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oar\OneDrive\Desktop\Sci derba\Risultati\"/>
    </mc:Choice>
  </mc:AlternateContent>
  <xr:revisionPtr revIDLastSave="0" documentId="13_ncr:1_{2164CD40-CF11-40CE-B3C2-938A656536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I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1" i="1" l="1"/>
  <c r="AA68" i="1"/>
  <c r="AA67" i="1"/>
  <c r="AA66" i="1"/>
  <c r="AA65" i="1"/>
  <c r="AA64" i="1"/>
  <c r="AA63" i="1"/>
  <c r="AA54" i="1"/>
  <c r="AA53" i="1"/>
  <c r="AA51" i="1"/>
  <c r="AA50" i="1"/>
  <c r="AA42" i="1"/>
  <c r="AA41" i="1"/>
  <c r="AA32" i="1"/>
  <c r="AA16" i="1"/>
  <c r="AA69" i="1"/>
  <c r="W41" i="1"/>
  <c r="W42" i="1"/>
  <c r="W39" i="1"/>
  <c r="AA61" i="1"/>
  <c r="W61" i="1"/>
  <c r="AA48" i="1"/>
  <c r="W48" i="1"/>
  <c r="AA39" i="1"/>
  <c r="W38" i="1"/>
  <c r="AA38" i="1"/>
  <c r="AA72" i="1"/>
  <c r="AA73" i="1"/>
  <c r="AA74" i="1"/>
  <c r="AA70" i="1"/>
  <c r="AA52" i="1"/>
  <c r="AA56" i="1"/>
  <c r="AA57" i="1"/>
  <c r="AA58" i="1"/>
  <c r="AA59" i="1"/>
  <c r="AA60" i="1"/>
  <c r="AA55" i="1"/>
  <c r="AA18" i="1"/>
  <c r="AA19" i="1"/>
  <c r="AA20" i="1"/>
  <c r="AA21" i="1"/>
  <c r="AA22" i="1"/>
  <c r="AA23" i="1"/>
  <c r="AA24" i="1"/>
  <c r="AA17" i="1"/>
  <c r="AA43" i="1"/>
  <c r="AA44" i="1"/>
  <c r="AA45" i="1"/>
  <c r="AA46" i="1"/>
  <c r="AA47" i="1"/>
  <c r="AA33" i="1"/>
  <c r="AA34" i="1"/>
  <c r="AA35" i="1"/>
  <c r="AA36" i="1"/>
  <c r="AA37" i="1"/>
  <c r="AA27" i="1"/>
  <c r="AA28" i="1"/>
  <c r="AA29" i="1"/>
  <c r="AA30" i="1"/>
  <c r="AA26" i="1"/>
  <c r="AA12" i="1"/>
  <c r="AA13" i="1"/>
  <c r="AA14" i="1"/>
  <c r="AA11" i="1"/>
  <c r="AA6" i="1"/>
  <c r="AA7" i="1"/>
  <c r="AA8" i="1"/>
  <c r="AA9" i="1"/>
  <c r="AA5" i="1"/>
  <c r="W9" i="1"/>
  <c r="W74" i="1"/>
  <c r="W73" i="1"/>
  <c r="W47" i="1"/>
  <c r="W29" i="1"/>
  <c r="W30" i="1"/>
  <c r="W24" i="1"/>
  <c r="W37" i="1"/>
  <c r="W14" i="1"/>
  <c r="W23" i="1"/>
  <c r="W46" i="1"/>
  <c r="W72" i="1"/>
  <c r="W36" i="1"/>
  <c r="W22" i="1"/>
  <c r="W21" i="1"/>
  <c r="W13" i="1"/>
  <c r="W8" i="1"/>
  <c r="W7" i="1"/>
  <c r="W64" i="1"/>
  <c r="W65" i="1"/>
  <c r="W66" i="1"/>
  <c r="W67" i="1"/>
  <c r="W68" i="1"/>
  <c r="W69" i="1"/>
  <c r="W70" i="1"/>
  <c r="W71" i="1"/>
  <c r="W63" i="1"/>
  <c r="W51" i="1"/>
  <c r="W52" i="1"/>
  <c r="W53" i="1"/>
  <c r="W54" i="1"/>
  <c r="W55" i="1"/>
  <c r="W56" i="1"/>
  <c r="W57" i="1"/>
  <c r="W58" i="1"/>
  <c r="W59" i="1"/>
  <c r="W60" i="1"/>
  <c r="W50" i="1"/>
  <c r="W43" i="1"/>
  <c r="W44" i="1"/>
  <c r="W45" i="1"/>
  <c r="W33" i="1"/>
  <c r="W34" i="1"/>
  <c r="W35" i="1"/>
  <c r="W32" i="1"/>
  <c r="W27" i="1"/>
  <c r="W28" i="1"/>
  <c r="W26" i="1"/>
  <c r="W17" i="1"/>
  <c r="W18" i="1"/>
  <c r="W19" i="1"/>
  <c r="W20" i="1"/>
  <c r="W16" i="1"/>
  <c r="W12" i="1"/>
  <c r="W11" i="1"/>
  <c r="W6" i="1"/>
  <c r="W5" i="1"/>
  <c r="AB51" i="1" l="1"/>
  <c r="X51" i="1"/>
  <c r="AB43" i="1"/>
  <c r="AB44" i="1"/>
  <c r="X48" i="1"/>
  <c r="AB42" i="1"/>
  <c r="AB48" i="1"/>
  <c r="X46" i="1"/>
  <c r="AB38" i="1"/>
  <c r="AB37" i="1"/>
  <c r="AB45" i="1"/>
  <c r="X44" i="1"/>
  <c r="X45" i="1"/>
  <c r="X43" i="1"/>
  <c r="X47" i="1"/>
  <c r="AB53" i="1"/>
  <c r="AB52" i="1"/>
  <c r="X50" i="1"/>
  <c r="AB50" i="1"/>
  <c r="X61" i="1"/>
  <c r="AB61" i="1"/>
  <c r="X60" i="1"/>
  <c r="AB60" i="1"/>
  <c r="X59" i="1"/>
  <c r="AB59" i="1"/>
  <c r="X58" i="1"/>
  <c r="AB58" i="1"/>
  <c r="X57" i="1"/>
  <c r="AB57" i="1"/>
  <c r="X56" i="1"/>
  <c r="AB56" i="1"/>
  <c r="X55" i="1"/>
  <c r="AB55" i="1"/>
  <c r="X54" i="1"/>
  <c r="AB54" i="1"/>
  <c r="X53" i="1"/>
  <c r="X52" i="1"/>
  <c r="X42" i="1"/>
  <c r="AB36" i="1"/>
  <c r="AB41" i="1"/>
  <c r="AB35" i="1"/>
  <c r="AB39" i="1"/>
  <c r="AB34" i="1"/>
  <c r="AB47" i="1"/>
  <c r="AB33" i="1"/>
  <c r="X41" i="1"/>
  <c r="AB46" i="1"/>
  <c r="AB32" i="1"/>
  <c r="X33" i="1"/>
  <c r="X32" i="1"/>
  <c r="X38" i="1"/>
  <c r="X36" i="1"/>
  <c r="X34" i="1"/>
  <c r="X39" i="1"/>
  <c r="X37" i="1"/>
  <c r="X35" i="1"/>
  <c r="AB66" i="1"/>
  <c r="AB67" i="1"/>
  <c r="AB68" i="1"/>
  <c r="AB27" i="1"/>
  <c r="AB20" i="1"/>
  <c r="AB69" i="1"/>
  <c r="AB70" i="1"/>
  <c r="AB65" i="1"/>
  <c r="AB64" i="1"/>
  <c r="AB63" i="1"/>
  <c r="AB74" i="1"/>
  <c r="AB73" i="1"/>
  <c r="AB72" i="1"/>
  <c r="AB71" i="1"/>
  <c r="AB21" i="1"/>
  <c r="AB19" i="1"/>
  <c r="AB22" i="1"/>
  <c r="AB23" i="1"/>
  <c r="AB18" i="1"/>
  <c r="AB17" i="1"/>
  <c r="AB16" i="1"/>
  <c r="AB24" i="1"/>
  <c r="AB28" i="1"/>
  <c r="AB26" i="1"/>
  <c r="AB30" i="1"/>
  <c r="AB29" i="1"/>
  <c r="AB12" i="1"/>
  <c r="AB11" i="1"/>
  <c r="AB14" i="1"/>
  <c r="AB13" i="1"/>
  <c r="AB7" i="1"/>
  <c r="AB5" i="1"/>
  <c r="AB6" i="1"/>
  <c r="AB9" i="1"/>
  <c r="AB8" i="1"/>
  <c r="X6" i="1"/>
  <c r="X5" i="1"/>
  <c r="X9" i="1"/>
  <c r="X8" i="1"/>
  <c r="X7" i="1"/>
  <c r="X64" i="1"/>
  <c r="X63" i="1"/>
  <c r="X74" i="1"/>
  <c r="X73" i="1"/>
  <c r="X72" i="1"/>
  <c r="X71" i="1"/>
  <c r="X70" i="1"/>
  <c r="X69" i="1"/>
  <c r="X68" i="1"/>
  <c r="X67" i="1"/>
  <c r="X66" i="1"/>
  <c r="X65" i="1"/>
  <c r="X20" i="1"/>
  <c r="X27" i="1"/>
  <c r="X26" i="1"/>
  <c r="X30" i="1"/>
  <c r="X29" i="1"/>
  <c r="X28" i="1"/>
  <c r="X19" i="1"/>
  <c r="X18" i="1"/>
  <c r="X17" i="1"/>
  <c r="X21" i="1"/>
  <c r="X11" i="1"/>
  <c r="X22" i="1"/>
  <c r="X24" i="1"/>
  <c r="X14" i="1"/>
  <c r="X23" i="1"/>
  <c r="X13" i="1"/>
  <c r="X12" i="1"/>
  <c r="X16" i="1"/>
  <c r="B79" i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</calcChain>
</file>

<file path=xl/sharedStrings.xml><?xml version="1.0" encoding="utf-8"?>
<sst xmlns="http://schemas.openxmlformats.org/spreadsheetml/2006/main" count="236" uniqueCount="100">
  <si>
    <t>Neudorf</t>
  </si>
  <si>
    <t>GS</t>
  </si>
  <si>
    <t>SL</t>
  </si>
  <si>
    <t>Jasenska</t>
  </si>
  <si>
    <t>Orlicke</t>
  </si>
  <si>
    <t>Rivetta</t>
  </si>
  <si>
    <t>GK</t>
  </si>
  <si>
    <t>Swarzenbach</t>
  </si>
  <si>
    <t>U 10 F</t>
  </si>
  <si>
    <t>U 10 M</t>
  </si>
  <si>
    <t>Kafka Tobias</t>
  </si>
  <si>
    <t>U 12 F</t>
  </si>
  <si>
    <t>Arnold Franzisca</t>
  </si>
  <si>
    <t>Havekova Lea</t>
  </si>
  <si>
    <t>U 12 M</t>
  </si>
  <si>
    <t>U 14 F</t>
  </si>
  <si>
    <t>Bockova Anna</t>
  </si>
  <si>
    <t>Tagliaro Gioia</t>
  </si>
  <si>
    <t>U 14 M</t>
  </si>
  <si>
    <t>Pernicky Felix</t>
  </si>
  <si>
    <t>Sebek Jan</t>
  </si>
  <si>
    <t>Kafka Kristian</t>
  </si>
  <si>
    <t>U 16 F</t>
  </si>
  <si>
    <t>Sucha Karolina</t>
  </si>
  <si>
    <t>Gatto Rachele</t>
  </si>
  <si>
    <t>Tagliaro Victoria</t>
  </si>
  <si>
    <t>Palano Vittoria</t>
  </si>
  <si>
    <t>Stulikova Ester</t>
  </si>
  <si>
    <t>Knorova Adela</t>
  </si>
  <si>
    <t>Hanings Luisa</t>
  </si>
  <si>
    <t>U 16 M</t>
  </si>
  <si>
    <t>Stepanek Matyas</t>
  </si>
  <si>
    <t>Juhos Sebastian</t>
  </si>
  <si>
    <t>Macura Kristian</t>
  </si>
  <si>
    <t>Sebek Philip</t>
  </si>
  <si>
    <t>Hrynysin Ondrej</t>
  </si>
  <si>
    <t>Garollo Mattia</t>
  </si>
  <si>
    <t>Pettini Pietro</t>
  </si>
  <si>
    <t>RANKING CHILDREN 2025</t>
  </si>
  <si>
    <t>ATHLETS</t>
  </si>
  <si>
    <t>RANKING</t>
  </si>
  <si>
    <t>POINTS</t>
  </si>
  <si>
    <t>WASTE GS</t>
  </si>
  <si>
    <t>WASTE SL</t>
  </si>
  <si>
    <t>Vitek Jakub</t>
  </si>
  <si>
    <t>Mervova Bara</t>
  </si>
  <si>
    <t>Kokoskova Zuzana</t>
  </si>
  <si>
    <t>Vitek matej</t>
  </si>
  <si>
    <t>Pramuk Jergus</t>
  </si>
  <si>
    <t>Stepanek Teodor</t>
  </si>
  <si>
    <t>Seifertova Marika</t>
  </si>
  <si>
    <t>Seifertova Gita</t>
  </si>
  <si>
    <t>Trnkova Thea</t>
  </si>
  <si>
    <t>Facchini Mattia</t>
  </si>
  <si>
    <t>Stella Stefano</t>
  </si>
  <si>
    <t>Stulerova Nikola</t>
  </si>
  <si>
    <t>Voborna Katenna</t>
  </si>
  <si>
    <t>Ovcacikova Anna</t>
  </si>
  <si>
    <t>Vesely Ferdinand</t>
  </si>
  <si>
    <t>Valigurova Vilma</t>
  </si>
  <si>
    <t>Makova Sara</t>
  </si>
  <si>
    <t>Voborny Petr</t>
  </si>
  <si>
    <t>Svobodova Aneta</t>
  </si>
  <si>
    <t>Bolognola</t>
  </si>
  <si>
    <t>Mervova Eva</t>
  </si>
  <si>
    <t>Sartori Eva</t>
  </si>
  <si>
    <t>Stefani Cristiano</t>
  </si>
  <si>
    <t>Stefani Giorgia</t>
  </si>
  <si>
    <t>Palano Matilde</t>
  </si>
  <si>
    <t>Numata Kasumi</t>
  </si>
  <si>
    <t>Ouchi Hitoshi</t>
  </si>
  <si>
    <t>Sasaki Ren</t>
  </si>
  <si>
    <t>Portmann lara</t>
  </si>
  <si>
    <t>Portmann Max</t>
  </si>
  <si>
    <t>Portmann Lara</t>
  </si>
  <si>
    <t>Gross Lina</t>
  </si>
  <si>
    <t>Stepanek Matyas X</t>
  </si>
  <si>
    <t>Juhos Sebastian X</t>
  </si>
  <si>
    <t>Gatto Rachele X</t>
  </si>
  <si>
    <t>Arnold Franzisca X</t>
  </si>
  <si>
    <t>Gnech Adele</t>
  </si>
  <si>
    <t>Fantoma Nathan</t>
  </si>
  <si>
    <t>Fattori Alessio</t>
  </si>
  <si>
    <t>Gnech Giacomo</t>
  </si>
  <si>
    <t>Loranzi Diego</t>
  </si>
  <si>
    <t>Vidoli Andrea</t>
  </si>
  <si>
    <t>Voborna Katerina</t>
  </si>
  <si>
    <t>WASTE</t>
  </si>
  <si>
    <t>Ovacikova Anna</t>
  </si>
  <si>
    <t>Ulreich Juliana</t>
  </si>
  <si>
    <t>Csencsics Lea</t>
  </si>
  <si>
    <t>Csencsics Julian</t>
  </si>
  <si>
    <t>Schuetzenhofer Madeleine</t>
  </si>
  <si>
    <t>U10 W</t>
  </si>
  <si>
    <t>U10 M</t>
  </si>
  <si>
    <t>U12 W</t>
  </si>
  <si>
    <t>U12 M</t>
  </si>
  <si>
    <t>U14 W</t>
  </si>
  <si>
    <t>U16 W</t>
  </si>
  <si>
    <t>U16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</si>
</sst>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5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11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" xfId="0" applyFill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12" borderId="4" xfId="0" applyFill="1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2" xfId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0" fillId="4" borderId="4" xfId="0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U1" workbookViewId="0">
      <selection activeCell="AD58" sqref="AD58"/>
    </sheetView>
  </sheetViews>
  <sheetFormatPr defaultRowHeight="14.4" x14ac:dyDescent="0.3"/>
  <cols>
    <col min="2" max="2" width="25.44140625" customWidth="1"/>
    <col min="5" max="5" width="9.6640625" customWidth="1"/>
    <col min="12" max="12" width="10" customWidth="1"/>
    <col min="19" max="19" width="16.21875" customWidth="1"/>
    <col min="23" max="23" width="11.109375" customWidth="1"/>
    <col min="24" max="24" width="11.44140625" customWidth="1"/>
    <col min="25" max="25" width="22.109375" customWidth="1"/>
    <col min="29" max="29" width="25.21875" customWidth="1"/>
  </cols>
  <sheetData>
    <row r="1" spans="1:30" ht="23.4" x14ac:dyDescent="0.45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3" spans="1:30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1</v>
      </c>
      <c r="H3" s="1" t="s">
        <v>2</v>
      </c>
      <c r="I3" s="1" t="s">
        <v>4</v>
      </c>
      <c r="J3" s="1" t="s">
        <v>1</v>
      </c>
      <c r="K3" s="1" t="s">
        <v>2</v>
      </c>
      <c r="L3" s="1" t="s">
        <v>63</v>
      </c>
      <c r="M3" s="1" t="s">
        <v>1</v>
      </c>
      <c r="N3" s="1" t="s">
        <v>2</v>
      </c>
      <c r="O3" s="1" t="s">
        <v>5</v>
      </c>
      <c r="P3" s="1" t="s">
        <v>1</v>
      </c>
      <c r="Q3" s="1" t="s">
        <v>2</v>
      </c>
      <c r="R3" s="1" t="s">
        <v>6</v>
      </c>
      <c r="S3" s="1" t="s">
        <v>7</v>
      </c>
      <c r="T3" s="1" t="s">
        <v>1</v>
      </c>
      <c r="U3" s="1" t="s">
        <v>2</v>
      </c>
      <c r="V3" s="1" t="s">
        <v>6</v>
      </c>
      <c r="W3" s="1" t="s">
        <v>41</v>
      </c>
      <c r="X3" s="1" t="s">
        <v>40</v>
      </c>
      <c r="Y3" s="1" t="s">
        <v>39</v>
      </c>
      <c r="AA3" s="37" t="s">
        <v>87</v>
      </c>
      <c r="AB3" s="37"/>
      <c r="AC3" s="37"/>
    </row>
    <row r="4" spans="1:30" x14ac:dyDescent="0.3">
      <c r="A4" s="2"/>
      <c r="B4" s="3" t="s">
        <v>39</v>
      </c>
      <c r="C4" s="31"/>
      <c r="D4" s="4"/>
      <c r="E4" s="4"/>
      <c r="F4" s="31"/>
      <c r="G4" s="4"/>
      <c r="H4" s="4"/>
      <c r="I4" s="31"/>
      <c r="J4" s="4"/>
      <c r="K4" s="4"/>
      <c r="L4" s="23"/>
      <c r="M4" s="4"/>
      <c r="N4" s="4"/>
      <c r="O4" s="31"/>
      <c r="P4" s="4"/>
      <c r="Q4" s="4"/>
      <c r="R4" s="4"/>
      <c r="S4" s="38"/>
      <c r="T4" s="4"/>
      <c r="U4" s="4"/>
      <c r="V4" s="4"/>
      <c r="W4" s="5"/>
      <c r="X4" s="4"/>
      <c r="Y4" s="5"/>
    </row>
    <row r="5" spans="1:30" x14ac:dyDescent="0.3">
      <c r="A5" s="41" t="s">
        <v>8</v>
      </c>
      <c r="B5" t="s">
        <v>56</v>
      </c>
      <c r="C5" s="32"/>
      <c r="D5" s="22">
        <v>0</v>
      </c>
      <c r="E5" s="8">
        <v>0</v>
      </c>
      <c r="F5" s="32"/>
      <c r="G5" s="7">
        <v>0</v>
      </c>
      <c r="H5" s="8">
        <v>0</v>
      </c>
      <c r="I5" s="32"/>
      <c r="J5" s="9">
        <v>50</v>
      </c>
      <c r="K5" s="4">
        <v>50</v>
      </c>
      <c r="L5" s="6"/>
      <c r="M5" s="4">
        <v>0</v>
      </c>
      <c r="N5" s="4">
        <v>0</v>
      </c>
      <c r="O5" s="32"/>
      <c r="P5" s="4">
        <v>0</v>
      </c>
      <c r="Q5" s="4">
        <v>0</v>
      </c>
      <c r="R5" s="4">
        <v>0</v>
      </c>
      <c r="S5" s="39"/>
      <c r="T5" s="6">
        <v>0</v>
      </c>
      <c r="U5" s="6">
        <v>0</v>
      </c>
      <c r="V5" s="4">
        <v>0</v>
      </c>
      <c r="W5" s="8">
        <f>SUM(D5:E5,G5:H5,J5:K5,M5:N5,P5:R5,T5:V5)</f>
        <v>100</v>
      </c>
      <c r="X5" s="8">
        <f>RANK(W5,$W$5:$W$9)</f>
        <v>3</v>
      </c>
      <c r="Y5" s="5" t="s">
        <v>56</v>
      </c>
      <c r="AA5" s="8">
        <f>SUM(D5:E5,G5:H5,J5:K5,M5:N5,P5:R5,T5:V5)</f>
        <v>100</v>
      </c>
      <c r="AB5" s="8">
        <f>RANK(AA5,$AA$5:$AA$9)</f>
        <v>3</v>
      </c>
      <c r="AC5" s="26" t="s">
        <v>56</v>
      </c>
      <c r="AD5" s="44" t="s">
        <v>93</v>
      </c>
    </row>
    <row r="6" spans="1:30" x14ac:dyDescent="0.3">
      <c r="A6" s="41"/>
      <c r="B6" s="5" t="s">
        <v>88</v>
      </c>
      <c r="C6" s="32"/>
      <c r="D6" s="22">
        <v>0</v>
      </c>
      <c r="E6" s="8">
        <v>0</v>
      </c>
      <c r="F6" s="32"/>
      <c r="G6" s="7">
        <v>0</v>
      </c>
      <c r="H6" s="8">
        <v>0</v>
      </c>
      <c r="I6" s="32"/>
      <c r="J6" s="4">
        <v>40</v>
      </c>
      <c r="K6" s="4">
        <v>30</v>
      </c>
      <c r="L6" s="6"/>
      <c r="M6" s="4">
        <v>0</v>
      </c>
      <c r="N6" s="4">
        <v>0</v>
      </c>
      <c r="O6" s="32"/>
      <c r="P6" s="4">
        <v>40</v>
      </c>
      <c r="Q6" s="4">
        <v>40</v>
      </c>
      <c r="R6" s="4">
        <v>40</v>
      </c>
      <c r="S6" s="39"/>
      <c r="T6" s="4">
        <v>50</v>
      </c>
      <c r="U6" s="4">
        <v>0</v>
      </c>
      <c r="V6" s="4">
        <v>50</v>
      </c>
      <c r="W6" s="8">
        <f>SUM(D6:E6,G6:H6,J6:K6,M6:N6,P6:R6,T6:V6)</f>
        <v>290</v>
      </c>
      <c r="X6" s="8">
        <f t="shared" ref="X6:X9" si="0">RANK(W6,$W$5:$W$9)</f>
        <v>1</v>
      </c>
      <c r="Y6" s="5" t="s">
        <v>88</v>
      </c>
      <c r="AA6" s="8">
        <f>SUM(D6:E6,G6:H6,J6:K6,M6:N6,P6:R6,T6:V6)</f>
        <v>290</v>
      </c>
      <c r="AB6" s="8">
        <f>RANK(AA6,$AA$5:$AA$9)</f>
        <v>1</v>
      </c>
      <c r="AC6" s="26" t="s">
        <v>88</v>
      </c>
    </row>
    <row r="7" spans="1:30" x14ac:dyDescent="0.3">
      <c r="A7" s="41"/>
      <c r="B7" s="5" t="s">
        <v>64</v>
      </c>
      <c r="C7" s="32"/>
      <c r="D7" s="22">
        <v>0</v>
      </c>
      <c r="E7" s="8">
        <v>0</v>
      </c>
      <c r="F7" s="32"/>
      <c r="G7" s="7">
        <v>0</v>
      </c>
      <c r="H7" s="8">
        <v>0</v>
      </c>
      <c r="I7" s="32"/>
      <c r="J7" s="4">
        <v>0</v>
      </c>
      <c r="K7" s="4">
        <v>40</v>
      </c>
      <c r="L7" s="6"/>
      <c r="M7" s="4">
        <v>0</v>
      </c>
      <c r="N7" s="4">
        <v>0</v>
      </c>
      <c r="O7" s="32"/>
      <c r="P7" s="4">
        <v>0</v>
      </c>
      <c r="Q7" s="4">
        <v>0</v>
      </c>
      <c r="R7" s="4">
        <v>30</v>
      </c>
      <c r="S7" s="39"/>
      <c r="T7" s="4">
        <v>0</v>
      </c>
      <c r="U7" s="4">
        <v>0</v>
      </c>
      <c r="V7" s="4">
        <v>0</v>
      </c>
      <c r="W7" s="8">
        <f>SUM(D7:E7,G7:H7,J7:K7,M7:N7,P7:R7,T7:V7)</f>
        <v>70</v>
      </c>
      <c r="X7" s="8">
        <f t="shared" si="0"/>
        <v>4</v>
      </c>
      <c r="Y7" s="5" t="s">
        <v>64</v>
      </c>
      <c r="AA7" s="8">
        <f>SUM(D7:E7,G7:H7,J7:K7,M7:N7,P7:R7,T7:V7)</f>
        <v>70</v>
      </c>
      <c r="AB7" s="8">
        <f>RANK(AA7,$AA$5:$AA$9)</f>
        <v>4</v>
      </c>
      <c r="AC7" s="5" t="s">
        <v>64</v>
      </c>
    </row>
    <row r="8" spans="1:30" x14ac:dyDescent="0.3">
      <c r="A8" s="41"/>
      <c r="B8" s="5" t="s">
        <v>65</v>
      </c>
      <c r="C8" s="32"/>
      <c r="D8" s="22">
        <v>0</v>
      </c>
      <c r="E8" s="8">
        <v>0</v>
      </c>
      <c r="F8" s="32"/>
      <c r="G8" s="7">
        <v>0</v>
      </c>
      <c r="H8" s="8">
        <v>0</v>
      </c>
      <c r="I8" s="32"/>
      <c r="J8" s="4">
        <v>0</v>
      </c>
      <c r="K8" s="4">
        <v>0</v>
      </c>
      <c r="L8" s="6"/>
      <c r="M8" s="4">
        <v>0</v>
      </c>
      <c r="N8" s="4">
        <v>0</v>
      </c>
      <c r="O8" s="32"/>
      <c r="P8" s="4">
        <v>50</v>
      </c>
      <c r="Q8" s="4">
        <v>50</v>
      </c>
      <c r="R8" s="4">
        <v>50</v>
      </c>
      <c r="S8" s="39"/>
      <c r="T8" s="4">
        <v>0</v>
      </c>
      <c r="U8" s="4">
        <v>0</v>
      </c>
      <c r="V8" s="4">
        <v>0</v>
      </c>
      <c r="W8" s="8">
        <f>SUM(D8:E8,G8:H8,J8:K8,M8:N8,P8:R8,T8:V8)</f>
        <v>150</v>
      </c>
      <c r="X8" s="8">
        <f t="shared" si="0"/>
        <v>2</v>
      </c>
      <c r="Y8" s="5" t="s">
        <v>65</v>
      </c>
      <c r="AA8" s="8">
        <f>SUM(D8:E8,G8:H8,J8:K8,M8:N8,P8:R8,T8:V8)</f>
        <v>150</v>
      </c>
      <c r="AB8" s="8">
        <f>RANK(AA8,$AA$5:$AA$9)</f>
        <v>2</v>
      </c>
      <c r="AC8" s="26" t="s">
        <v>65</v>
      </c>
    </row>
    <row r="9" spans="1:30" x14ac:dyDescent="0.3">
      <c r="A9" s="41"/>
      <c r="B9" s="5" t="s">
        <v>86</v>
      </c>
      <c r="C9" s="32"/>
      <c r="D9" s="22">
        <v>0</v>
      </c>
      <c r="E9" s="8">
        <v>0</v>
      </c>
      <c r="F9" s="32"/>
      <c r="G9" s="7">
        <v>0</v>
      </c>
      <c r="H9" s="8">
        <v>0</v>
      </c>
      <c r="I9" s="32"/>
      <c r="J9" s="4">
        <v>0</v>
      </c>
      <c r="K9" s="4">
        <v>0</v>
      </c>
      <c r="L9" s="6"/>
      <c r="M9" s="4">
        <v>0</v>
      </c>
      <c r="N9" s="4">
        <v>0</v>
      </c>
      <c r="O9" s="32"/>
      <c r="P9" s="4">
        <v>0</v>
      </c>
      <c r="Q9" s="4">
        <v>0</v>
      </c>
      <c r="R9" s="4">
        <v>0</v>
      </c>
      <c r="S9" s="39"/>
      <c r="T9" s="4">
        <v>0</v>
      </c>
      <c r="U9" s="4">
        <v>0</v>
      </c>
      <c r="V9" s="4">
        <v>0</v>
      </c>
      <c r="W9" s="8">
        <f>SUM(D9:E9,G9:H9,J9:K9,M9:N9,P9:R9,T9:V9)</f>
        <v>0</v>
      </c>
      <c r="X9" s="8">
        <f t="shared" si="0"/>
        <v>5</v>
      </c>
      <c r="Y9" s="5" t="s">
        <v>86</v>
      </c>
      <c r="AA9" s="8">
        <f>SUM(D9:E9,G9:H9,J9:K9,M9:N9,P9:R9,T9:V9)</f>
        <v>0</v>
      </c>
      <c r="AB9" s="8">
        <f>RANK(AA9,$AA$5:$AA$9)</f>
        <v>5</v>
      </c>
      <c r="AC9" s="5" t="s">
        <v>86</v>
      </c>
    </row>
    <row r="10" spans="1:30" x14ac:dyDescent="0.3">
      <c r="A10" s="42"/>
      <c r="B10" s="5"/>
      <c r="C10" s="32"/>
      <c r="D10" s="4"/>
      <c r="E10" s="4"/>
      <c r="F10" s="32"/>
      <c r="G10" s="4"/>
      <c r="H10" s="4"/>
      <c r="I10" s="32"/>
      <c r="J10" s="4"/>
      <c r="K10" s="4"/>
      <c r="L10" s="6"/>
      <c r="M10" s="4"/>
      <c r="N10" s="4"/>
      <c r="O10" s="32"/>
      <c r="P10" s="4"/>
      <c r="Q10" s="4"/>
      <c r="R10" s="4"/>
      <c r="S10" s="39"/>
      <c r="T10" s="4"/>
      <c r="U10" s="4"/>
      <c r="V10" s="4"/>
      <c r="W10" s="10"/>
      <c r="X10" s="11"/>
      <c r="Y10" s="5"/>
    </row>
    <row r="11" spans="1:30" x14ac:dyDescent="0.3">
      <c r="A11" s="41" t="s">
        <v>9</v>
      </c>
      <c r="B11" s="5" t="s">
        <v>10</v>
      </c>
      <c r="C11" s="32"/>
      <c r="D11" s="9">
        <v>50</v>
      </c>
      <c r="E11" s="4">
        <v>50</v>
      </c>
      <c r="F11" s="32"/>
      <c r="G11" s="9">
        <v>50</v>
      </c>
      <c r="H11" s="9">
        <v>50</v>
      </c>
      <c r="I11" s="32"/>
      <c r="J11" s="9">
        <v>50</v>
      </c>
      <c r="K11" s="4">
        <v>50</v>
      </c>
      <c r="L11" s="6"/>
      <c r="M11" s="7">
        <v>0</v>
      </c>
      <c r="N11" s="8">
        <v>0</v>
      </c>
      <c r="O11" s="32"/>
      <c r="P11" s="7">
        <v>0</v>
      </c>
      <c r="Q11" s="8">
        <v>0</v>
      </c>
      <c r="R11" s="4">
        <v>0</v>
      </c>
      <c r="S11" s="39"/>
      <c r="T11" s="4">
        <v>50</v>
      </c>
      <c r="U11" s="4">
        <v>50</v>
      </c>
      <c r="V11" s="4">
        <v>50</v>
      </c>
      <c r="W11" s="12">
        <f>SUM(D11:E11,G11:H11,J11:K11,M11:N11,P11:R11,T11:V11)</f>
        <v>450</v>
      </c>
      <c r="X11" s="12">
        <f>RANK(W11,$W$11:$W$14)</f>
        <v>1</v>
      </c>
      <c r="Y11" s="5" t="s">
        <v>10</v>
      </c>
      <c r="AA11" s="4">
        <f>SUM(D11:E11,G11:H11,J11:K11,M11:N11,P11:R11,T11:V11)</f>
        <v>450</v>
      </c>
      <c r="AB11" s="12">
        <f>RANK(AA11,$AA$11:$AA$14)</f>
        <v>1</v>
      </c>
      <c r="AC11" s="26" t="s">
        <v>10</v>
      </c>
      <c r="AD11" s="44" t="s">
        <v>94</v>
      </c>
    </row>
    <row r="12" spans="1:30" x14ac:dyDescent="0.3">
      <c r="A12" s="41"/>
      <c r="B12" s="5" t="s">
        <v>58</v>
      </c>
      <c r="C12" s="32"/>
      <c r="D12" s="22">
        <v>0</v>
      </c>
      <c r="E12" s="8">
        <v>0</v>
      </c>
      <c r="F12" s="32"/>
      <c r="G12" s="7">
        <v>0</v>
      </c>
      <c r="H12" s="8">
        <v>0</v>
      </c>
      <c r="I12" s="32"/>
      <c r="J12" s="9">
        <v>40</v>
      </c>
      <c r="K12" s="4">
        <v>0</v>
      </c>
      <c r="L12" s="6"/>
      <c r="M12" s="4">
        <v>0</v>
      </c>
      <c r="N12" s="4">
        <v>0</v>
      </c>
      <c r="O12" s="32"/>
      <c r="P12" s="4">
        <v>0</v>
      </c>
      <c r="Q12" s="4">
        <v>0</v>
      </c>
      <c r="R12" s="4">
        <v>0</v>
      </c>
      <c r="S12" s="39"/>
      <c r="T12" s="4">
        <v>0</v>
      </c>
      <c r="U12" s="4">
        <v>0</v>
      </c>
      <c r="V12" s="4">
        <v>0</v>
      </c>
      <c r="W12" s="12">
        <f>SUM(D12:E12,G12:H12,J12:K12,M12:N12,P12:R12,T12:V12)</f>
        <v>40</v>
      </c>
      <c r="X12" s="12">
        <f t="shared" ref="X12:X14" si="1">RANK(W12,$W$11:$W$14)</f>
        <v>4</v>
      </c>
      <c r="Y12" s="5" t="s">
        <v>58</v>
      </c>
      <c r="AA12" s="4">
        <f t="shared" ref="AA12:AA14" si="2">SUM(D12:E12,G12:H12,J12:K12,M12:N12,P12:R12,T12:V12)</f>
        <v>40</v>
      </c>
      <c r="AB12" s="12">
        <f t="shared" ref="AB12:AB14" si="3">RANK(AA12,$AA$11:$AA$14)</f>
        <v>4</v>
      </c>
      <c r="AC12" s="5" t="s">
        <v>58</v>
      </c>
    </row>
    <row r="13" spans="1:30" x14ac:dyDescent="0.3">
      <c r="A13" s="41"/>
      <c r="B13" s="5" t="s">
        <v>66</v>
      </c>
      <c r="C13" s="32"/>
      <c r="D13" s="22">
        <v>0</v>
      </c>
      <c r="E13" s="8">
        <v>0</v>
      </c>
      <c r="F13" s="32"/>
      <c r="G13" s="7">
        <v>0</v>
      </c>
      <c r="H13" s="8">
        <v>0</v>
      </c>
      <c r="I13" s="32"/>
      <c r="J13" s="9">
        <v>0</v>
      </c>
      <c r="K13" s="4">
        <v>0</v>
      </c>
      <c r="L13" s="6"/>
      <c r="M13" s="4">
        <v>0</v>
      </c>
      <c r="N13" s="4">
        <v>0</v>
      </c>
      <c r="O13" s="32"/>
      <c r="P13" s="4">
        <v>50</v>
      </c>
      <c r="Q13" s="4">
        <v>50</v>
      </c>
      <c r="R13" s="4">
        <v>50</v>
      </c>
      <c r="S13" s="39"/>
      <c r="T13" s="4">
        <v>0</v>
      </c>
      <c r="U13" s="4">
        <v>0</v>
      </c>
      <c r="V13" s="4">
        <v>0</v>
      </c>
      <c r="W13" s="12">
        <f>SUM(D13:E13,G13:H13,J13:K13,M13:N13,P13:R13,T13:V13)</f>
        <v>150</v>
      </c>
      <c r="X13" s="12">
        <f t="shared" si="1"/>
        <v>2</v>
      </c>
      <c r="Y13" s="5" t="s">
        <v>66</v>
      </c>
      <c r="AA13" s="4">
        <f t="shared" si="2"/>
        <v>150</v>
      </c>
      <c r="AB13" s="12">
        <f t="shared" si="3"/>
        <v>2</v>
      </c>
      <c r="AC13" s="26" t="s">
        <v>66</v>
      </c>
    </row>
    <row r="14" spans="1:30" x14ac:dyDescent="0.3">
      <c r="A14" s="41"/>
      <c r="B14" s="5" t="s">
        <v>73</v>
      </c>
      <c r="C14" s="32"/>
      <c r="D14" s="22">
        <v>0</v>
      </c>
      <c r="E14" s="8">
        <v>0</v>
      </c>
      <c r="F14" s="32"/>
      <c r="G14" s="7">
        <v>0</v>
      </c>
      <c r="H14" s="8">
        <v>0</v>
      </c>
      <c r="I14" s="32"/>
      <c r="J14" s="9">
        <v>0</v>
      </c>
      <c r="K14" s="4">
        <v>0</v>
      </c>
      <c r="L14" s="6"/>
      <c r="M14" s="4">
        <v>0</v>
      </c>
      <c r="N14" s="4">
        <v>0</v>
      </c>
      <c r="O14" s="32"/>
      <c r="P14" s="4">
        <v>40</v>
      </c>
      <c r="Q14" s="4">
        <v>40</v>
      </c>
      <c r="R14" s="4">
        <v>40</v>
      </c>
      <c r="S14" s="39"/>
      <c r="T14" s="4">
        <v>0</v>
      </c>
      <c r="U14" s="4">
        <v>0</v>
      </c>
      <c r="V14" s="4">
        <v>0</v>
      </c>
      <c r="W14" s="12">
        <f>SUM(D14:E14,G14:H14,J14:K14,M14:N14,P14:R14,T14:V14)</f>
        <v>120</v>
      </c>
      <c r="X14" s="12">
        <f t="shared" si="1"/>
        <v>3</v>
      </c>
      <c r="Y14" s="5" t="s">
        <v>73</v>
      </c>
      <c r="AA14" s="4">
        <f t="shared" si="2"/>
        <v>120</v>
      </c>
      <c r="AB14" s="12">
        <f t="shared" si="3"/>
        <v>3</v>
      </c>
      <c r="AC14" s="26" t="s">
        <v>73</v>
      </c>
    </row>
    <row r="15" spans="1:30" x14ac:dyDescent="0.3">
      <c r="A15" s="42"/>
      <c r="B15" s="5"/>
      <c r="C15" s="32"/>
      <c r="D15" s="4"/>
      <c r="E15" s="4"/>
      <c r="F15" s="32"/>
      <c r="G15" s="4"/>
      <c r="H15" s="4"/>
      <c r="I15" s="32"/>
      <c r="J15" s="4"/>
      <c r="K15" s="4"/>
      <c r="L15" s="6"/>
      <c r="M15" s="4"/>
      <c r="N15" s="4"/>
      <c r="O15" s="32"/>
      <c r="P15" s="4"/>
      <c r="Q15" s="4"/>
      <c r="R15" s="4"/>
      <c r="S15" s="39"/>
      <c r="T15" s="4"/>
      <c r="U15" s="4"/>
      <c r="V15" s="4"/>
      <c r="W15" s="10"/>
      <c r="X15" s="11"/>
      <c r="Y15" s="5"/>
    </row>
    <row r="16" spans="1:30" x14ac:dyDescent="0.3">
      <c r="A16" s="43" t="s">
        <v>11</v>
      </c>
      <c r="B16" s="10" t="s">
        <v>79</v>
      </c>
      <c r="C16" s="32"/>
      <c r="D16" s="9">
        <v>50</v>
      </c>
      <c r="E16" s="4">
        <v>40</v>
      </c>
      <c r="F16" s="32"/>
      <c r="G16" s="9">
        <v>50</v>
      </c>
      <c r="H16" s="9">
        <v>40</v>
      </c>
      <c r="I16" s="32"/>
      <c r="J16" s="4">
        <v>50</v>
      </c>
      <c r="K16" s="4">
        <v>40</v>
      </c>
      <c r="L16" s="6"/>
      <c r="M16" s="4">
        <v>50</v>
      </c>
      <c r="N16" s="4">
        <v>50</v>
      </c>
      <c r="O16" s="32"/>
      <c r="P16" s="7">
        <v>16</v>
      </c>
      <c r="Q16" s="8">
        <v>20</v>
      </c>
      <c r="R16" s="4">
        <v>20</v>
      </c>
      <c r="S16" s="39"/>
      <c r="T16" s="7">
        <v>40</v>
      </c>
      <c r="U16" s="8">
        <v>40</v>
      </c>
      <c r="V16" s="4">
        <v>40</v>
      </c>
      <c r="W16" s="13">
        <f>SUM(D16:E16,G16:H16,J16:K16,M16:N16,P16:R16,T16:V16)</f>
        <v>546</v>
      </c>
      <c r="X16" s="13">
        <f>RANK(W16,$W$16:$W$24)</f>
        <v>1</v>
      </c>
      <c r="Y16" s="10" t="s">
        <v>12</v>
      </c>
      <c r="AA16" s="4">
        <f>SUM(D16:E16,G16:H16,J16:K16,M16:N16,R16,V16)</f>
        <v>430</v>
      </c>
      <c r="AB16" s="13">
        <f>RANK(AA16,$AA$16:$AA$24)</f>
        <v>1</v>
      </c>
      <c r="AC16" s="26" t="s">
        <v>12</v>
      </c>
      <c r="AD16" s="44" t="s">
        <v>95</v>
      </c>
    </row>
    <row r="17" spans="1:30" x14ac:dyDescent="0.3">
      <c r="A17" s="41"/>
      <c r="B17" s="5" t="s">
        <v>13</v>
      </c>
      <c r="C17" s="32"/>
      <c r="D17" s="9">
        <v>40</v>
      </c>
      <c r="E17" s="4">
        <v>50</v>
      </c>
      <c r="F17" s="32"/>
      <c r="G17" s="22">
        <v>0</v>
      </c>
      <c r="H17" s="8">
        <v>0</v>
      </c>
      <c r="I17" s="32"/>
      <c r="J17" s="9">
        <v>30</v>
      </c>
      <c r="K17" s="4">
        <v>50</v>
      </c>
      <c r="L17" s="6"/>
      <c r="M17" s="7">
        <v>0</v>
      </c>
      <c r="N17" s="8">
        <v>0</v>
      </c>
      <c r="O17" s="32"/>
      <c r="P17" s="4">
        <v>0</v>
      </c>
      <c r="Q17" s="4">
        <v>0</v>
      </c>
      <c r="R17" s="4">
        <v>12</v>
      </c>
      <c r="S17" s="39"/>
      <c r="T17" s="4">
        <v>30</v>
      </c>
      <c r="U17" s="4">
        <v>30</v>
      </c>
      <c r="V17" s="4">
        <v>30</v>
      </c>
      <c r="W17" s="13">
        <f t="shared" ref="W17:W24" si="4">SUM(D17:E17,G17:H17,J17:K17,M17:N17,P17:R17,T17:V17)</f>
        <v>272</v>
      </c>
      <c r="X17" s="13">
        <f t="shared" ref="X17:X24" si="5">RANK(W17,$W$16:$W$24)</f>
        <v>3</v>
      </c>
      <c r="Y17" s="5" t="s">
        <v>13</v>
      </c>
      <c r="AA17" s="4">
        <f>SUM(D17:E17,G17:H17,J17:K17,M17:N17,P17:R17,T17:V17)</f>
        <v>272</v>
      </c>
      <c r="AB17" s="13">
        <f t="shared" ref="AB17:AB24" si="6">RANK(AA17,$AA$16:$AA$24)</f>
        <v>3</v>
      </c>
      <c r="AC17" s="26" t="s">
        <v>13</v>
      </c>
    </row>
    <row r="18" spans="1:30" x14ac:dyDescent="0.3">
      <c r="A18" s="41"/>
      <c r="B18" s="5" t="s">
        <v>55</v>
      </c>
      <c r="C18" s="32"/>
      <c r="D18" s="22">
        <v>0</v>
      </c>
      <c r="E18" s="8">
        <v>0</v>
      </c>
      <c r="F18" s="32"/>
      <c r="G18" s="4">
        <v>30</v>
      </c>
      <c r="H18" s="4">
        <v>50</v>
      </c>
      <c r="I18" s="32"/>
      <c r="J18" s="4">
        <v>20</v>
      </c>
      <c r="K18" s="4">
        <v>20</v>
      </c>
      <c r="L18" s="6"/>
      <c r="M18" s="7">
        <v>0</v>
      </c>
      <c r="N18" s="8">
        <v>0</v>
      </c>
      <c r="O18" s="32"/>
      <c r="P18" s="4">
        <v>0</v>
      </c>
      <c r="Q18" s="4">
        <v>0</v>
      </c>
      <c r="R18" s="4">
        <v>0</v>
      </c>
      <c r="S18" s="39"/>
      <c r="T18" s="4">
        <v>0</v>
      </c>
      <c r="U18" s="4">
        <v>0</v>
      </c>
      <c r="V18" s="4">
        <v>0</v>
      </c>
      <c r="W18" s="13">
        <f t="shared" si="4"/>
        <v>120</v>
      </c>
      <c r="X18" s="13">
        <f t="shared" si="5"/>
        <v>6</v>
      </c>
      <c r="Y18" s="5" t="s">
        <v>55</v>
      </c>
      <c r="AA18" s="4">
        <f t="shared" ref="AA18:AA24" si="7">SUM(D18:E18,G18:H18,J18:K18,M18:N18,P18:R18,T18:V18)</f>
        <v>120</v>
      </c>
      <c r="AB18" s="13">
        <f t="shared" si="6"/>
        <v>6</v>
      </c>
      <c r="AC18" s="5" t="s">
        <v>55</v>
      </c>
    </row>
    <row r="19" spans="1:30" x14ac:dyDescent="0.3">
      <c r="A19" s="41"/>
      <c r="B19" s="5" t="s">
        <v>60</v>
      </c>
      <c r="C19" s="32"/>
      <c r="D19" s="22">
        <v>0</v>
      </c>
      <c r="E19" s="8">
        <v>0</v>
      </c>
      <c r="F19" s="32"/>
      <c r="G19" s="4">
        <v>40</v>
      </c>
      <c r="H19" s="4">
        <v>30</v>
      </c>
      <c r="I19" s="32"/>
      <c r="J19" s="4">
        <v>40</v>
      </c>
      <c r="K19" s="4">
        <v>30</v>
      </c>
      <c r="L19" s="6"/>
      <c r="M19" s="7">
        <v>0</v>
      </c>
      <c r="N19" s="8">
        <v>0</v>
      </c>
      <c r="O19" s="32"/>
      <c r="P19" s="4">
        <v>12</v>
      </c>
      <c r="Q19" s="4">
        <v>30</v>
      </c>
      <c r="R19" s="4">
        <v>30</v>
      </c>
      <c r="S19" s="39"/>
      <c r="T19" s="4">
        <v>50</v>
      </c>
      <c r="U19" s="4">
        <v>50</v>
      </c>
      <c r="V19" s="4">
        <v>50</v>
      </c>
      <c r="W19" s="13">
        <f t="shared" si="4"/>
        <v>362</v>
      </c>
      <c r="X19" s="13">
        <f t="shared" si="5"/>
        <v>2</v>
      </c>
      <c r="Y19" s="5" t="s">
        <v>60</v>
      </c>
      <c r="AA19" s="4">
        <f t="shared" si="7"/>
        <v>362</v>
      </c>
      <c r="AB19" s="13">
        <f t="shared" si="6"/>
        <v>2</v>
      </c>
      <c r="AC19" s="26" t="s">
        <v>60</v>
      </c>
    </row>
    <row r="20" spans="1:30" x14ac:dyDescent="0.3">
      <c r="A20" s="41"/>
      <c r="B20" s="5" t="s">
        <v>59</v>
      </c>
      <c r="C20" s="32"/>
      <c r="D20" s="22">
        <v>0</v>
      </c>
      <c r="E20" s="8">
        <v>0</v>
      </c>
      <c r="F20" s="32"/>
      <c r="G20" s="7">
        <v>0</v>
      </c>
      <c r="H20" s="8">
        <v>0</v>
      </c>
      <c r="I20" s="32"/>
      <c r="J20" s="4">
        <v>16</v>
      </c>
      <c r="K20" s="4">
        <v>16</v>
      </c>
      <c r="L20" s="6"/>
      <c r="M20" s="4">
        <v>0</v>
      </c>
      <c r="N20" s="4">
        <v>0</v>
      </c>
      <c r="O20" s="32"/>
      <c r="P20" s="4">
        <v>0</v>
      </c>
      <c r="Q20" s="4">
        <v>0</v>
      </c>
      <c r="R20" s="4">
        <v>0</v>
      </c>
      <c r="S20" s="39"/>
      <c r="T20" s="4">
        <v>0</v>
      </c>
      <c r="U20" s="4">
        <v>0</v>
      </c>
      <c r="V20" s="4">
        <v>0</v>
      </c>
      <c r="W20" s="13">
        <f t="shared" si="4"/>
        <v>32</v>
      </c>
      <c r="X20" s="13">
        <f t="shared" si="5"/>
        <v>9</v>
      </c>
      <c r="Y20" s="5" t="s">
        <v>59</v>
      </c>
      <c r="AA20" s="4">
        <f t="shared" si="7"/>
        <v>32</v>
      </c>
      <c r="AB20" s="13">
        <f t="shared" si="6"/>
        <v>9</v>
      </c>
      <c r="AC20" s="5" t="s">
        <v>59</v>
      </c>
    </row>
    <row r="21" spans="1:30" x14ac:dyDescent="0.3">
      <c r="A21" s="41"/>
      <c r="B21" s="5" t="s">
        <v>67</v>
      </c>
      <c r="C21" s="32"/>
      <c r="D21" s="22">
        <v>0</v>
      </c>
      <c r="E21" s="8">
        <v>0</v>
      </c>
      <c r="F21" s="32"/>
      <c r="G21" s="7">
        <v>0</v>
      </c>
      <c r="H21" s="8">
        <v>0</v>
      </c>
      <c r="I21" s="32"/>
      <c r="J21" s="4">
        <v>0</v>
      </c>
      <c r="K21" s="4">
        <v>0</v>
      </c>
      <c r="L21" s="6"/>
      <c r="M21" s="4">
        <v>0</v>
      </c>
      <c r="N21" s="4">
        <v>0</v>
      </c>
      <c r="O21" s="32"/>
      <c r="P21" s="4">
        <v>50</v>
      </c>
      <c r="Q21" s="4">
        <v>50</v>
      </c>
      <c r="R21" s="4">
        <v>40</v>
      </c>
      <c r="S21" s="39"/>
      <c r="T21" s="4">
        <v>0</v>
      </c>
      <c r="U21" s="4">
        <v>0</v>
      </c>
      <c r="V21" s="4">
        <v>0</v>
      </c>
      <c r="W21" s="13">
        <f t="shared" si="4"/>
        <v>140</v>
      </c>
      <c r="X21" s="13">
        <f t="shared" si="5"/>
        <v>4</v>
      </c>
      <c r="Y21" s="5" t="s">
        <v>67</v>
      </c>
      <c r="AA21" s="4">
        <f t="shared" si="7"/>
        <v>140</v>
      </c>
      <c r="AB21" s="13">
        <f t="shared" si="6"/>
        <v>4</v>
      </c>
      <c r="AC21" s="5" t="s">
        <v>67</v>
      </c>
    </row>
    <row r="22" spans="1:30" x14ac:dyDescent="0.3">
      <c r="A22" s="41"/>
      <c r="B22" s="5" t="s">
        <v>68</v>
      </c>
      <c r="C22" s="32"/>
      <c r="D22" s="22">
        <v>0</v>
      </c>
      <c r="E22" s="8">
        <v>0</v>
      </c>
      <c r="F22" s="32"/>
      <c r="G22" s="7">
        <v>0</v>
      </c>
      <c r="H22" s="8">
        <v>0</v>
      </c>
      <c r="I22" s="32"/>
      <c r="J22" s="4">
        <v>0</v>
      </c>
      <c r="K22" s="4">
        <v>0</v>
      </c>
      <c r="L22" s="6"/>
      <c r="M22" s="4">
        <v>0</v>
      </c>
      <c r="N22" s="4">
        <v>0</v>
      </c>
      <c r="O22" s="32"/>
      <c r="P22" s="4">
        <v>30</v>
      </c>
      <c r="Q22" s="4">
        <v>16</v>
      </c>
      <c r="R22" s="4">
        <v>16</v>
      </c>
      <c r="S22" s="39"/>
      <c r="T22" s="4">
        <v>0</v>
      </c>
      <c r="U22" s="4">
        <v>0</v>
      </c>
      <c r="V22" s="4">
        <v>0</v>
      </c>
      <c r="W22" s="13">
        <f t="shared" si="4"/>
        <v>62</v>
      </c>
      <c r="X22" s="13">
        <f t="shared" si="5"/>
        <v>7</v>
      </c>
      <c r="Y22" s="5" t="s">
        <v>68</v>
      </c>
      <c r="AA22" s="4">
        <f t="shared" si="7"/>
        <v>62</v>
      </c>
      <c r="AB22" s="13">
        <f t="shared" si="6"/>
        <v>7</v>
      </c>
      <c r="AC22" s="5" t="s">
        <v>68</v>
      </c>
    </row>
    <row r="23" spans="1:30" x14ac:dyDescent="0.3">
      <c r="A23" s="41"/>
      <c r="B23" s="5" t="s">
        <v>72</v>
      </c>
      <c r="C23" s="32"/>
      <c r="D23" s="22">
        <v>0</v>
      </c>
      <c r="E23" s="8">
        <v>0</v>
      </c>
      <c r="F23" s="32"/>
      <c r="G23" s="7">
        <v>0</v>
      </c>
      <c r="H23" s="8">
        <v>0</v>
      </c>
      <c r="I23" s="32"/>
      <c r="J23" s="4">
        <v>0</v>
      </c>
      <c r="K23" s="4">
        <v>0</v>
      </c>
      <c r="L23" s="6"/>
      <c r="M23" s="4">
        <v>0</v>
      </c>
      <c r="N23" s="4">
        <v>0</v>
      </c>
      <c r="O23" s="32"/>
      <c r="P23" s="4">
        <v>40</v>
      </c>
      <c r="Q23" s="4">
        <v>40</v>
      </c>
      <c r="R23" s="4">
        <v>50</v>
      </c>
      <c r="S23" s="39"/>
      <c r="T23" s="4">
        <v>0</v>
      </c>
      <c r="U23" s="4">
        <v>0</v>
      </c>
      <c r="V23" s="4">
        <v>0</v>
      </c>
      <c r="W23" s="13">
        <f t="shared" si="4"/>
        <v>130</v>
      </c>
      <c r="X23" s="13">
        <f t="shared" si="5"/>
        <v>5</v>
      </c>
      <c r="Y23" s="5" t="s">
        <v>74</v>
      </c>
      <c r="AA23" s="4">
        <f t="shared" si="7"/>
        <v>130</v>
      </c>
      <c r="AB23" s="13">
        <f t="shared" si="6"/>
        <v>5</v>
      </c>
      <c r="AC23" s="5" t="s">
        <v>74</v>
      </c>
    </row>
    <row r="24" spans="1:30" x14ac:dyDescent="0.3">
      <c r="A24" s="41"/>
      <c r="B24" s="5" t="s">
        <v>80</v>
      </c>
      <c r="C24" s="32"/>
      <c r="D24" s="22">
        <v>0</v>
      </c>
      <c r="E24" s="8">
        <v>0</v>
      </c>
      <c r="F24" s="32"/>
      <c r="G24" s="7">
        <v>0</v>
      </c>
      <c r="H24" s="8">
        <v>0</v>
      </c>
      <c r="I24" s="32"/>
      <c r="J24" s="4">
        <v>0</v>
      </c>
      <c r="K24" s="4">
        <v>0</v>
      </c>
      <c r="L24" s="6"/>
      <c r="M24" s="4">
        <v>0</v>
      </c>
      <c r="N24" s="4">
        <v>0</v>
      </c>
      <c r="O24" s="32"/>
      <c r="P24" s="4">
        <v>20</v>
      </c>
      <c r="Q24" s="4">
        <v>12</v>
      </c>
      <c r="R24" s="4">
        <v>10</v>
      </c>
      <c r="S24" s="39"/>
      <c r="T24" s="4">
        <v>0</v>
      </c>
      <c r="U24" s="4">
        <v>0</v>
      </c>
      <c r="V24" s="4">
        <v>0</v>
      </c>
      <c r="W24" s="13">
        <f t="shared" si="4"/>
        <v>42</v>
      </c>
      <c r="X24" s="13">
        <f t="shared" si="5"/>
        <v>8</v>
      </c>
      <c r="Y24" s="5" t="s">
        <v>80</v>
      </c>
      <c r="AA24" s="4">
        <f t="shared" si="7"/>
        <v>42</v>
      </c>
      <c r="AB24" s="13">
        <f t="shared" si="6"/>
        <v>8</v>
      </c>
      <c r="AC24" s="5" t="s">
        <v>80</v>
      </c>
    </row>
    <row r="25" spans="1:30" x14ac:dyDescent="0.3">
      <c r="A25" s="42"/>
      <c r="B25" s="5"/>
      <c r="C25" s="32"/>
      <c r="D25" s="4"/>
      <c r="E25" s="4"/>
      <c r="F25" s="32"/>
      <c r="G25" s="4"/>
      <c r="H25" s="4"/>
      <c r="I25" s="32"/>
      <c r="J25" s="4"/>
      <c r="K25" s="4"/>
      <c r="L25" s="6"/>
      <c r="M25" s="4"/>
      <c r="N25" s="4"/>
      <c r="O25" s="32"/>
      <c r="P25" s="4"/>
      <c r="Q25" s="4"/>
      <c r="R25" s="4"/>
      <c r="S25" s="39"/>
      <c r="T25" s="4"/>
      <c r="U25" s="4"/>
      <c r="V25" s="4"/>
      <c r="W25" s="10"/>
      <c r="X25" s="11"/>
      <c r="Y25" s="5"/>
    </row>
    <row r="26" spans="1:30" x14ac:dyDescent="0.3">
      <c r="A26" s="43" t="s">
        <v>14</v>
      </c>
      <c r="B26" s="5" t="s">
        <v>44</v>
      </c>
      <c r="C26" s="32"/>
      <c r="D26" s="22">
        <v>0</v>
      </c>
      <c r="E26" s="8">
        <v>0</v>
      </c>
      <c r="F26" s="32"/>
      <c r="G26" s="9">
        <v>40</v>
      </c>
      <c r="H26" s="9">
        <v>40</v>
      </c>
      <c r="I26" s="32"/>
      <c r="J26" s="4">
        <v>0</v>
      </c>
      <c r="K26" s="4">
        <v>0</v>
      </c>
      <c r="L26" s="6"/>
      <c r="M26" s="7">
        <v>0</v>
      </c>
      <c r="N26" s="8">
        <v>0</v>
      </c>
      <c r="O26" s="32"/>
      <c r="P26" s="9">
        <v>0</v>
      </c>
      <c r="Q26" s="4">
        <v>0</v>
      </c>
      <c r="R26" s="4">
        <v>0</v>
      </c>
      <c r="S26" s="39"/>
      <c r="T26" s="4">
        <v>0</v>
      </c>
      <c r="U26" s="4">
        <v>0</v>
      </c>
      <c r="V26" s="4">
        <v>0</v>
      </c>
      <c r="W26" s="14">
        <f>SUM(D26:E26,G26:H26,J26:K26,M26:N26,P26:R26,T26:V26)</f>
        <v>80</v>
      </c>
      <c r="X26" s="14">
        <f>RANK(W26,$W$26:$W$30)</f>
        <v>4</v>
      </c>
      <c r="Y26" s="5" t="s">
        <v>44</v>
      </c>
      <c r="AA26" s="4">
        <f>SUM(D26:E26,G26:H26,J26:K26,M26:N26,P26:R26,T26:V26)</f>
        <v>80</v>
      </c>
      <c r="AB26" s="14">
        <f>RANK(AA26,$AA$26:$AA$30)</f>
        <v>4</v>
      </c>
      <c r="AC26" s="5" t="s">
        <v>44</v>
      </c>
      <c r="AD26" s="44" t="s">
        <v>96</v>
      </c>
    </row>
    <row r="27" spans="1:30" x14ac:dyDescent="0.3">
      <c r="A27" s="41"/>
      <c r="B27" s="5" t="s">
        <v>49</v>
      </c>
      <c r="C27" s="32"/>
      <c r="D27" s="22">
        <v>0</v>
      </c>
      <c r="E27" s="8">
        <v>0</v>
      </c>
      <c r="F27" s="32"/>
      <c r="G27" s="9">
        <v>50</v>
      </c>
      <c r="H27" s="9">
        <v>50</v>
      </c>
      <c r="I27" s="32"/>
      <c r="J27" s="9">
        <v>50</v>
      </c>
      <c r="K27" s="4">
        <v>50</v>
      </c>
      <c r="L27" s="6"/>
      <c r="M27" s="7">
        <v>0</v>
      </c>
      <c r="N27" s="8">
        <v>0</v>
      </c>
      <c r="O27" s="32"/>
      <c r="P27" s="4">
        <v>50</v>
      </c>
      <c r="Q27" s="4">
        <v>50</v>
      </c>
      <c r="R27" s="4">
        <v>50</v>
      </c>
      <c r="S27" s="39"/>
      <c r="T27" s="4">
        <v>50</v>
      </c>
      <c r="U27" s="4">
        <v>50</v>
      </c>
      <c r="V27" s="4">
        <v>50</v>
      </c>
      <c r="W27" s="14">
        <f t="shared" ref="W27:W30" si="8">SUM(D27:E27,G27:H27,J27:K27,M27:N27,P27:R27,T27:V27)</f>
        <v>500</v>
      </c>
      <c r="X27" s="14">
        <f t="shared" ref="X27:X30" si="9">RANK(W27,$W$26:$W$30)</f>
        <v>1</v>
      </c>
      <c r="Y27" s="5" t="s">
        <v>49</v>
      </c>
      <c r="AA27" s="4">
        <f t="shared" ref="AA27:AA30" si="10">SUM(D27:E27,G27:H27,J27:K27,M27:N27,P27:R27,T27:V27)</f>
        <v>500</v>
      </c>
      <c r="AB27" s="14">
        <f t="shared" ref="AB27:AB30" si="11">RANK(AA27,$AA$26:$AA$30)</f>
        <v>1</v>
      </c>
      <c r="AC27" s="26" t="s">
        <v>49</v>
      </c>
    </row>
    <row r="28" spans="1:30" x14ac:dyDescent="0.3">
      <c r="A28" s="41"/>
      <c r="B28" s="5" t="s">
        <v>61</v>
      </c>
      <c r="C28" s="32"/>
      <c r="D28" s="22">
        <v>0</v>
      </c>
      <c r="E28" s="8">
        <v>0</v>
      </c>
      <c r="F28" s="32"/>
      <c r="G28" s="9">
        <v>0</v>
      </c>
      <c r="H28" s="9">
        <v>0</v>
      </c>
      <c r="I28" s="32"/>
      <c r="J28" s="9">
        <v>40</v>
      </c>
      <c r="K28" s="4">
        <v>40</v>
      </c>
      <c r="L28" s="6"/>
      <c r="M28" s="7">
        <v>0</v>
      </c>
      <c r="N28" s="8">
        <v>0</v>
      </c>
      <c r="O28" s="32"/>
      <c r="P28" s="4">
        <v>20</v>
      </c>
      <c r="Q28" s="4">
        <v>20</v>
      </c>
      <c r="R28" s="4">
        <v>40</v>
      </c>
      <c r="S28" s="39"/>
      <c r="T28" s="4">
        <v>40</v>
      </c>
      <c r="U28" s="4">
        <v>40</v>
      </c>
      <c r="V28" s="4">
        <v>40</v>
      </c>
      <c r="W28" s="14">
        <f t="shared" si="8"/>
        <v>280</v>
      </c>
      <c r="X28" s="14">
        <f t="shared" si="9"/>
        <v>2</v>
      </c>
      <c r="Y28" s="5" t="s">
        <v>61</v>
      </c>
      <c r="AA28" s="4">
        <f t="shared" si="10"/>
        <v>280</v>
      </c>
      <c r="AB28" s="14">
        <f t="shared" si="11"/>
        <v>2</v>
      </c>
      <c r="AC28" s="26" t="s">
        <v>61</v>
      </c>
    </row>
    <row r="29" spans="1:30" x14ac:dyDescent="0.3">
      <c r="A29" s="41"/>
      <c r="B29" s="5" t="s">
        <v>81</v>
      </c>
      <c r="C29" s="32"/>
      <c r="D29" s="22">
        <v>0</v>
      </c>
      <c r="E29" s="8">
        <v>0</v>
      </c>
      <c r="F29" s="32"/>
      <c r="G29" s="9">
        <v>0</v>
      </c>
      <c r="H29" s="9">
        <v>0</v>
      </c>
      <c r="I29" s="32"/>
      <c r="J29" s="9">
        <v>0</v>
      </c>
      <c r="K29" s="4">
        <v>0</v>
      </c>
      <c r="L29" s="6"/>
      <c r="M29" s="7">
        <v>0</v>
      </c>
      <c r="N29" s="8">
        <v>0</v>
      </c>
      <c r="O29" s="32"/>
      <c r="P29" s="4">
        <v>40</v>
      </c>
      <c r="Q29" s="4">
        <v>40</v>
      </c>
      <c r="R29" s="4">
        <v>30</v>
      </c>
      <c r="S29" s="39"/>
      <c r="T29" s="4">
        <v>0</v>
      </c>
      <c r="U29" s="4">
        <v>0</v>
      </c>
      <c r="V29" s="4">
        <v>0</v>
      </c>
      <c r="W29" s="14">
        <f t="shared" si="8"/>
        <v>110</v>
      </c>
      <c r="X29" s="14">
        <f t="shared" si="9"/>
        <v>3</v>
      </c>
      <c r="Y29" s="5" t="s">
        <v>81</v>
      </c>
      <c r="AA29" s="4">
        <f t="shared" si="10"/>
        <v>110</v>
      </c>
      <c r="AB29" s="14">
        <f t="shared" si="11"/>
        <v>3</v>
      </c>
      <c r="AC29" s="26" t="s">
        <v>81</v>
      </c>
    </row>
    <row r="30" spans="1:30" x14ac:dyDescent="0.3">
      <c r="A30" s="41"/>
      <c r="B30" s="5" t="s">
        <v>82</v>
      </c>
      <c r="C30" s="32"/>
      <c r="D30" s="22">
        <v>0</v>
      </c>
      <c r="E30" s="8">
        <v>0</v>
      </c>
      <c r="F30" s="32"/>
      <c r="G30" s="9">
        <v>0</v>
      </c>
      <c r="H30" s="9">
        <v>0</v>
      </c>
      <c r="I30" s="32"/>
      <c r="J30" s="9">
        <v>0</v>
      </c>
      <c r="K30" s="4">
        <v>0</v>
      </c>
      <c r="L30" s="6"/>
      <c r="M30" s="7">
        <v>0</v>
      </c>
      <c r="N30" s="8">
        <v>0</v>
      </c>
      <c r="O30" s="32"/>
      <c r="P30" s="4">
        <v>30</v>
      </c>
      <c r="Q30" s="4">
        <v>30</v>
      </c>
      <c r="R30" s="4">
        <v>20</v>
      </c>
      <c r="S30" s="39"/>
      <c r="T30" s="4">
        <v>0</v>
      </c>
      <c r="U30" s="4">
        <v>0</v>
      </c>
      <c r="V30" s="4">
        <v>0</v>
      </c>
      <c r="W30" s="14">
        <f t="shared" si="8"/>
        <v>80</v>
      </c>
      <c r="X30" s="14">
        <f t="shared" si="9"/>
        <v>4</v>
      </c>
      <c r="Y30" s="5" t="s">
        <v>82</v>
      </c>
      <c r="AA30" s="4">
        <f t="shared" si="10"/>
        <v>80</v>
      </c>
      <c r="AB30" s="14">
        <f t="shared" si="11"/>
        <v>4</v>
      </c>
      <c r="AC30" s="5" t="s">
        <v>82</v>
      </c>
    </row>
    <row r="31" spans="1:30" x14ac:dyDescent="0.3">
      <c r="A31" s="42"/>
      <c r="B31" s="5"/>
      <c r="C31" s="32"/>
      <c r="D31" s="4"/>
      <c r="E31" s="4"/>
      <c r="F31" s="32"/>
      <c r="G31" s="4"/>
      <c r="H31" s="4"/>
      <c r="I31" s="32"/>
      <c r="J31" s="4"/>
      <c r="K31" s="4"/>
      <c r="L31" s="6"/>
      <c r="M31" s="4"/>
      <c r="N31" s="4"/>
      <c r="O31" s="32"/>
      <c r="P31" s="4"/>
      <c r="Q31" s="4"/>
      <c r="R31" s="4"/>
      <c r="S31" s="39"/>
      <c r="T31" s="4"/>
      <c r="U31" s="4"/>
      <c r="V31" s="4"/>
      <c r="W31" s="9"/>
      <c r="X31" s="9"/>
      <c r="Y31" s="5"/>
    </row>
    <row r="32" spans="1:30" x14ac:dyDescent="0.3">
      <c r="A32" s="43" t="s">
        <v>15</v>
      </c>
      <c r="B32" s="45" t="s">
        <v>16</v>
      </c>
      <c r="C32" s="32"/>
      <c r="D32" s="4">
        <v>50</v>
      </c>
      <c r="E32" s="4">
        <v>50</v>
      </c>
      <c r="F32" s="32"/>
      <c r="G32" s="9">
        <v>50</v>
      </c>
      <c r="H32" s="9">
        <v>50</v>
      </c>
      <c r="I32" s="32"/>
      <c r="J32" s="9">
        <v>50</v>
      </c>
      <c r="K32" s="4">
        <v>50</v>
      </c>
      <c r="L32" s="6"/>
      <c r="M32" s="7">
        <v>0</v>
      </c>
      <c r="N32" s="8">
        <v>0</v>
      </c>
      <c r="O32" s="32"/>
      <c r="P32" s="4">
        <v>40</v>
      </c>
      <c r="Q32" s="8">
        <v>40</v>
      </c>
      <c r="R32" s="4">
        <v>40</v>
      </c>
      <c r="S32" s="39"/>
      <c r="T32" s="7">
        <v>0</v>
      </c>
      <c r="U32" s="4">
        <v>50</v>
      </c>
      <c r="V32" s="4">
        <v>0</v>
      </c>
      <c r="W32" s="16">
        <f>SUM(D32:E32,G32:H32,J32:K32,M32:N32,P32:R32,T32:V32)</f>
        <v>470</v>
      </c>
      <c r="X32" s="16">
        <f>RANK(W32,$W$32:$W$39)</f>
        <v>1</v>
      </c>
      <c r="Y32" s="15" t="s">
        <v>16</v>
      </c>
      <c r="AA32" s="4">
        <f>SUM(D32:E32,G32:H32,J32:K32,P32,R32,U32:V32)</f>
        <v>430</v>
      </c>
      <c r="AB32" s="16">
        <f>RANK(AA32,$AA$32:$AA$39)</f>
        <v>1</v>
      </c>
      <c r="AC32" s="26" t="s">
        <v>16</v>
      </c>
      <c r="AD32" s="44" t="s">
        <v>97</v>
      </c>
    </row>
    <row r="33" spans="1:30" x14ac:dyDescent="0.3">
      <c r="A33" s="41"/>
      <c r="B33" s="5" t="s">
        <v>17</v>
      </c>
      <c r="C33" s="32"/>
      <c r="D33" s="9">
        <v>40</v>
      </c>
      <c r="E33" s="4">
        <v>40</v>
      </c>
      <c r="F33" s="32"/>
      <c r="G33" s="22">
        <v>0</v>
      </c>
      <c r="H33" s="8">
        <v>0</v>
      </c>
      <c r="I33" s="32"/>
      <c r="J33" s="4">
        <v>0</v>
      </c>
      <c r="K33" s="4">
        <v>0</v>
      </c>
      <c r="L33" s="6"/>
      <c r="M33" s="7">
        <v>0</v>
      </c>
      <c r="N33" s="8">
        <v>0</v>
      </c>
      <c r="O33" s="32"/>
      <c r="P33" s="4">
        <v>0</v>
      </c>
      <c r="Q33" s="4">
        <v>0</v>
      </c>
      <c r="R33" s="4">
        <v>0</v>
      </c>
      <c r="S33" s="39"/>
      <c r="T33" s="4">
        <v>0</v>
      </c>
      <c r="U33" s="4">
        <v>0</v>
      </c>
      <c r="V33" s="4">
        <v>0</v>
      </c>
      <c r="W33" s="16">
        <f t="shared" ref="W33:W39" si="12">SUM(D33:E33,G33:H33,J33:K33,M33:N33,P33:R33,T33:V33)</f>
        <v>80</v>
      </c>
      <c r="X33" s="16">
        <f t="shared" ref="X33:X39" si="13">RANK(W33,$W$32:$W$39)</f>
        <v>6</v>
      </c>
      <c r="Y33" s="5" t="s">
        <v>17</v>
      </c>
      <c r="AA33" s="4">
        <f t="shared" ref="AA33:AA39" si="14">SUM(D33:E33,G33:H33,J33:K33,M33:N33,P33:R33,T33:V33)</f>
        <v>80</v>
      </c>
      <c r="AB33" s="16">
        <f t="shared" ref="AB33:AB39" si="15">RANK(AA33,$AA$32:$AA$39)</f>
        <v>6</v>
      </c>
      <c r="AC33" s="5" t="s">
        <v>17</v>
      </c>
    </row>
    <row r="34" spans="1:30" x14ac:dyDescent="0.3">
      <c r="A34" s="41"/>
      <c r="B34" s="5" t="s">
        <v>45</v>
      </c>
      <c r="C34" s="32"/>
      <c r="D34" s="22">
        <v>0</v>
      </c>
      <c r="E34" s="8">
        <v>0</v>
      </c>
      <c r="F34" s="32"/>
      <c r="G34" s="4">
        <v>30</v>
      </c>
      <c r="H34" s="4">
        <v>0</v>
      </c>
      <c r="I34" s="32"/>
      <c r="J34" s="4">
        <v>40</v>
      </c>
      <c r="K34" s="4">
        <v>40</v>
      </c>
      <c r="L34" s="6"/>
      <c r="M34" s="7">
        <v>0</v>
      </c>
      <c r="N34" s="8">
        <v>0</v>
      </c>
      <c r="O34" s="32"/>
      <c r="P34" s="4">
        <v>30</v>
      </c>
      <c r="Q34" s="4">
        <v>20</v>
      </c>
      <c r="R34" s="4">
        <v>20</v>
      </c>
      <c r="S34" s="39"/>
      <c r="T34" s="4">
        <v>30</v>
      </c>
      <c r="U34" s="4">
        <v>40</v>
      </c>
      <c r="V34" s="4">
        <v>30</v>
      </c>
      <c r="W34" s="16">
        <f t="shared" si="12"/>
        <v>280</v>
      </c>
      <c r="X34" s="16">
        <f t="shared" si="13"/>
        <v>2</v>
      </c>
      <c r="Y34" s="5" t="s">
        <v>45</v>
      </c>
      <c r="AA34" s="4">
        <f t="shared" si="14"/>
        <v>280</v>
      </c>
      <c r="AB34" s="16">
        <f t="shared" si="15"/>
        <v>2</v>
      </c>
      <c r="AC34" s="26" t="s">
        <v>45</v>
      </c>
    </row>
    <row r="35" spans="1:30" x14ac:dyDescent="0.3">
      <c r="A35" s="41"/>
      <c r="B35" s="5" t="s">
        <v>46</v>
      </c>
      <c r="C35" s="32"/>
      <c r="D35" s="22">
        <v>0</v>
      </c>
      <c r="E35" s="8">
        <v>0</v>
      </c>
      <c r="F35" s="32"/>
      <c r="G35" s="4">
        <v>40</v>
      </c>
      <c r="H35" s="4">
        <v>40</v>
      </c>
      <c r="I35" s="32"/>
      <c r="J35" s="4">
        <v>0</v>
      </c>
      <c r="K35" s="4">
        <v>0</v>
      </c>
      <c r="L35" s="6"/>
      <c r="M35" s="7">
        <v>0</v>
      </c>
      <c r="N35" s="8">
        <v>0</v>
      </c>
      <c r="O35" s="32"/>
      <c r="P35" s="4">
        <v>0</v>
      </c>
      <c r="Q35" s="4">
        <v>0</v>
      </c>
      <c r="R35" s="4">
        <v>0</v>
      </c>
      <c r="S35" s="39"/>
      <c r="T35" s="4">
        <v>0</v>
      </c>
      <c r="U35" s="4">
        <v>0</v>
      </c>
      <c r="V35" s="4">
        <v>0</v>
      </c>
      <c r="W35" s="16">
        <f t="shared" si="12"/>
        <v>80</v>
      </c>
      <c r="X35" s="16">
        <f t="shared" si="13"/>
        <v>6</v>
      </c>
      <c r="Y35" s="5" t="s">
        <v>46</v>
      </c>
      <c r="AA35" s="4">
        <f t="shared" si="14"/>
        <v>80</v>
      </c>
      <c r="AB35" s="16">
        <f t="shared" si="15"/>
        <v>6</v>
      </c>
      <c r="AC35" s="5" t="s">
        <v>46</v>
      </c>
    </row>
    <row r="36" spans="1:30" x14ac:dyDescent="0.3">
      <c r="A36" s="41"/>
      <c r="B36" s="5" t="s">
        <v>69</v>
      </c>
      <c r="C36" s="32"/>
      <c r="D36" s="22">
        <v>0</v>
      </c>
      <c r="E36" s="8">
        <v>0</v>
      </c>
      <c r="F36" s="32"/>
      <c r="G36" s="4">
        <v>0</v>
      </c>
      <c r="H36" s="4">
        <v>0</v>
      </c>
      <c r="I36" s="32"/>
      <c r="J36" s="4">
        <v>0</v>
      </c>
      <c r="K36" s="4">
        <v>0</v>
      </c>
      <c r="L36" s="6"/>
      <c r="M36" s="7">
        <v>0</v>
      </c>
      <c r="N36" s="8">
        <v>0</v>
      </c>
      <c r="O36" s="32"/>
      <c r="P36" s="4">
        <v>50</v>
      </c>
      <c r="Q36" s="4">
        <v>50</v>
      </c>
      <c r="R36" s="4">
        <v>50</v>
      </c>
      <c r="S36" s="39"/>
      <c r="T36" s="4">
        <v>0</v>
      </c>
      <c r="U36" s="4">
        <v>0</v>
      </c>
      <c r="V36" s="4">
        <v>0</v>
      </c>
      <c r="W36" s="16">
        <f t="shared" si="12"/>
        <v>150</v>
      </c>
      <c r="X36" s="16">
        <f t="shared" si="13"/>
        <v>4</v>
      </c>
      <c r="Y36" s="5" t="s">
        <v>69</v>
      </c>
      <c r="AA36" s="4">
        <f t="shared" si="14"/>
        <v>150</v>
      </c>
      <c r="AB36" s="16">
        <f t="shared" si="15"/>
        <v>4</v>
      </c>
      <c r="AC36" s="5" t="s">
        <v>69</v>
      </c>
    </row>
    <row r="37" spans="1:30" x14ac:dyDescent="0.3">
      <c r="A37" s="41"/>
      <c r="B37" s="5" t="s">
        <v>75</v>
      </c>
      <c r="C37" s="32"/>
      <c r="D37" s="22">
        <v>0</v>
      </c>
      <c r="E37" s="8">
        <v>0</v>
      </c>
      <c r="F37" s="32"/>
      <c r="G37" s="4">
        <v>0</v>
      </c>
      <c r="H37" s="4">
        <v>0</v>
      </c>
      <c r="I37" s="32"/>
      <c r="J37" s="4">
        <v>0</v>
      </c>
      <c r="K37" s="4">
        <v>0</v>
      </c>
      <c r="L37" s="6"/>
      <c r="M37" s="7">
        <v>0</v>
      </c>
      <c r="N37" s="8">
        <v>0</v>
      </c>
      <c r="O37" s="32"/>
      <c r="P37" s="4">
        <v>0</v>
      </c>
      <c r="Q37" s="4">
        <v>30</v>
      </c>
      <c r="R37" s="4">
        <v>30</v>
      </c>
      <c r="S37" s="39"/>
      <c r="T37" s="4">
        <v>20</v>
      </c>
      <c r="U37" s="4">
        <v>30</v>
      </c>
      <c r="V37" s="4">
        <v>50</v>
      </c>
      <c r="W37" s="16">
        <f t="shared" si="12"/>
        <v>160</v>
      </c>
      <c r="X37" s="16">
        <f t="shared" si="13"/>
        <v>3</v>
      </c>
      <c r="Y37" s="5" t="s">
        <v>75</v>
      </c>
      <c r="AA37" s="4">
        <f t="shared" si="14"/>
        <v>160</v>
      </c>
      <c r="AB37" s="16">
        <f t="shared" si="15"/>
        <v>3</v>
      </c>
      <c r="AC37" s="26" t="s">
        <v>75</v>
      </c>
    </row>
    <row r="38" spans="1:30" x14ac:dyDescent="0.3">
      <c r="A38" s="41"/>
      <c r="B38" s="5" t="s">
        <v>89</v>
      </c>
      <c r="C38" s="32"/>
      <c r="D38" s="22">
        <v>0</v>
      </c>
      <c r="E38" s="8">
        <v>0</v>
      </c>
      <c r="F38" s="32"/>
      <c r="G38" s="4">
        <v>0</v>
      </c>
      <c r="H38" s="4">
        <v>0</v>
      </c>
      <c r="I38" s="32"/>
      <c r="J38" s="4">
        <v>0</v>
      </c>
      <c r="K38" s="4">
        <v>0</v>
      </c>
      <c r="L38" s="6"/>
      <c r="M38" s="7">
        <v>0</v>
      </c>
      <c r="N38" s="8">
        <v>0</v>
      </c>
      <c r="O38" s="32"/>
      <c r="P38" s="4">
        <v>0</v>
      </c>
      <c r="Q38" s="4">
        <v>0</v>
      </c>
      <c r="R38" s="4">
        <v>0</v>
      </c>
      <c r="S38" s="39"/>
      <c r="T38" s="4">
        <v>50</v>
      </c>
      <c r="U38" s="4">
        <v>0</v>
      </c>
      <c r="V38" s="4">
        <v>40</v>
      </c>
      <c r="W38" s="16">
        <f t="shared" si="12"/>
        <v>90</v>
      </c>
      <c r="X38" s="16">
        <f t="shared" si="13"/>
        <v>5</v>
      </c>
      <c r="Y38" s="5" t="s">
        <v>89</v>
      </c>
      <c r="AA38" s="4">
        <f t="shared" si="14"/>
        <v>90</v>
      </c>
      <c r="AB38" s="16">
        <f t="shared" si="15"/>
        <v>5</v>
      </c>
      <c r="AC38" s="5" t="s">
        <v>89</v>
      </c>
    </row>
    <row r="39" spans="1:30" x14ac:dyDescent="0.3">
      <c r="A39" s="27"/>
      <c r="B39" s="5" t="s">
        <v>90</v>
      </c>
      <c r="C39" s="32"/>
      <c r="D39" s="22">
        <v>0</v>
      </c>
      <c r="E39" s="8">
        <v>0</v>
      </c>
      <c r="F39" s="32"/>
      <c r="G39" s="4">
        <v>0</v>
      </c>
      <c r="H39" s="4">
        <v>0</v>
      </c>
      <c r="I39" s="32"/>
      <c r="J39" s="4">
        <v>0</v>
      </c>
      <c r="K39" s="4">
        <v>0</v>
      </c>
      <c r="L39" s="6"/>
      <c r="M39" s="7">
        <v>0</v>
      </c>
      <c r="N39" s="8">
        <v>0</v>
      </c>
      <c r="O39" s="32"/>
      <c r="P39" s="4">
        <v>0</v>
      </c>
      <c r="Q39" s="4">
        <v>0</v>
      </c>
      <c r="R39" s="4">
        <v>0</v>
      </c>
      <c r="S39" s="39"/>
      <c r="T39" s="4">
        <v>40</v>
      </c>
      <c r="U39" s="4">
        <v>20</v>
      </c>
      <c r="V39" s="4">
        <v>0</v>
      </c>
      <c r="W39" s="16">
        <f t="shared" si="12"/>
        <v>60</v>
      </c>
      <c r="X39" s="16">
        <f t="shared" si="13"/>
        <v>8</v>
      </c>
      <c r="Y39" s="5" t="s">
        <v>90</v>
      </c>
      <c r="AA39" s="4">
        <f t="shared" si="14"/>
        <v>60</v>
      </c>
      <c r="AB39" s="16">
        <f t="shared" si="15"/>
        <v>8</v>
      </c>
      <c r="AC39" s="5" t="s">
        <v>90</v>
      </c>
    </row>
    <row r="40" spans="1:30" x14ac:dyDescent="0.3">
      <c r="A40" s="28"/>
      <c r="B40" s="5"/>
      <c r="C40" s="32"/>
      <c r="D40" s="4"/>
      <c r="E40" s="4"/>
      <c r="F40" s="32"/>
      <c r="G40" s="4"/>
      <c r="H40" s="4"/>
      <c r="I40" s="32"/>
      <c r="J40" s="4"/>
      <c r="K40" s="4"/>
      <c r="L40" s="6"/>
      <c r="M40" s="4"/>
      <c r="N40" s="4"/>
      <c r="O40" s="32"/>
      <c r="P40" s="4"/>
      <c r="Q40" s="4"/>
      <c r="R40" s="4"/>
      <c r="S40" s="39"/>
      <c r="T40" s="4"/>
      <c r="U40" s="4"/>
      <c r="V40" s="4"/>
      <c r="W40" s="9"/>
      <c r="X40" s="9"/>
      <c r="Y40" s="5"/>
    </row>
    <row r="41" spans="1:30" x14ac:dyDescent="0.3">
      <c r="A41" s="34" t="s">
        <v>18</v>
      </c>
      <c r="B41" s="10" t="s">
        <v>19</v>
      </c>
      <c r="C41" s="32"/>
      <c r="D41" s="9">
        <v>50</v>
      </c>
      <c r="E41" s="4">
        <v>30</v>
      </c>
      <c r="F41" s="32"/>
      <c r="G41" s="7">
        <v>40</v>
      </c>
      <c r="H41" s="8">
        <v>20</v>
      </c>
      <c r="I41" s="32"/>
      <c r="J41" s="4">
        <v>50</v>
      </c>
      <c r="K41" s="4">
        <v>50</v>
      </c>
      <c r="L41" s="6"/>
      <c r="M41" s="7">
        <v>0</v>
      </c>
      <c r="N41" s="8">
        <v>0</v>
      </c>
      <c r="O41" s="32"/>
      <c r="P41" s="4">
        <v>50</v>
      </c>
      <c r="Q41" s="4">
        <v>40</v>
      </c>
      <c r="R41" s="4">
        <v>40</v>
      </c>
      <c r="S41" s="39"/>
      <c r="T41" s="4">
        <v>50</v>
      </c>
      <c r="U41" s="4">
        <v>30</v>
      </c>
      <c r="V41" s="4">
        <v>40</v>
      </c>
      <c r="W41" s="17">
        <f t="shared" ref="W41:W48" si="16">SUM(D41:E41,G41:H41,J41:K41,M41:N41,P41:R41,T41:V41)</f>
        <v>490</v>
      </c>
      <c r="X41" s="18">
        <f>RANK(W41,$W$41:$W$48)</f>
        <v>1</v>
      </c>
      <c r="Y41" s="5" t="s">
        <v>19</v>
      </c>
      <c r="AA41" s="4">
        <f>SUM(D41:E41,J41:K41,P41:R41,T41:V41)</f>
        <v>430</v>
      </c>
      <c r="AB41" s="18">
        <f>RANK(AA41,$AA$41:$AA$48)</f>
        <v>1</v>
      </c>
      <c r="AC41" s="26" t="s">
        <v>19</v>
      </c>
      <c r="AD41" s="44" t="s">
        <v>18</v>
      </c>
    </row>
    <row r="42" spans="1:30" x14ac:dyDescent="0.3">
      <c r="A42" s="35"/>
      <c r="B42" s="10" t="s">
        <v>20</v>
      </c>
      <c r="C42" s="32"/>
      <c r="D42" s="9">
        <v>30</v>
      </c>
      <c r="E42" s="4">
        <v>50</v>
      </c>
      <c r="F42" s="32"/>
      <c r="G42" s="7">
        <v>20</v>
      </c>
      <c r="H42" s="8">
        <v>30</v>
      </c>
      <c r="I42" s="32"/>
      <c r="J42" s="4">
        <v>30</v>
      </c>
      <c r="K42" s="4">
        <v>30</v>
      </c>
      <c r="L42" s="6"/>
      <c r="M42" s="7">
        <v>0</v>
      </c>
      <c r="N42" s="8">
        <v>0</v>
      </c>
      <c r="O42" s="32"/>
      <c r="P42" s="4">
        <v>40</v>
      </c>
      <c r="Q42" s="4">
        <v>50</v>
      </c>
      <c r="R42" s="4">
        <v>50</v>
      </c>
      <c r="S42" s="39"/>
      <c r="T42" s="4">
        <v>30</v>
      </c>
      <c r="U42" s="4">
        <v>40</v>
      </c>
      <c r="V42" s="4">
        <v>30</v>
      </c>
      <c r="W42" s="17">
        <f t="shared" si="16"/>
        <v>430</v>
      </c>
      <c r="X42" s="18">
        <f t="shared" ref="X42:X48" si="17">RANK(W42,$W$41:$W$48)</f>
        <v>2</v>
      </c>
      <c r="Y42" s="5" t="s">
        <v>20</v>
      </c>
      <c r="AA42" s="4">
        <f>SUM(D42:E42,J42:K42,P42:R42,T42:V42)</f>
        <v>380</v>
      </c>
      <c r="AB42" s="18">
        <f t="shared" ref="AB42:AB48" si="18">RANK(AA42,$AA$41:$AA$48)</f>
        <v>2</v>
      </c>
      <c r="AC42" s="26" t="s">
        <v>20</v>
      </c>
    </row>
    <row r="43" spans="1:30" x14ac:dyDescent="0.3">
      <c r="A43" s="35"/>
      <c r="B43" s="15" t="s">
        <v>21</v>
      </c>
      <c r="C43" s="32"/>
      <c r="D43" s="9">
        <v>40</v>
      </c>
      <c r="E43" s="4">
        <v>40</v>
      </c>
      <c r="F43" s="32"/>
      <c r="G43" s="9">
        <v>30</v>
      </c>
      <c r="H43" s="9">
        <v>40</v>
      </c>
      <c r="I43" s="32"/>
      <c r="J43" s="4">
        <v>40</v>
      </c>
      <c r="K43" s="4">
        <v>40</v>
      </c>
      <c r="L43" s="6"/>
      <c r="M43" s="7">
        <v>0</v>
      </c>
      <c r="N43" s="8">
        <v>0</v>
      </c>
      <c r="O43" s="32"/>
      <c r="P43" s="7">
        <v>0</v>
      </c>
      <c r="Q43" s="8">
        <v>0</v>
      </c>
      <c r="R43" s="4">
        <v>0</v>
      </c>
      <c r="S43" s="39"/>
      <c r="T43" s="4">
        <v>40</v>
      </c>
      <c r="U43" s="4">
        <v>50</v>
      </c>
      <c r="V43" s="4">
        <v>50</v>
      </c>
      <c r="W43" s="17">
        <f t="shared" si="16"/>
        <v>370</v>
      </c>
      <c r="X43" s="18">
        <f t="shared" si="17"/>
        <v>3</v>
      </c>
      <c r="Y43" s="15" t="s">
        <v>21</v>
      </c>
      <c r="AA43" s="4">
        <f t="shared" ref="AA43:AA48" si="19">SUM(D43:E43,G43:H43,J43:K43,M43:N43,P43:R43,T43:V43)</f>
        <v>370</v>
      </c>
      <c r="AB43" s="18">
        <f t="shared" si="18"/>
        <v>3</v>
      </c>
      <c r="AC43" s="29" t="s">
        <v>21</v>
      </c>
    </row>
    <row r="44" spans="1:30" x14ac:dyDescent="0.3">
      <c r="A44" s="35"/>
      <c r="B44" s="5" t="s">
        <v>47</v>
      </c>
      <c r="C44" s="32"/>
      <c r="D44" s="22">
        <v>0</v>
      </c>
      <c r="E44" s="8">
        <v>0</v>
      </c>
      <c r="F44" s="32"/>
      <c r="G44" s="4">
        <v>50</v>
      </c>
      <c r="H44" s="4">
        <v>50</v>
      </c>
      <c r="I44" s="32"/>
      <c r="J44" s="4">
        <v>0</v>
      </c>
      <c r="K44" s="4">
        <v>0</v>
      </c>
      <c r="L44" s="6"/>
      <c r="M44" s="7">
        <v>0</v>
      </c>
      <c r="N44" s="8">
        <v>0</v>
      </c>
      <c r="O44" s="32"/>
      <c r="P44" s="4">
        <v>0</v>
      </c>
      <c r="Q44" s="4">
        <v>0</v>
      </c>
      <c r="R44" s="4">
        <v>0</v>
      </c>
      <c r="S44" s="39"/>
      <c r="T44" s="4">
        <v>0</v>
      </c>
      <c r="U44" s="4">
        <v>0</v>
      </c>
      <c r="V44" s="4">
        <v>0</v>
      </c>
      <c r="W44" s="17">
        <f t="shared" si="16"/>
        <v>100</v>
      </c>
      <c r="X44" s="18">
        <f t="shared" si="17"/>
        <v>4</v>
      </c>
      <c r="Y44" s="5" t="s">
        <v>47</v>
      </c>
      <c r="AA44" s="4">
        <f t="shared" si="19"/>
        <v>100</v>
      </c>
      <c r="AB44" s="18">
        <f t="shared" si="18"/>
        <v>4</v>
      </c>
      <c r="AC44" s="5" t="s">
        <v>47</v>
      </c>
    </row>
    <row r="45" spans="1:30" x14ac:dyDescent="0.3">
      <c r="A45" s="35"/>
      <c r="B45" s="5" t="s">
        <v>48</v>
      </c>
      <c r="C45" s="32"/>
      <c r="D45" s="22">
        <v>0</v>
      </c>
      <c r="E45" s="8">
        <v>0</v>
      </c>
      <c r="F45" s="32"/>
      <c r="G45" s="4">
        <v>0</v>
      </c>
      <c r="H45" s="4">
        <v>0</v>
      </c>
      <c r="I45" s="32"/>
      <c r="J45" s="4">
        <v>0</v>
      </c>
      <c r="K45" s="4">
        <v>0</v>
      </c>
      <c r="L45" s="6"/>
      <c r="M45" s="7">
        <v>0</v>
      </c>
      <c r="N45" s="8">
        <v>0</v>
      </c>
      <c r="O45" s="32"/>
      <c r="P45" s="4">
        <v>0</v>
      </c>
      <c r="Q45" s="4">
        <v>0</v>
      </c>
      <c r="R45" s="4">
        <v>0</v>
      </c>
      <c r="S45" s="39"/>
      <c r="T45" s="4">
        <v>0</v>
      </c>
      <c r="U45" s="4">
        <v>0</v>
      </c>
      <c r="V45" s="4">
        <v>0</v>
      </c>
      <c r="W45" s="17">
        <f t="shared" si="16"/>
        <v>0</v>
      </c>
      <c r="X45" s="18">
        <f t="shared" si="17"/>
        <v>8</v>
      </c>
      <c r="Y45" s="5" t="s">
        <v>48</v>
      </c>
      <c r="AA45" s="4">
        <f t="shared" si="19"/>
        <v>0</v>
      </c>
      <c r="AB45" s="18">
        <f t="shared" si="18"/>
        <v>8</v>
      </c>
      <c r="AC45" s="5" t="s">
        <v>48</v>
      </c>
    </row>
    <row r="46" spans="1:30" x14ac:dyDescent="0.3">
      <c r="A46" s="35"/>
      <c r="B46" s="5" t="s">
        <v>71</v>
      </c>
      <c r="C46" s="32"/>
      <c r="D46" s="22">
        <v>0</v>
      </c>
      <c r="E46" s="8">
        <v>0</v>
      </c>
      <c r="F46" s="32"/>
      <c r="G46" s="4">
        <v>0</v>
      </c>
      <c r="H46" s="4">
        <v>0</v>
      </c>
      <c r="I46" s="32"/>
      <c r="J46" s="4">
        <v>0</v>
      </c>
      <c r="K46" s="4">
        <v>0</v>
      </c>
      <c r="L46" s="6"/>
      <c r="M46" s="7">
        <v>0</v>
      </c>
      <c r="N46" s="8">
        <v>0</v>
      </c>
      <c r="O46" s="32"/>
      <c r="P46" s="4">
        <v>30</v>
      </c>
      <c r="Q46" s="4">
        <v>0</v>
      </c>
      <c r="R46" s="4">
        <v>30</v>
      </c>
      <c r="S46" s="39"/>
      <c r="T46" s="4">
        <v>0</v>
      </c>
      <c r="U46" s="4">
        <v>0</v>
      </c>
      <c r="V46" s="4">
        <v>0</v>
      </c>
      <c r="W46" s="17">
        <f t="shared" si="16"/>
        <v>60</v>
      </c>
      <c r="X46" s="18">
        <f t="shared" si="17"/>
        <v>6</v>
      </c>
      <c r="Y46" s="5" t="s">
        <v>71</v>
      </c>
      <c r="AA46" s="4">
        <f t="shared" si="19"/>
        <v>60</v>
      </c>
      <c r="AB46" s="18">
        <f t="shared" si="18"/>
        <v>6</v>
      </c>
      <c r="AC46" s="5" t="s">
        <v>71</v>
      </c>
    </row>
    <row r="47" spans="1:30" x14ac:dyDescent="0.3">
      <c r="A47" s="35"/>
      <c r="B47" s="5" t="s">
        <v>83</v>
      </c>
      <c r="C47" s="32"/>
      <c r="D47" s="22">
        <v>0</v>
      </c>
      <c r="E47" s="8">
        <v>0</v>
      </c>
      <c r="F47" s="32"/>
      <c r="G47" s="4">
        <v>0</v>
      </c>
      <c r="H47" s="4">
        <v>0</v>
      </c>
      <c r="I47" s="32"/>
      <c r="J47" s="4">
        <v>0</v>
      </c>
      <c r="K47" s="4">
        <v>0</v>
      </c>
      <c r="L47" s="6"/>
      <c r="M47" s="7">
        <v>0</v>
      </c>
      <c r="N47" s="8">
        <v>0</v>
      </c>
      <c r="O47" s="32"/>
      <c r="P47" s="4">
        <v>20</v>
      </c>
      <c r="Q47" s="4">
        <v>30</v>
      </c>
      <c r="R47" s="4">
        <v>20</v>
      </c>
      <c r="S47" s="39"/>
      <c r="T47" s="4">
        <v>0</v>
      </c>
      <c r="U47" s="4">
        <v>0</v>
      </c>
      <c r="V47" s="4">
        <v>0</v>
      </c>
      <c r="W47" s="17">
        <f t="shared" si="16"/>
        <v>70</v>
      </c>
      <c r="X47" s="18">
        <f t="shared" si="17"/>
        <v>5</v>
      </c>
      <c r="Y47" s="5" t="s">
        <v>83</v>
      </c>
      <c r="AA47" s="4">
        <f t="shared" si="19"/>
        <v>70</v>
      </c>
      <c r="AB47" s="18">
        <f t="shared" si="18"/>
        <v>5</v>
      </c>
      <c r="AC47" s="5" t="s">
        <v>83</v>
      </c>
    </row>
    <row r="48" spans="1:30" x14ac:dyDescent="0.3">
      <c r="A48" s="35"/>
      <c r="B48" s="5" t="s">
        <v>91</v>
      </c>
      <c r="C48" s="32"/>
      <c r="D48" s="22">
        <v>0</v>
      </c>
      <c r="E48" s="8">
        <v>0</v>
      </c>
      <c r="F48" s="32"/>
      <c r="G48" s="4">
        <v>0</v>
      </c>
      <c r="H48" s="4">
        <v>0</v>
      </c>
      <c r="I48" s="32"/>
      <c r="J48" s="4">
        <v>0</v>
      </c>
      <c r="K48" s="4">
        <v>0</v>
      </c>
      <c r="L48" s="6"/>
      <c r="M48" s="7">
        <v>0</v>
      </c>
      <c r="N48" s="8">
        <v>0</v>
      </c>
      <c r="O48" s="32"/>
      <c r="P48" s="4">
        <v>0</v>
      </c>
      <c r="Q48" s="4">
        <v>0</v>
      </c>
      <c r="R48" s="4">
        <v>0</v>
      </c>
      <c r="S48" s="39"/>
      <c r="T48" s="4">
        <v>20</v>
      </c>
      <c r="U48" s="4">
        <v>0</v>
      </c>
      <c r="V48" s="4">
        <v>0</v>
      </c>
      <c r="W48" s="17">
        <f t="shared" si="16"/>
        <v>20</v>
      </c>
      <c r="X48" s="18">
        <f t="shared" si="17"/>
        <v>7</v>
      </c>
      <c r="Y48" s="5" t="s">
        <v>91</v>
      </c>
      <c r="AA48" s="4">
        <f t="shared" si="19"/>
        <v>20</v>
      </c>
      <c r="AB48" s="18">
        <f t="shared" si="18"/>
        <v>7</v>
      </c>
      <c r="AC48" s="5" t="s">
        <v>91</v>
      </c>
    </row>
    <row r="49" spans="1:30" x14ac:dyDescent="0.3">
      <c r="A49" s="36"/>
      <c r="B49" s="5"/>
      <c r="C49" s="32"/>
      <c r="D49" s="4"/>
      <c r="E49" s="4"/>
      <c r="F49" s="32"/>
      <c r="G49" s="4"/>
      <c r="H49" s="4"/>
      <c r="I49" s="32"/>
      <c r="J49" s="4"/>
      <c r="K49" s="4"/>
      <c r="L49" s="6"/>
      <c r="M49" s="4"/>
      <c r="N49" s="4"/>
      <c r="O49" s="32"/>
      <c r="P49" s="4"/>
      <c r="Q49" s="4"/>
      <c r="R49" s="4"/>
      <c r="S49" s="39"/>
      <c r="T49" s="4"/>
      <c r="U49" s="4"/>
      <c r="V49" s="4"/>
      <c r="W49" s="4"/>
      <c r="X49" s="4"/>
      <c r="Y49" s="5"/>
    </row>
    <row r="50" spans="1:30" x14ac:dyDescent="0.3">
      <c r="A50" s="34" t="s">
        <v>22</v>
      </c>
      <c r="B50" s="10" t="s">
        <v>23</v>
      </c>
      <c r="C50" s="32"/>
      <c r="D50" s="7">
        <v>50</v>
      </c>
      <c r="E50" s="4">
        <v>50</v>
      </c>
      <c r="F50" s="32"/>
      <c r="G50" s="9">
        <v>50</v>
      </c>
      <c r="H50" s="9">
        <v>50</v>
      </c>
      <c r="I50" s="32"/>
      <c r="J50" s="9">
        <v>50</v>
      </c>
      <c r="K50" s="4">
        <v>50</v>
      </c>
      <c r="L50" s="6"/>
      <c r="M50" s="4">
        <v>50</v>
      </c>
      <c r="N50" s="4">
        <v>50</v>
      </c>
      <c r="O50" s="32"/>
      <c r="P50" s="4">
        <v>50</v>
      </c>
      <c r="Q50" s="8">
        <v>40</v>
      </c>
      <c r="R50" s="4">
        <v>50</v>
      </c>
      <c r="S50" s="39"/>
      <c r="T50" s="7">
        <v>0</v>
      </c>
      <c r="U50" s="8">
        <v>50</v>
      </c>
      <c r="V50" s="4">
        <v>50</v>
      </c>
      <c r="W50" s="7">
        <f>SUM(D50:E50,G50:H50,J50:K50,M50:N50,P50:R50,T50:V50)</f>
        <v>640</v>
      </c>
      <c r="X50" s="7">
        <f>RANK(W50,$W$50:$W$61)</f>
        <v>1</v>
      </c>
      <c r="Y50" s="10" t="s">
        <v>23</v>
      </c>
      <c r="AA50" s="4">
        <f>SUM(E50,G50:H50,J50:K50,M50:N50,P50,R50,V50)</f>
        <v>500</v>
      </c>
      <c r="AB50" s="7">
        <f>RANK(AA50,$AA$50:$AA$61)</f>
        <v>1</v>
      </c>
      <c r="AC50" s="26" t="s">
        <v>23</v>
      </c>
      <c r="AD50" s="44" t="s">
        <v>98</v>
      </c>
    </row>
    <row r="51" spans="1:30" x14ac:dyDescent="0.3">
      <c r="A51" s="35"/>
      <c r="B51" s="10" t="s">
        <v>78</v>
      </c>
      <c r="C51" s="32"/>
      <c r="D51" s="7">
        <v>0</v>
      </c>
      <c r="E51" s="9">
        <v>16</v>
      </c>
      <c r="F51" s="32"/>
      <c r="G51" s="7">
        <v>10</v>
      </c>
      <c r="H51" s="8">
        <v>12</v>
      </c>
      <c r="I51" s="32"/>
      <c r="J51" s="9">
        <v>16</v>
      </c>
      <c r="K51" s="4">
        <v>16</v>
      </c>
      <c r="L51" s="6"/>
      <c r="M51" s="4">
        <v>20</v>
      </c>
      <c r="N51" s="4">
        <v>20</v>
      </c>
      <c r="O51" s="32"/>
      <c r="P51" s="4">
        <v>10</v>
      </c>
      <c r="Q51" s="8">
        <v>10</v>
      </c>
      <c r="R51" s="4">
        <v>10</v>
      </c>
      <c r="S51" s="39"/>
      <c r="T51" s="4">
        <v>16</v>
      </c>
      <c r="U51" s="4">
        <v>20</v>
      </c>
      <c r="V51" s="4">
        <v>16</v>
      </c>
      <c r="W51" s="7">
        <f t="shared" ref="W51:W61" si="20">SUM(D51:E51,G51:H51,J51:K51,M51:N51,P51:R51,T51:V51)</f>
        <v>192</v>
      </c>
      <c r="X51" s="7">
        <f t="shared" ref="X51:X61" si="21">RANK(W51,$W$50:$W$61)</f>
        <v>5</v>
      </c>
      <c r="Y51" s="10" t="s">
        <v>24</v>
      </c>
      <c r="AA51" s="4">
        <f>SUM(E51,J51:K51,M51:N51,P51,R51,T51:V51)</f>
        <v>160</v>
      </c>
      <c r="AB51" s="7">
        <f t="shared" ref="AB51:AB61" si="22">RANK(AA51,$AA$50:$AA$61)</f>
        <v>6</v>
      </c>
      <c r="AC51" s="10" t="s">
        <v>24</v>
      </c>
    </row>
    <row r="52" spans="1:30" x14ac:dyDescent="0.3">
      <c r="A52" s="35"/>
      <c r="B52" s="10" t="s">
        <v>25</v>
      </c>
      <c r="C52" s="32"/>
      <c r="D52" s="4">
        <v>16</v>
      </c>
      <c r="E52" s="9">
        <v>12</v>
      </c>
      <c r="F52" s="32"/>
      <c r="G52" s="22">
        <v>0</v>
      </c>
      <c r="H52" s="8">
        <v>0</v>
      </c>
      <c r="I52" s="32"/>
      <c r="J52" s="7">
        <v>0</v>
      </c>
      <c r="K52" s="8">
        <v>0</v>
      </c>
      <c r="L52" s="6"/>
      <c r="M52" s="4">
        <v>16</v>
      </c>
      <c r="N52" s="4">
        <v>16</v>
      </c>
      <c r="O52" s="32"/>
      <c r="P52" s="4">
        <v>8</v>
      </c>
      <c r="Q52" s="4">
        <v>7</v>
      </c>
      <c r="R52" s="4">
        <v>8</v>
      </c>
      <c r="S52" s="39"/>
      <c r="T52" s="4">
        <v>0</v>
      </c>
      <c r="U52" s="9">
        <v>0</v>
      </c>
      <c r="V52" s="4">
        <v>0</v>
      </c>
      <c r="W52" s="7">
        <f t="shared" si="20"/>
        <v>83</v>
      </c>
      <c r="X52" s="7">
        <f t="shared" si="21"/>
        <v>10</v>
      </c>
      <c r="Y52" s="5" t="s">
        <v>25</v>
      </c>
      <c r="AA52" s="4">
        <f>SUM(D52:E52,G52:H52,J52:K52,M52:N52,P52:R52,T52:V52)</f>
        <v>83</v>
      </c>
      <c r="AB52" s="7">
        <f t="shared" si="22"/>
        <v>10</v>
      </c>
      <c r="AC52" s="5" t="s">
        <v>25</v>
      </c>
    </row>
    <row r="53" spans="1:30" x14ac:dyDescent="0.3">
      <c r="A53" s="35"/>
      <c r="B53" s="10" t="s">
        <v>26</v>
      </c>
      <c r="C53" s="32"/>
      <c r="D53" s="9">
        <v>30</v>
      </c>
      <c r="E53" s="9">
        <v>20</v>
      </c>
      <c r="F53" s="32"/>
      <c r="G53" s="7">
        <v>12</v>
      </c>
      <c r="H53" s="8">
        <v>16</v>
      </c>
      <c r="I53" s="32"/>
      <c r="J53" s="7">
        <v>8</v>
      </c>
      <c r="K53" s="8">
        <v>12</v>
      </c>
      <c r="L53" s="6"/>
      <c r="M53" s="4">
        <v>30</v>
      </c>
      <c r="N53" s="4">
        <v>30</v>
      </c>
      <c r="O53" s="32"/>
      <c r="P53" s="4">
        <v>12</v>
      </c>
      <c r="Q53" s="4">
        <v>16</v>
      </c>
      <c r="R53" s="4">
        <v>12</v>
      </c>
      <c r="S53" s="39"/>
      <c r="T53" s="4">
        <v>20</v>
      </c>
      <c r="U53" s="4">
        <v>16</v>
      </c>
      <c r="V53" s="4">
        <v>12</v>
      </c>
      <c r="W53" s="7">
        <f t="shared" si="20"/>
        <v>246</v>
      </c>
      <c r="X53" s="7">
        <f t="shared" si="21"/>
        <v>3</v>
      </c>
      <c r="Y53" s="5" t="s">
        <v>26</v>
      </c>
      <c r="AA53" s="4">
        <f>SUM(D53:E53,M53:N53,P53:R53,T53:V53)</f>
        <v>198</v>
      </c>
      <c r="AB53" s="7">
        <f t="shared" si="22"/>
        <v>4</v>
      </c>
      <c r="AC53" s="5" t="s">
        <v>26</v>
      </c>
    </row>
    <row r="54" spans="1:30" x14ac:dyDescent="0.3">
      <c r="A54" s="35"/>
      <c r="B54" s="10" t="s">
        <v>27</v>
      </c>
      <c r="C54" s="32"/>
      <c r="D54" s="9">
        <v>40</v>
      </c>
      <c r="E54" s="9">
        <v>40</v>
      </c>
      <c r="F54" s="32"/>
      <c r="G54" s="7">
        <v>30</v>
      </c>
      <c r="H54" s="8">
        <v>10</v>
      </c>
      <c r="I54" s="32"/>
      <c r="J54" s="7">
        <v>40</v>
      </c>
      <c r="K54" s="8">
        <v>0</v>
      </c>
      <c r="L54" s="6"/>
      <c r="M54" s="4">
        <v>40</v>
      </c>
      <c r="N54" s="4">
        <v>40</v>
      </c>
      <c r="O54" s="32"/>
      <c r="P54" s="4">
        <v>40</v>
      </c>
      <c r="Q54" s="4">
        <v>50</v>
      </c>
      <c r="R54" s="4">
        <v>40</v>
      </c>
      <c r="S54" s="39"/>
      <c r="T54" s="4">
        <v>50</v>
      </c>
      <c r="U54" s="4">
        <v>30</v>
      </c>
      <c r="V54" s="4">
        <v>40</v>
      </c>
      <c r="W54" s="7">
        <f t="shared" si="20"/>
        <v>490</v>
      </c>
      <c r="X54" s="7">
        <f t="shared" si="21"/>
        <v>2</v>
      </c>
      <c r="Y54" s="5" t="s">
        <v>27</v>
      </c>
      <c r="AA54" s="4">
        <f>SUM(D54:E54,M54:N54,P54:R54,T54:V54)</f>
        <v>410</v>
      </c>
      <c r="AB54" s="7">
        <f t="shared" si="22"/>
        <v>2</v>
      </c>
      <c r="AC54" s="26" t="s">
        <v>27</v>
      </c>
    </row>
    <row r="55" spans="1:30" x14ac:dyDescent="0.3">
      <c r="A55" s="35"/>
      <c r="B55" s="10" t="s">
        <v>28</v>
      </c>
      <c r="C55" s="32"/>
      <c r="D55" s="9">
        <v>20</v>
      </c>
      <c r="E55" s="9">
        <v>30</v>
      </c>
      <c r="F55" s="32"/>
      <c r="G55" s="22">
        <v>0</v>
      </c>
      <c r="H55" s="8">
        <v>0</v>
      </c>
      <c r="I55" s="32"/>
      <c r="J55" s="7">
        <v>0</v>
      </c>
      <c r="K55" s="8">
        <v>0</v>
      </c>
      <c r="L55" s="6"/>
      <c r="M55" s="4">
        <v>0</v>
      </c>
      <c r="N55" s="4">
        <v>0</v>
      </c>
      <c r="O55" s="32"/>
      <c r="P55" s="4">
        <v>20</v>
      </c>
      <c r="Q55" s="4">
        <v>8</v>
      </c>
      <c r="R55" s="4">
        <v>6</v>
      </c>
      <c r="S55" s="39"/>
      <c r="T55" s="4">
        <v>40</v>
      </c>
      <c r="U55" s="4">
        <v>12</v>
      </c>
      <c r="V55" s="4">
        <v>20</v>
      </c>
      <c r="W55" s="7">
        <f t="shared" si="20"/>
        <v>156</v>
      </c>
      <c r="X55" s="7">
        <f t="shared" si="21"/>
        <v>7</v>
      </c>
      <c r="Y55" s="5" t="s">
        <v>28</v>
      </c>
      <c r="AA55" s="4">
        <f>SUM(D55:E55,G55:H55,J55:K55,M55:N55,P55:R55,T55:V55)</f>
        <v>156</v>
      </c>
      <c r="AB55" s="7">
        <f t="shared" si="22"/>
        <v>7</v>
      </c>
      <c r="AC55" s="5" t="s">
        <v>28</v>
      </c>
    </row>
    <row r="56" spans="1:30" x14ac:dyDescent="0.3">
      <c r="A56" s="35"/>
      <c r="B56" s="10" t="s">
        <v>29</v>
      </c>
      <c r="C56" s="32"/>
      <c r="D56" s="7">
        <v>0</v>
      </c>
      <c r="E56" s="8">
        <v>0</v>
      </c>
      <c r="F56" s="32"/>
      <c r="G56" s="9">
        <v>20</v>
      </c>
      <c r="H56" s="4">
        <v>40</v>
      </c>
      <c r="I56" s="32"/>
      <c r="J56" s="4">
        <v>0</v>
      </c>
      <c r="K56" s="4">
        <v>40</v>
      </c>
      <c r="L56" s="6"/>
      <c r="M56" s="7">
        <v>0</v>
      </c>
      <c r="N56" s="8">
        <v>0</v>
      </c>
      <c r="O56" s="32"/>
      <c r="P56" s="4">
        <v>6</v>
      </c>
      <c r="Q56" s="4">
        <v>12</v>
      </c>
      <c r="R56" s="4">
        <v>30</v>
      </c>
      <c r="S56" s="39"/>
      <c r="T56" s="4">
        <v>0</v>
      </c>
      <c r="U56" s="4">
        <v>40</v>
      </c>
      <c r="V56" s="4">
        <v>30</v>
      </c>
      <c r="W56" s="7">
        <f t="shared" si="20"/>
        <v>218</v>
      </c>
      <c r="X56" s="7">
        <f t="shared" si="21"/>
        <v>4</v>
      </c>
      <c r="Y56" s="5" t="s">
        <v>29</v>
      </c>
      <c r="AA56" s="4">
        <f t="shared" ref="AA56:AA61" si="23">SUM(D56:E56,G56:H56,J56:K56,M56:N56,P56:R56,T56:V56)</f>
        <v>218</v>
      </c>
      <c r="AB56" s="7">
        <f t="shared" si="22"/>
        <v>3</v>
      </c>
      <c r="AC56" s="26" t="s">
        <v>29</v>
      </c>
    </row>
    <row r="57" spans="1:30" x14ac:dyDescent="0.3">
      <c r="A57" s="35"/>
      <c r="B57" s="10" t="s">
        <v>50</v>
      </c>
      <c r="C57" s="32"/>
      <c r="D57" s="7">
        <v>0</v>
      </c>
      <c r="E57" s="8">
        <v>0</v>
      </c>
      <c r="F57" s="32"/>
      <c r="G57" s="9">
        <v>16</v>
      </c>
      <c r="H57" s="4">
        <v>20</v>
      </c>
      <c r="I57" s="32"/>
      <c r="J57" s="4">
        <v>30</v>
      </c>
      <c r="K57" s="4">
        <v>20</v>
      </c>
      <c r="L57" s="6"/>
      <c r="M57" s="7">
        <v>0</v>
      </c>
      <c r="N57" s="8">
        <v>0</v>
      </c>
      <c r="O57" s="32"/>
      <c r="P57" s="4">
        <v>30</v>
      </c>
      <c r="Q57" s="4">
        <v>30</v>
      </c>
      <c r="R57" s="4">
        <v>16</v>
      </c>
      <c r="S57" s="39"/>
      <c r="T57" s="4">
        <v>0</v>
      </c>
      <c r="U57" s="4">
        <v>0</v>
      </c>
      <c r="V57" s="4">
        <v>0</v>
      </c>
      <c r="W57" s="7">
        <f t="shared" si="20"/>
        <v>162</v>
      </c>
      <c r="X57" s="7">
        <f t="shared" si="21"/>
        <v>6</v>
      </c>
      <c r="Y57" s="10" t="s">
        <v>50</v>
      </c>
      <c r="AA57" s="4">
        <f t="shared" si="23"/>
        <v>162</v>
      </c>
      <c r="AB57" s="7">
        <f t="shared" si="22"/>
        <v>5</v>
      </c>
      <c r="AC57" s="10" t="s">
        <v>50</v>
      </c>
    </row>
    <row r="58" spans="1:30" x14ac:dyDescent="0.3">
      <c r="A58" s="35"/>
      <c r="B58" s="10" t="s">
        <v>51</v>
      </c>
      <c r="C58" s="32"/>
      <c r="D58" s="7">
        <v>0</v>
      </c>
      <c r="E58" s="8">
        <v>0</v>
      </c>
      <c r="F58" s="32"/>
      <c r="G58" s="9">
        <v>8</v>
      </c>
      <c r="H58" s="4">
        <v>8</v>
      </c>
      <c r="I58" s="32"/>
      <c r="J58" s="4">
        <v>20</v>
      </c>
      <c r="K58" s="4">
        <v>0</v>
      </c>
      <c r="L58" s="6"/>
      <c r="M58" s="7">
        <v>0</v>
      </c>
      <c r="N58" s="8">
        <v>0</v>
      </c>
      <c r="O58" s="32"/>
      <c r="P58" s="4">
        <v>16</v>
      </c>
      <c r="Q58" s="4">
        <v>20</v>
      </c>
      <c r="R58" s="4">
        <v>20</v>
      </c>
      <c r="S58" s="39"/>
      <c r="T58" s="4">
        <v>0</v>
      </c>
      <c r="U58" s="4">
        <v>0</v>
      </c>
      <c r="V58" s="4">
        <v>0</v>
      </c>
      <c r="W58" s="7">
        <f t="shared" si="20"/>
        <v>92</v>
      </c>
      <c r="X58" s="7">
        <f t="shared" si="21"/>
        <v>9</v>
      </c>
      <c r="Y58" s="10" t="s">
        <v>51</v>
      </c>
      <c r="AA58" s="4">
        <f t="shared" si="23"/>
        <v>92</v>
      </c>
      <c r="AB58" s="7">
        <f t="shared" si="22"/>
        <v>9</v>
      </c>
      <c r="AC58" s="10" t="s">
        <v>51</v>
      </c>
    </row>
    <row r="59" spans="1:30" x14ac:dyDescent="0.3">
      <c r="A59" s="35"/>
      <c r="B59" s="10" t="s">
        <v>52</v>
      </c>
      <c r="C59" s="32"/>
      <c r="D59" s="7">
        <v>0</v>
      </c>
      <c r="E59" s="8">
        <v>0</v>
      </c>
      <c r="F59" s="32"/>
      <c r="G59" s="9">
        <v>40</v>
      </c>
      <c r="H59" s="4">
        <v>30</v>
      </c>
      <c r="I59" s="32"/>
      <c r="J59" s="4">
        <v>12</v>
      </c>
      <c r="K59" s="4">
        <v>30</v>
      </c>
      <c r="L59" s="6"/>
      <c r="M59" s="7">
        <v>0</v>
      </c>
      <c r="N59" s="8">
        <v>0</v>
      </c>
      <c r="O59" s="32"/>
      <c r="P59" s="4">
        <v>0</v>
      </c>
      <c r="Q59" s="4">
        <v>0</v>
      </c>
      <c r="R59" s="4">
        <v>0</v>
      </c>
      <c r="S59" s="39"/>
      <c r="T59" s="4">
        <v>0</v>
      </c>
      <c r="U59" s="4">
        <v>0</v>
      </c>
      <c r="V59" s="4">
        <v>0</v>
      </c>
      <c r="W59" s="7">
        <f t="shared" si="20"/>
        <v>112</v>
      </c>
      <c r="X59" s="7">
        <f t="shared" si="21"/>
        <v>8</v>
      </c>
      <c r="Y59" s="10" t="s">
        <v>52</v>
      </c>
      <c r="AA59" s="4">
        <f t="shared" si="23"/>
        <v>112</v>
      </c>
      <c r="AB59" s="7">
        <f t="shared" si="22"/>
        <v>8</v>
      </c>
      <c r="AC59" s="10" t="s">
        <v>52</v>
      </c>
    </row>
    <row r="60" spans="1:30" x14ac:dyDescent="0.3">
      <c r="A60" s="35"/>
      <c r="B60" s="10" t="s">
        <v>62</v>
      </c>
      <c r="C60" s="32"/>
      <c r="D60" s="7">
        <v>0</v>
      </c>
      <c r="E60" s="8">
        <v>0</v>
      </c>
      <c r="F60" s="32"/>
      <c r="G60" s="9">
        <v>0</v>
      </c>
      <c r="H60" s="4">
        <v>0</v>
      </c>
      <c r="I60" s="32"/>
      <c r="J60" s="4">
        <v>10</v>
      </c>
      <c r="K60" s="4">
        <v>0</v>
      </c>
      <c r="L60" s="6"/>
      <c r="M60" s="7">
        <v>0</v>
      </c>
      <c r="N60" s="8">
        <v>0</v>
      </c>
      <c r="O60" s="32"/>
      <c r="P60" s="4">
        <v>7</v>
      </c>
      <c r="Q60" s="4">
        <v>0</v>
      </c>
      <c r="R60" s="4">
        <v>7</v>
      </c>
      <c r="S60" s="39"/>
      <c r="T60" s="4">
        <v>0</v>
      </c>
      <c r="U60" s="4">
        <v>0</v>
      </c>
      <c r="V60" s="4">
        <v>0</v>
      </c>
      <c r="W60" s="7">
        <f t="shared" si="20"/>
        <v>24</v>
      </c>
      <c r="X60" s="7">
        <f t="shared" si="21"/>
        <v>12</v>
      </c>
      <c r="Y60" s="10" t="s">
        <v>62</v>
      </c>
      <c r="AA60" s="4">
        <f t="shared" si="23"/>
        <v>24</v>
      </c>
      <c r="AB60" s="7">
        <f t="shared" si="22"/>
        <v>12</v>
      </c>
      <c r="AC60" s="10" t="s">
        <v>62</v>
      </c>
    </row>
    <row r="61" spans="1:30" x14ac:dyDescent="0.3">
      <c r="A61" s="35"/>
      <c r="B61" s="10" t="s">
        <v>92</v>
      </c>
      <c r="C61" s="32"/>
      <c r="D61" s="7">
        <v>0</v>
      </c>
      <c r="E61" s="8">
        <v>0</v>
      </c>
      <c r="F61" s="32"/>
      <c r="G61" s="9">
        <v>0</v>
      </c>
      <c r="H61" s="4">
        <v>0</v>
      </c>
      <c r="I61" s="32"/>
      <c r="J61" s="4">
        <v>0</v>
      </c>
      <c r="K61" s="4">
        <v>0</v>
      </c>
      <c r="L61" s="6"/>
      <c r="M61" s="7">
        <v>0</v>
      </c>
      <c r="N61" s="8">
        <v>0</v>
      </c>
      <c r="O61" s="32"/>
      <c r="P61" s="4">
        <v>0</v>
      </c>
      <c r="Q61" s="4">
        <v>0</v>
      </c>
      <c r="R61" s="4">
        <v>0</v>
      </c>
      <c r="S61" s="39"/>
      <c r="T61" s="4">
        <v>30</v>
      </c>
      <c r="U61" s="4">
        <v>0</v>
      </c>
      <c r="V61" s="4">
        <v>0</v>
      </c>
      <c r="W61" s="7">
        <f t="shared" si="20"/>
        <v>30</v>
      </c>
      <c r="X61" s="7">
        <f t="shared" si="21"/>
        <v>11</v>
      </c>
      <c r="Y61" s="10" t="s">
        <v>92</v>
      </c>
      <c r="AA61" s="4">
        <f t="shared" si="23"/>
        <v>30</v>
      </c>
      <c r="AB61" s="7">
        <f t="shared" si="22"/>
        <v>11</v>
      </c>
      <c r="AC61" s="10" t="s">
        <v>92</v>
      </c>
    </row>
    <row r="62" spans="1:30" x14ac:dyDescent="0.3">
      <c r="A62" s="36"/>
      <c r="B62" s="5"/>
      <c r="C62" s="32"/>
      <c r="D62" s="4"/>
      <c r="E62" s="4"/>
      <c r="F62" s="32"/>
      <c r="G62" s="4"/>
      <c r="H62" s="4"/>
      <c r="I62" s="32"/>
      <c r="J62" s="4"/>
      <c r="K62" s="4"/>
      <c r="L62" s="6"/>
      <c r="M62" s="4"/>
      <c r="N62" s="4"/>
      <c r="O62" s="32"/>
      <c r="P62" s="4"/>
      <c r="Q62" s="4"/>
      <c r="R62" s="4"/>
      <c r="S62" s="39"/>
      <c r="T62" s="4"/>
      <c r="U62" s="4"/>
      <c r="V62" s="4"/>
      <c r="W62" s="9"/>
      <c r="X62" s="9"/>
      <c r="Y62" s="5"/>
    </row>
    <row r="63" spans="1:30" x14ac:dyDescent="0.3">
      <c r="A63" s="34" t="s">
        <v>30</v>
      </c>
      <c r="B63" s="10" t="s">
        <v>76</v>
      </c>
      <c r="C63" s="32"/>
      <c r="D63" s="9">
        <v>50</v>
      </c>
      <c r="E63" s="9">
        <v>50</v>
      </c>
      <c r="F63" s="32"/>
      <c r="G63" s="7">
        <v>40</v>
      </c>
      <c r="H63" s="4">
        <v>50</v>
      </c>
      <c r="I63" s="32"/>
      <c r="J63" s="4">
        <v>50</v>
      </c>
      <c r="K63" s="9">
        <v>50</v>
      </c>
      <c r="L63" s="25"/>
      <c r="M63" s="9">
        <v>50</v>
      </c>
      <c r="N63" s="8">
        <v>0</v>
      </c>
      <c r="O63" s="32"/>
      <c r="P63" s="7">
        <v>40</v>
      </c>
      <c r="Q63" s="8">
        <v>40</v>
      </c>
      <c r="R63" s="4">
        <v>50</v>
      </c>
      <c r="S63" s="39"/>
      <c r="T63" s="4">
        <v>50</v>
      </c>
      <c r="U63" s="4">
        <v>50</v>
      </c>
      <c r="V63" s="4">
        <v>40</v>
      </c>
      <c r="W63" s="14">
        <f>SUM(D63:E63,G63:H63,J63:K63,M63:N63,P63:R63,T63:V63)</f>
        <v>610</v>
      </c>
      <c r="X63" s="14">
        <f>RANK(W63,$W$63:$W$74)</f>
        <v>1</v>
      </c>
      <c r="Y63" s="10" t="s">
        <v>31</v>
      </c>
      <c r="AA63" s="4">
        <f>SUM(D63:E63,H63,J63:K63,M63,R63,T63:V63)</f>
        <v>490</v>
      </c>
      <c r="AB63" s="14">
        <f>RANK(AA63,$AA$63:$AA$74)</f>
        <v>1</v>
      </c>
      <c r="AC63" s="26" t="s">
        <v>31</v>
      </c>
      <c r="AD63" s="44" t="s">
        <v>99</v>
      </c>
    </row>
    <row r="64" spans="1:30" x14ac:dyDescent="0.3">
      <c r="A64" s="35"/>
      <c r="B64" s="10" t="s">
        <v>77</v>
      </c>
      <c r="C64" s="32"/>
      <c r="D64" s="7">
        <v>40</v>
      </c>
      <c r="E64" s="8">
        <v>40</v>
      </c>
      <c r="F64" s="32"/>
      <c r="G64" s="4">
        <v>50</v>
      </c>
      <c r="H64" s="4">
        <v>40</v>
      </c>
      <c r="I64" s="32"/>
      <c r="J64" s="9">
        <v>40</v>
      </c>
      <c r="K64" s="4">
        <v>40</v>
      </c>
      <c r="L64" s="6"/>
      <c r="M64" s="7">
        <v>0</v>
      </c>
      <c r="N64" s="4">
        <v>50</v>
      </c>
      <c r="O64" s="32"/>
      <c r="P64" s="4">
        <v>50</v>
      </c>
      <c r="Q64" s="9">
        <v>50</v>
      </c>
      <c r="R64" s="4">
        <v>40</v>
      </c>
      <c r="S64" s="39"/>
      <c r="T64" s="4">
        <v>40</v>
      </c>
      <c r="U64" s="8">
        <v>0</v>
      </c>
      <c r="V64" s="4">
        <v>50</v>
      </c>
      <c r="W64" s="14">
        <f t="shared" ref="W64:W74" si="24">SUM(D64:E64,G64:H64,J64:K64,M64:N64,P64:R64,T64:V64)</f>
        <v>530</v>
      </c>
      <c r="X64" s="14">
        <f t="shared" ref="X64:X74" si="25">RANK(W64,$W$63:$W$74)</f>
        <v>2</v>
      </c>
      <c r="Y64" s="5" t="s">
        <v>32</v>
      </c>
      <c r="AA64" s="4">
        <f>SUM(G64:H64,J64:K64,N64,P64:R64,T64,V64)</f>
        <v>450</v>
      </c>
      <c r="AB64" s="14">
        <f t="shared" ref="AB64:AB74" si="26">RANK(AA64,$AA$63:$AA$74)</f>
        <v>2</v>
      </c>
      <c r="AC64" s="26" t="s">
        <v>32</v>
      </c>
    </row>
    <row r="65" spans="1:29" x14ac:dyDescent="0.3">
      <c r="A65" s="35"/>
      <c r="B65" s="10" t="s">
        <v>33</v>
      </c>
      <c r="C65" s="32"/>
      <c r="D65" s="4">
        <v>30</v>
      </c>
      <c r="E65" s="4">
        <v>30</v>
      </c>
      <c r="F65" s="32"/>
      <c r="G65" s="22">
        <v>0</v>
      </c>
      <c r="H65" s="9">
        <v>30</v>
      </c>
      <c r="I65" s="32"/>
      <c r="J65" s="9">
        <v>30</v>
      </c>
      <c r="K65" s="4">
        <v>30</v>
      </c>
      <c r="L65" s="6"/>
      <c r="M65" s="7">
        <v>0</v>
      </c>
      <c r="N65" s="8">
        <v>0</v>
      </c>
      <c r="O65" s="32"/>
      <c r="P65" s="4">
        <v>4</v>
      </c>
      <c r="Q65" s="9">
        <v>30</v>
      </c>
      <c r="R65" s="4">
        <v>30</v>
      </c>
      <c r="S65" s="39"/>
      <c r="T65" s="4">
        <v>40</v>
      </c>
      <c r="U65" s="8">
        <v>8</v>
      </c>
      <c r="V65" s="4">
        <v>30</v>
      </c>
      <c r="W65" s="14">
        <f t="shared" si="24"/>
        <v>292</v>
      </c>
      <c r="X65" s="14">
        <f t="shared" si="25"/>
        <v>3</v>
      </c>
      <c r="Y65" s="5" t="s">
        <v>33</v>
      </c>
      <c r="AA65" s="4">
        <f>SUM(D65:E65,H65,J65:K65,P65:R65,T65,V65)</f>
        <v>284</v>
      </c>
      <c r="AB65" s="14">
        <f t="shared" si="26"/>
        <v>3</v>
      </c>
      <c r="AC65" s="26" t="s">
        <v>33</v>
      </c>
    </row>
    <row r="66" spans="1:29" x14ac:dyDescent="0.3">
      <c r="A66" s="35"/>
      <c r="B66" s="10" t="s">
        <v>34</v>
      </c>
      <c r="C66" s="32"/>
      <c r="D66" s="7">
        <v>0</v>
      </c>
      <c r="E66" s="4">
        <v>16</v>
      </c>
      <c r="F66" s="32"/>
      <c r="G66" s="4">
        <v>20</v>
      </c>
      <c r="H66" s="4">
        <v>12</v>
      </c>
      <c r="I66" s="32"/>
      <c r="J66" s="9">
        <v>12</v>
      </c>
      <c r="K66" s="4">
        <v>12</v>
      </c>
      <c r="L66" s="6"/>
      <c r="M66" s="7">
        <v>0</v>
      </c>
      <c r="N66" s="8">
        <v>0</v>
      </c>
      <c r="O66" s="32"/>
      <c r="P66" s="4">
        <v>12</v>
      </c>
      <c r="Q66" s="9">
        <v>10</v>
      </c>
      <c r="R66" s="4">
        <v>8</v>
      </c>
      <c r="S66" s="39"/>
      <c r="T66" s="4">
        <v>12</v>
      </c>
      <c r="U66" s="8">
        <v>0</v>
      </c>
      <c r="V66" s="4">
        <v>0</v>
      </c>
      <c r="W66" s="14">
        <f t="shared" si="24"/>
        <v>114</v>
      </c>
      <c r="X66" s="14">
        <f t="shared" si="25"/>
        <v>8</v>
      </c>
      <c r="Y66" s="5" t="s">
        <v>34</v>
      </c>
      <c r="AA66" s="4">
        <f>SUM(E66,G66:H66,J66:K66,P66:R66,T66,V66)</f>
        <v>114</v>
      </c>
      <c r="AB66" s="14">
        <f t="shared" si="26"/>
        <v>8</v>
      </c>
      <c r="AC66" s="5" t="s">
        <v>34</v>
      </c>
    </row>
    <row r="67" spans="1:29" x14ac:dyDescent="0.3">
      <c r="A67" s="35"/>
      <c r="B67" s="10" t="s">
        <v>35</v>
      </c>
      <c r="C67" s="32"/>
      <c r="D67" s="4">
        <v>16</v>
      </c>
      <c r="E67" s="9">
        <v>10</v>
      </c>
      <c r="F67" s="32"/>
      <c r="G67" s="4">
        <v>16</v>
      </c>
      <c r="H67" s="4">
        <v>16</v>
      </c>
      <c r="I67" s="32"/>
      <c r="J67" s="9">
        <v>10</v>
      </c>
      <c r="K67" s="4">
        <v>10</v>
      </c>
      <c r="L67" s="6"/>
      <c r="M67" s="7">
        <v>0</v>
      </c>
      <c r="N67" s="8">
        <v>0</v>
      </c>
      <c r="O67" s="32"/>
      <c r="P67" s="4">
        <v>16</v>
      </c>
      <c r="Q67" s="9">
        <v>20</v>
      </c>
      <c r="R67" s="4">
        <v>10</v>
      </c>
      <c r="S67" s="39"/>
      <c r="T67" s="7">
        <v>0</v>
      </c>
      <c r="U67" s="8">
        <v>0</v>
      </c>
      <c r="V67" s="4">
        <v>0</v>
      </c>
      <c r="W67" s="14">
        <f t="shared" si="24"/>
        <v>124</v>
      </c>
      <c r="X67" s="14">
        <f t="shared" si="25"/>
        <v>7</v>
      </c>
      <c r="Y67" s="5" t="s">
        <v>35</v>
      </c>
      <c r="AA67" s="4">
        <f>SUM(D67:E67,G67:H67,J67:K67,P67:R67,V67)</f>
        <v>124</v>
      </c>
      <c r="AB67" s="14">
        <f t="shared" si="26"/>
        <v>6</v>
      </c>
      <c r="AC67" s="5" t="s">
        <v>35</v>
      </c>
    </row>
    <row r="68" spans="1:29" x14ac:dyDescent="0.3">
      <c r="A68" s="35"/>
      <c r="B68" s="10" t="s">
        <v>36</v>
      </c>
      <c r="C68" s="32"/>
      <c r="D68" s="7">
        <v>12</v>
      </c>
      <c r="E68" s="8">
        <v>12</v>
      </c>
      <c r="F68" s="32"/>
      <c r="G68" s="22">
        <v>0</v>
      </c>
      <c r="H68" s="4">
        <v>20</v>
      </c>
      <c r="I68" s="32"/>
      <c r="J68" s="4">
        <v>16</v>
      </c>
      <c r="K68" s="4">
        <v>16</v>
      </c>
      <c r="L68" s="6"/>
      <c r="M68" s="4">
        <v>30</v>
      </c>
      <c r="N68" s="4">
        <v>30</v>
      </c>
      <c r="O68" s="32"/>
      <c r="P68" s="4">
        <v>30</v>
      </c>
      <c r="Q68" s="8">
        <v>12</v>
      </c>
      <c r="R68" s="4">
        <v>12</v>
      </c>
      <c r="S68" s="39"/>
      <c r="T68" s="4">
        <v>16</v>
      </c>
      <c r="U68" s="4">
        <v>40</v>
      </c>
      <c r="V68" s="4">
        <v>16</v>
      </c>
      <c r="W68" s="14">
        <f t="shared" si="24"/>
        <v>262</v>
      </c>
      <c r="X68" s="14">
        <f t="shared" si="25"/>
        <v>5</v>
      </c>
      <c r="Y68" s="5" t="s">
        <v>36</v>
      </c>
      <c r="AA68" s="4">
        <f>SUM(H68,J68:K68,M68:N68,P68,R68,T68:V68)</f>
        <v>226</v>
      </c>
      <c r="AB68" s="14">
        <f t="shared" si="26"/>
        <v>5</v>
      </c>
      <c r="AC68" s="5" t="s">
        <v>36</v>
      </c>
    </row>
    <row r="69" spans="1:29" x14ac:dyDescent="0.3">
      <c r="A69" s="35"/>
      <c r="B69" s="10" t="s">
        <v>37</v>
      </c>
      <c r="C69" s="32"/>
      <c r="D69" s="7">
        <v>20</v>
      </c>
      <c r="E69" s="9">
        <v>20</v>
      </c>
      <c r="F69" s="32"/>
      <c r="G69" s="9">
        <v>30</v>
      </c>
      <c r="H69" s="8">
        <v>0</v>
      </c>
      <c r="I69" s="32"/>
      <c r="J69" s="4">
        <v>20</v>
      </c>
      <c r="K69" s="4">
        <v>20</v>
      </c>
      <c r="L69" s="6"/>
      <c r="M69" s="4">
        <v>40</v>
      </c>
      <c r="N69" s="4">
        <v>40</v>
      </c>
      <c r="O69" s="32"/>
      <c r="P69" s="7">
        <v>20</v>
      </c>
      <c r="Q69" s="8">
        <v>0</v>
      </c>
      <c r="R69" s="4">
        <v>20</v>
      </c>
      <c r="S69" s="39"/>
      <c r="T69" s="4">
        <v>20</v>
      </c>
      <c r="U69" s="4">
        <v>20</v>
      </c>
      <c r="V69" s="4">
        <v>20</v>
      </c>
      <c r="W69" s="14">
        <f t="shared" si="24"/>
        <v>290</v>
      </c>
      <c r="X69" s="14">
        <f t="shared" si="25"/>
        <v>4</v>
      </c>
      <c r="Y69" s="5" t="s">
        <v>37</v>
      </c>
      <c r="AA69" s="4">
        <f>SUM(E69,G69,J69:K69,M69:N69,R69,T69:V69)</f>
        <v>250</v>
      </c>
      <c r="AB69" s="14">
        <f t="shared" si="26"/>
        <v>4</v>
      </c>
      <c r="AC69" s="5" t="s">
        <v>37</v>
      </c>
    </row>
    <row r="70" spans="1:29" x14ac:dyDescent="0.3">
      <c r="A70" s="35"/>
      <c r="B70" s="10" t="s">
        <v>53</v>
      </c>
      <c r="C70" s="32"/>
      <c r="D70" s="22">
        <v>0</v>
      </c>
      <c r="E70" s="8">
        <v>0</v>
      </c>
      <c r="F70" s="32"/>
      <c r="G70" s="7">
        <v>0</v>
      </c>
      <c r="H70" s="8">
        <v>0</v>
      </c>
      <c r="I70" s="32"/>
      <c r="J70" s="4">
        <v>8</v>
      </c>
      <c r="K70" s="4">
        <v>8</v>
      </c>
      <c r="L70" s="6"/>
      <c r="M70" s="4">
        <v>0</v>
      </c>
      <c r="N70" s="4">
        <v>20</v>
      </c>
      <c r="O70" s="32"/>
      <c r="P70" s="4">
        <v>10</v>
      </c>
      <c r="Q70" s="4">
        <v>0</v>
      </c>
      <c r="R70" s="4">
        <v>16</v>
      </c>
      <c r="S70" s="39"/>
      <c r="T70" s="4">
        <v>10</v>
      </c>
      <c r="U70" s="4">
        <v>30</v>
      </c>
      <c r="V70" s="4">
        <v>12</v>
      </c>
      <c r="W70" s="14">
        <f t="shared" si="24"/>
        <v>114</v>
      </c>
      <c r="X70" s="14">
        <f t="shared" si="25"/>
        <v>8</v>
      </c>
      <c r="Y70" s="5" t="s">
        <v>53</v>
      </c>
      <c r="AA70" s="4">
        <f>SUM(D70:E70,G70:H70,J70:K70,M70:N70,P70:R70,T70:V70)</f>
        <v>114</v>
      </c>
      <c r="AB70" s="14">
        <f t="shared" si="26"/>
        <v>8</v>
      </c>
      <c r="AC70" s="5" t="s">
        <v>53</v>
      </c>
    </row>
    <row r="71" spans="1:29" x14ac:dyDescent="0.3">
      <c r="A71" s="35"/>
      <c r="B71" s="10" t="s">
        <v>54</v>
      </c>
      <c r="C71" s="32"/>
      <c r="D71" s="22">
        <v>0</v>
      </c>
      <c r="E71" s="8">
        <v>0</v>
      </c>
      <c r="F71" s="32"/>
      <c r="G71" s="7">
        <v>0</v>
      </c>
      <c r="H71" s="4">
        <v>10</v>
      </c>
      <c r="I71" s="32"/>
      <c r="J71" s="4">
        <v>7</v>
      </c>
      <c r="K71" s="8">
        <v>7</v>
      </c>
      <c r="L71" s="6"/>
      <c r="M71" s="4">
        <v>20</v>
      </c>
      <c r="N71" s="4">
        <v>16</v>
      </c>
      <c r="O71" s="32"/>
      <c r="P71" s="4">
        <v>8</v>
      </c>
      <c r="Q71" s="4">
        <v>16</v>
      </c>
      <c r="R71" s="4">
        <v>7</v>
      </c>
      <c r="S71" s="39"/>
      <c r="T71" s="4">
        <v>8</v>
      </c>
      <c r="U71" s="4">
        <v>16</v>
      </c>
      <c r="V71" s="4">
        <v>10</v>
      </c>
      <c r="W71" s="14">
        <f t="shared" si="24"/>
        <v>125</v>
      </c>
      <c r="X71" s="14">
        <f t="shared" si="25"/>
        <v>6</v>
      </c>
      <c r="Y71" s="5" t="s">
        <v>54</v>
      </c>
      <c r="AA71" s="4">
        <f>SUM(H71,J71,M71:N71,P71:R71,T71:V71)</f>
        <v>118</v>
      </c>
      <c r="AB71" s="14">
        <f t="shared" si="26"/>
        <v>7</v>
      </c>
      <c r="AC71" s="5" t="s">
        <v>54</v>
      </c>
    </row>
    <row r="72" spans="1:29" x14ac:dyDescent="0.3">
      <c r="A72" s="35"/>
      <c r="B72" s="5" t="s">
        <v>70</v>
      </c>
      <c r="C72" s="32"/>
      <c r="D72" s="22">
        <v>0</v>
      </c>
      <c r="E72" s="8">
        <v>0</v>
      </c>
      <c r="F72" s="32"/>
      <c r="G72" s="7">
        <v>0</v>
      </c>
      <c r="H72" s="8">
        <v>0</v>
      </c>
      <c r="I72" s="32"/>
      <c r="J72" s="4">
        <v>0</v>
      </c>
      <c r="K72" s="4">
        <v>0</v>
      </c>
      <c r="L72" s="6"/>
      <c r="M72" s="4">
        <v>0</v>
      </c>
      <c r="N72" s="4">
        <v>0</v>
      </c>
      <c r="O72" s="32"/>
      <c r="P72" s="4">
        <v>6</v>
      </c>
      <c r="Q72" s="4">
        <v>0</v>
      </c>
      <c r="R72" s="4">
        <v>0</v>
      </c>
      <c r="S72" s="39"/>
      <c r="T72" s="4">
        <v>0</v>
      </c>
      <c r="U72" s="4">
        <v>0</v>
      </c>
      <c r="V72" s="4">
        <v>0</v>
      </c>
      <c r="W72" s="14">
        <f t="shared" si="24"/>
        <v>6</v>
      </c>
      <c r="X72" s="14">
        <f t="shared" si="25"/>
        <v>12</v>
      </c>
      <c r="Y72" s="5" t="s">
        <v>70</v>
      </c>
      <c r="AA72" s="4">
        <f t="shared" ref="AA72:AA74" si="27">SUM(D72:E72,G72:H72,J72:K72,M72:N72,P72:R72,T72:V72)</f>
        <v>6</v>
      </c>
      <c r="AB72" s="14">
        <f t="shared" si="26"/>
        <v>12</v>
      </c>
      <c r="AC72" s="5" t="s">
        <v>70</v>
      </c>
    </row>
    <row r="73" spans="1:29" x14ac:dyDescent="0.3">
      <c r="A73" s="35"/>
      <c r="B73" s="5" t="s">
        <v>84</v>
      </c>
      <c r="C73" s="32"/>
      <c r="D73" s="22">
        <v>0</v>
      </c>
      <c r="E73" s="8">
        <v>0</v>
      </c>
      <c r="F73" s="32"/>
      <c r="G73" s="7">
        <v>0</v>
      </c>
      <c r="H73" s="8">
        <v>0</v>
      </c>
      <c r="I73" s="32"/>
      <c r="J73" s="4">
        <v>0</v>
      </c>
      <c r="K73" s="4">
        <v>0</v>
      </c>
      <c r="L73" s="6"/>
      <c r="M73" s="4">
        <v>0</v>
      </c>
      <c r="N73" s="4">
        <v>0</v>
      </c>
      <c r="O73" s="32"/>
      <c r="P73" s="4">
        <v>5</v>
      </c>
      <c r="Q73" s="4">
        <v>0</v>
      </c>
      <c r="R73" s="4">
        <v>6</v>
      </c>
      <c r="S73" s="39"/>
      <c r="T73" s="4">
        <v>6</v>
      </c>
      <c r="U73" s="4">
        <v>12</v>
      </c>
      <c r="V73" s="4">
        <v>0</v>
      </c>
      <c r="W73" s="14">
        <f t="shared" si="24"/>
        <v>29</v>
      </c>
      <c r="X73" s="14">
        <f t="shared" si="25"/>
        <v>10</v>
      </c>
      <c r="Y73" s="5" t="s">
        <v>84</v>
      </c>
      <c r="AA73" s="4">
        <f t="shared" si="27"/>
        <v>29</v>
      </c>
      <c r="AB73" s="14">
        <f t="shared" si="26"/>
        <v>10</v>
      </c>
      <c r="AC73" s="5" t="s">
        <v>84</v>
      </c>
    </row>
    <row r="74" spans="1:29" x14ac:dyDescent="0.3">
      <c r="A74" s="35"/>
      <c r="B74" s="5" t="s">
        <v>85</v>
      </c>
      <c r="C74" s="32"/>
      <c r="D74" s="22">
        <v>0</v>
      </c>
      <c r="E74" s="8">
        <v>0</v>
      </c>
      <c r="F74" s="32"/>
      <c r="G74" s="7">
        <v>0</v>
      </c>
      <c r="H74" s="8">
        <v>0</v>
      </c>
      <c r="I74" s="32"/>
      <c r="J74" s="4">
        <v>0</v>
      </c>
      <c r="K74" s="4">
        <v>0</v>
      </c>
      <c r="L74" s="6"/>
      <c r="M74" s="4">
        <v>0</v>
      </c>
      <c r="N74" s="4">
        <v>0</v>
      </c>
      <c r="O74" s="32"/>
      <c r="P74" s="4">
        <v>7</v>
      </c>
      <c r="Q74" s="4">
        <v>0</v>
      </c>
      <c r="R74" s="4">
        <v>5</v>
      </c>
      <c r="S74" s="39"/>
      <c r="T74" s="4">
        <v>7</v>
      </c>
      <c r="U74" s="4">
        <v>10</v>
      </c>
      <c r="V74" s="4">
        <v>0</v>
      </c>
      <c r="W74" s="14">
        <f t="shared" si="24"/>
        <v>29</v>
      </c>
      <c r="X74" s="14">
        <f t="shared" si="25"/>
        <v>10</v>
      </c>
      <c r="Y74" s="5" t="s">
        <v>85</v>
      </c>
      <c r="AA74" s="4">
        <f t="shared" si="27"/>
        <v>29</v>
      </c>
      <c r="AB74" s="14">
        <f t="shared" si="26"/>
        <v>10</v>
      </c>
      <c r="AC74" s="5" t="s">
        <v>85</v>
      </c>
    </row>
    <row r="75" spans="1:29" x14ac:dyDescent="0.3">
      <c r="A75" s="36"/>
      <c r="B75" s="5"/>
      <c r="C75" s="33"/>
      <c r="D75" s="9"/>
      <c r="E75" s="9"/>
      <c r="F75" s="33"/>
      <c r="G75" s="9"/>
      <c r="H75" s="4"/>
      <c r="I75" s="33"/>
      <c r="J75" s="4"/>
      <c r="K75" s="4"/>
      <c r="L75" s="24"/>
      <c r="M75" s="4"/>
      <c r="N75" s="4"/>
      <c r="O75" s="33"/>
      <c r="P75" s="4"/>
      <c r="Q75" s="4"/>
      <c r="R75" s="4"/>
      <c r="S75" s="40"/>
      <c r="T75" s="4"/>
      <c r="U75" s="4"/>
      <c r="V75" s="4"/>
      <c r="W75" s="9"/>
      <c r="X75" s="9"/>
      <c r="Y75" s="5"/>
      <c r="AA75" s="5"/>
      <c r="AB75" s="5"/>
      <c r="AC75" s="5"/>
    </row>
    <row r="76" spans="1:29" x14ac:dyDescent="0.3">
      <c r="X76" s="19"/>
    </row>
    <row r="77" spans="1:29" x14ac:dyDescent="0.3">
      <c r="B77" s="1" t="s">
        <v>40</v>
      </c>
      <c r="C77" s="1" t="s">
        <v>41</v>
      </c>
      <c r="X77" s="19"/>
    </row>
    <row r="78" spans="1:29" x14ac:dyDescent="0.3">
      <c r="B78" s="4">
        <v>1</v>
      </c>
      <c r="C78" s="4">
        <v>50</v>
      </c>
      <c r="E78" s="20"/>
      <c r="F78" t="s">
        <v>42</v>
      </c>
      <c r="I78" t="s">
        <v>57</v>
      </c>
      <c r="X78" s="19"/>
    </row>
    <row r="79" spans="1:29" x14ac:dyDescent="0.3">
      <c r="B79" s="4">
        <f>B78+1</f>
        <v>2</v>
      </c>
      <c r="C79" s="4">
        <v>40</v>
      </c>
    </row>
    <row r="80" spans="1:29" x14ac:dyDescent="0.3">
      <c r="B80" s="4">
        <f t="shared" ref="B80:B92" si="28">B79+1</f>
        <v>3</v>
      </c>
      <c r="C80" s="4">
        <v>30</v>
      </c>
      <c r="E80" s="21"/>
      <c r="F80" t="s">
        <v>43</v>
      </c>
    </row>
    <row r="81" spans="2:3" x14ac:dyDescent="0.3">
      <c r="B81" s="4">
        <f t="shared" si="28"/>
        <v>4</v>
      </c>
      <c r="C81" s="4">
        <v>20</v>
      </c>
    </row>
    <row r="82" spans="2:3" x14ac:dyDescent="0.3">
      <c r="B82" s="4">
        <f t="shared" si="28"/>
        <v>5</v>
      </c>
      <c r="C82" s="4">
        <v>16</v>
      </c>
    </row>
    <row r="83" spans="2:3" x14ac:dyDescent="0.3">
      <c r="B83" s="4">
        <f t="shared" si="28"/>
        <v>6</v>
      </c>
      <c r="C83" s="4">
        <v>12</v>
      </c>
    </row>
    <row r="84" spans="2:3" x14ac:dyDescent="0.3">
      <c r="B84" s="4">
        <f t="shared" si="28"/>
        <v>7</v>
      </c>
      <c r="C84" s="4">
        <v>10</v>
      </c>
    </row>
    <row r="85" spans="2:3" x14ac:dyDescent="0.3">
      <c r="B85" s="4">
        <f t="shared" si="28"/>
        <v>8</v>
      </c>
      <c r="C85" s="4">
        <v>8</v>
      </c>
    </row>
    <row r="86" spans="2:3" x14ac:dyDescent="0.3">
      <c r="B86" s="4">
        <f t="shared" si="28"/>
        <v>9</v>
      </c>
      <c r="C86" s="4">
        <v>7</v>
      </c>
    </row>
    <row r="87" spans="2:3" x14ac:dyDescent="0.3">
      <c r="B87" s="4">
        <f t="shared" si="28"/>
        <v>10</v>
      </c>
      <c r="C87" s="4">
        <v>6</v>
      </c>
    </row>
    <row r="88" spans="2:3" x14ac:dyDescent="0.3">
      <c r="B88" s="4">
        <f t="shared" si="28"/>
        <v>11</v>
      </c>
      <c r="C88" s="4">
        <v>5</v>
      </c>
    </row>
    <row r="89" spans="2:3" x14ac:dyDescent="0.3">
      <c r="B89" s="4">
        <f t="shared" si="28"/>
        <v>12</v>
      </c>
      <c r="C89" s="4">
        <v>4</v>
      </c>
    </row>
    <row r="90" spans="2:3" x14ac:dyDescent="0.3">
      <c r="B90" s="4">
        <f t="shared" si="28"/>
        <v>13</v>
      </c>
      <c r="C90" s="4">
        <v>3</v>
      </c>
    </row>
    <row r="91" spans="2:3" x14ac:dyDescent="0.3">
      <c r="B91" s="4">
        <f t="shared" si="28"/>
        <v>14</v>
      </c>
      <c r="C91" s="4">
        <v>2</v>
      </c>
    </row>
    <row r="92" spans="2:3" x14ac:dyDescent="0.3">
      <c r="B92" s="4">
        <f t="shared" si="28"/>
        <v>15</v>
      </c>
      <c r="C92" s="4">
        <v>1</v>
      </c>
    </row>
    <row r="93" spans="2:3" x14ac:dyDescent="0.3">
      <c r="B93" s="19"/>
      <c r="C93" s="19"/>
    </row>
    <row r="94" spans="2:3" x14ac:dyDescent="0.3">
      <c r="B94" s="19"/>
      <c r="C94" s="19"/>
    </row>
    <row r="95" spans="2:3" x14ac:dyDescent="0.3">
      <c r="B95" s="19"/>
      <c r="C95" s="19"/>
    </row>
  </sheetData>
  <mergeCells count="15">
    <mergeCell ref="AA3:AC3"/>
    <mergeCell ref="S4:S75"/>
    <mergeCell ref="A5:A10"/>
    <mergeCell ref="A11:A15"/>
    <mergeCell ref="A26:A31"/>
    <mergeCell ref="A50:A62"/>
    <mergeCell ref="A63:A75"/>
    <mergeCell ref="A16:A25"/>
    <mergeCell ref="A32:A38"/>
    <mergeCell ref="A1:P1"/>
    <mergeCell ref="C4:C75"/>
    <mergeCell ref="F4:F75"/>
    <mergeCell ref="I4:I75"/>
    <mergeCell ref="O4:O75"/>
    <mergeCell ref="A41:A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CHI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frau</dc:creator>
  <cp:lastModifiedBy>edoardo frau</cp:lastModifiedBy>
  <dcterms:created xsi:type="dcterms:W3CDTF">2015-06-05T18:17:20Z</dcterms:created>
  <dcterms:modified xsi:type="dcterms:W3CDTF">2025-09-14T11:43:39Z</dcterms:modified>
</cp:coreProperties>
</file>