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b28038d0b13f0c/Documents/2026/ZEBRICKY A LISTINY BODU/"/>
    </mc:Choice>
  </mc:AlternateContent>
  <xr:revisionPtr revIDLastSave="498" documentId="8_{16BA6CDA-6CEF-4A6C-BD7C-7AA914425DF6}" xr6:coauthVersionLast="47" xr6:coauthVersionMax="47" xr10:uidLastSave="{ED502481-7839-417F-8BEC-0324DE7A376A}"/>
  <bookViews>
    <workbookView xWindow="-98" yWindow="-98" windowWidth="22695" windowHeight="14476" tabRatio="909" xr2:uid="{00000000-000D-0000-FFFF-FFFF00000000}"/>
  </bookViews>
  <sheets>
    <sheet name="ČP2026" sheetId="1" r:id="rId1"/>
    <sheet name="VU" sheetId="21" r:id="rId2"/>
    <sheet name="SVEXP" sheetId="20" r:id="rId3"/>
    <sheet name="FS" sheetId="19" r:id="rId4"/>
    <sheet name="SPF1" sheetId="17" r:id="rId5"/>
    <sheet name="SPF2" sheetId="18" r:id="rId6"/>
    <sheet name="KLP1" sheetId="2" r:id="rId7"/>
    <sheet name="KLP2" sheetId="3" r:id="rId8"/>
    <sheet name="DM1" sheetId="4" r:id="rId9"/>
    <sheet name="DM2" sheetId="5" r:id="rId10"/>
    <sheet name="KLS2" sheetId="6" r:id="rId11"/>
    <sheet name="KLS1" sheetId="7" r:id="rId12"/>
    <sheet name="DMSBX1" sheetId="8" r:id="rId13"/>
    <sheet name="DMSBX2" sheetId="9" r:id="rId14"/>
    <sheet name="SP1" sheetId="10" r:id="rId15"/>
    <sheet name="SP2" sheetId="11" r:id="rId16"/>
    <sheet name="KLSBX1" sheetId="12" r:id="rId17"/>
    <sheet name="KLSBX2" sheetId="13" r:id="rId18"/>
    <sheet name="DMSBXNC" sheetId="14" r:id="rId19"/>
    <sheet name="DMSBX1_3" sheetId="15" r:id="rId20"/>
    <sheet name="FIS" sheetId="16" r:id="rId21"/>
  </sheets>
  <definedNames>
    <definedName name="_xlnm._FilterDatabase" localSheetId="0" hidden="1">ČP2026!$A$2:$AZ$509</definedName>
    <definedName name="_xlnm._FilterDatabase" localSheetId="3" hidden="1">FS!$A$1:$P$1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3" i="1"/>
  <c r="F503" i="1"/>
  <c r="F9" i="1"/>
  <c r="F8" i="1"/>
  <c r="F6" i="1"/>
  <c r="F7" i="1"/>
  <c r="F496" i="1"/>
  <c r="F11" i="1"/>
  <c r="F10" i="1"/>
  <c r="F492" i="1"/>
  <c r="F491" i="1"/>
  <c r="F36" i="1"/>
  <c r="F37" i="1"/>
  <c r="F32" i="1"/>
  <c r="F18" i="1"/>
  <c r="F19" i="1"/>
  <c r="F14" i="1"/>
  <c r="F33" i="1"/>
  <c r="F25" i="1"/>
  <c r="F26" i="1"/>
  <c r="F13" i="1"/>
  <c r="F15" i="1"/>
  <c r="F12" i="1"/>
  <c r="F24" i="1"/>
  <c r="F21" i="1"/>
  <c r="F16" i="1"/>
  <c r="F20" i="1"/>
  <c r="F471" i="1"/>
  <c r="F470" i="1"/>
  <c r="F42" i="1"/>
  <c r="F47" i="1"/>
  <c r="F68" i="1"/>
  <c r="F60" i="1"/>
  <c r="F41" i="1"/>
  <c r="F46" i="1"/>
  <c r="F67" i="1"/>
  <c r="F65" i="1"/>
  <c r="F76" i="1"/>
  <c r="F54" i="1"/>
  <c r="F77" i="1"/>
  <c r="F53" i="1"/>
  <c r="F40" i="1"/>
  <c r="F38" i="1"/>
  <c r="F454" i="1"/>
  <c r="F453" i="1"/>
  <c r="F100" i="1"/>
  <c r="F96" i="1"/>
  <c r="F116" i="1"/>
  <c r="F119" i="1"/>
  <c r="F135" i="1"/>
  <c r="F121" i="1"/>
  <c r="F80" i="1"/>
  <c r="F98" i="1"/>
  <c r="F97" i="1"/>
  <c r="F95" i="1"/>
  <c r="F99" i="1"/>
  <c r="F136" i="1"/>
  <c r="F79" i="1"/>
  <c r="F117" i="1"/>
  <c r="F81" i="1"/>
  <c r="F78" i="1"/>
  <c r="F118" i="1"/>
  <c r="F120" i="1"/>
  <c r="F115" i="1"/>
  <c r="F167" i="1"/>
  <c r="F166" i="1"/>
  <c r="F171" i="1"/>
  <c r="F163" i="1"/>
  <c r="F162" i="1"/>
  <c r="F165" i="1"/>
  <c r="F170" i="1"/>
  <c r="F419" i="1"/>
  <c r="F418" i="1"/>
  <c r="F168" i="1"/>
  <c r="F164" i="1"/>
  <c r="F161" i="1"/>
  <c r="F141" i="1"/>
  <c r="F140" i="1"/>
  <c r="F142" i="1"/>
  <c r="F139" i="1"/>
  <c r="F169" i="1"/>
  <c r="F138" i="1"/>
  <c r="F137" i="1"/>
  <c r="F172" i="1"/>
  <c r="F209" i="1"/>
  <c r="F208" i="1"/>
  <c r="F205" i="1"/>
  <c r="F207" i="1"/>
  <c r="F206" i="1"/>
  <c r="F211" i="1"/>
  <c r="F202" i="1"/>
  <c r="F396" i="1"/>
  <c r="F174" i="1"/>
  <c r="F213" i="1"/>
  <c r="F204" i="1"/>
  <c r="F200" i="1"/>
  <c r="F212" i="1"/>
  <c r="F176" i="1"/>
  <c r="F178" i="1"/>
  <c r="F203" i="1"/>
  <c r="F173" i="1"/>
  <c r="F177" i="1"/>
  <c r="F210" i="1"/>
  <c r="F175" i="1"/>
  <c r="F201" i="1"/>
  <c r="F376" i="1"/>
  <c r="F267" i="1"/>
  <c r="F260" i="1"/>
  <c r="F257" i="1"/>
  <c r="F256" i="1"/>
  <c r="F255" i="1"/>
  <c r="F265" i="1"/>
  <c r="F259" i="1"/>
  <c r="F264" i="1"/>
  <c r="F367" i="1"/>
  <c r="F366" i="1"/>
  <c r="F365" i="1"/>
  <c r="F364" i="1"/>
  <c r="F246" i="1"/>
  <c r="F266" i="1"/>
  <c r="F245" i="1"/>
  <c r="F248" i="1"/>
  <c r="F251" i="1"/>
  <c r="F263" i="1"/>
  <c r="F268" i="1"/>
  <c r="F262" i="1"/>
  <c r="F252" i="1"/>
  <c r="F261" i="1"/>
  <c r="F258" i="1"/>
  <c r="F254" i="1"/>
  <c r="F250" i="1"/>
  <c r="F244" i="1"/>
  <c r="F249" i="1"/>
  <c r="F247" i="1"/>
  <c r="F253" i="1"/>
  <c r="F333" i="1"/>
  <c r="F326" i="1"/>
  <c r="F311" i="1"/>
  <c r="F307" i="1"/>
  <c r="F325" i="1"/>
  <c r="F316" i="1"/>
  <c r="F308" i="1"/>
  <c r="F306" i="1"/>
  <c r="F305" i="1"/>
  <c r="F313" i="1"/>
  <c r="F312" i="1"/>
  <c r="F322" i="1"/>
  <c r="F321" i="1"/>
  <c r="F320" i="1"/>
  <c r="F319" i="1"/>
  <c r="F318" i="1"/>
  <c r="F317" i="1"/>
  <c r="F304" i="1"/>
  <c r="F315" i="1"/>
  <c r="F309" i="1"/>
  <c r="F324" i="1"/>
  <c r="F323" i="1"/>
  <c r="F310" i="1"/>
  <c r="F272" i="1"/>
  <c r="F302" i="1"/>
  <c r="F273" i="1"/>
  <c r="F314" i="1"/>
  <c r="F271" i="1"/>
  <c r="F303" i="1"/>
  <c r="F274" i="1"/>
  <c r="F270" i="1"/>
  <c r="F269" i="1"/>
  <c r="F284" i="1"/>
  <c r="F283" i="1"/>
  <c r="F282" i="1"/>
  <c r="F281" i="1"/>
  <c r="F280" i="1"/>
  <c r="F279" i="1"/>
  <c r="F278" i="1"/>
  <c r="F277" i="1"/>
  <c r="F276" i="1"/>
  <c r="F275" i="1"/>
  <c r="F358" i="1"/>
  <c r="F368" i="1"/>
  <c r="F373" i="1"/>
  <c r="F362" i="1"/>
  <c r="F330" i="1"/>
  <c r="F357" i="1"/>
  <c r="F348" i="1"/>
  <c r="F363" i="1"/>
  <c r="F356" i="1"/>
  <c r="F347" i="1"/>
  <c r="F361" i="1"/>
  <c r="F369" i="1"/>
  <c r="F354" i="1"/>
  <c r="F329" i="1"/>
  <c r="F328" i="1"/>
  <c r="F353" i="1"/>
  <c r="F332" i="1"/>
  <c r="F352" i="1"/>
  <c r="F371" i="1"/>
  <c r="F350" i="1"/>
  <c r="F349" i="1"/>
  <c r="F375" i="1"/>
  <c r="F360" i="1"/>
  <c r="F327" i="1"/>
  <c r="F374" i="1"/>
  <c r="F372" i="1"/>
  <c r="F355" i="1"/>
  <c r="F351" i="1"/>
  <c r="F331" i="1"/>
  <c r="F370" i="1"/>
  <c r="F359" i="1"/>
  <c r="F218" i="1"/>
  <c r="F217" i="1"/>
  <c r="F216" i="1"/>
  <c r="F215" i="1"/>
  <c r="F214" i="1"/>
  <c r="F392" i="1"/>
  <c r="F397" i="1"/>
  <c r="F390" i="1"/>
  <c r="F383" i="1"/>
  <c r="F387" i="1"/>
  <c r="F385" i="1"/>
  <c r="F394" i="1"/>
  <c r="F391" i="1"/>
  <c r="F393" i="1"/>
  <c r="F395" i="1"/>
  <c r="F388" i="1"/>
  <c r="F386" i="1"/>
  <c r="F384" i="1"/>
  <c r="F389" i="1"/>
  <c r="F185" i="1"/>
  <c r="F184" i="1"/>
  <c r="F183" i="1"/>
  <c r="F182" i="1"/>
  <c r="F181" i="1"/>
  <c r="F180" i="1"/>
  <c r="F179" i="1"/>
  <c r="F416" i="1"/>
  <c r="F401" i="1"/>
  <c r="F409" i="1"/>
  <c r="F408" i="1"/>
  <c r="F407" i="1"/>
  <c r="F403" i="1"/>
  <c r="F417" i="1"/>
  <c r="F414" i="1"/>
  <c r="F412" i="1"/>
  <c r="F400" i="1"/>
  <c r="F413" i="1"/>
  <c r="F399" i="1"/>
  <c r="F410" i="1"/>
  <c r="F420" i="1"/>
  <c r="F398" i="1"/>
  <c r="F415" i="1"/>
  <c r="F411" i="1"/>
  <c r="F402" i="1"/>
  <c r="F148" i="1"/>
  <c r="F147" i="1"/>
  <c r="F146" i="1"/>
  <c r="F145" i="1"/>
  <c r="F144" i="1"/>
  <c r="F143" i="1"/>
  <c r="F435" i="1"/>
  <c r="F422" i="1"/>
  <c r="F424" i="1"/>
  <c r="F421" i="1"/>
  <c r="F425" i="1"/>
  <c r="F423" i="1"/>
  <c r="F434" i="1"/>
  <c r="F426" i="1"/>
  <c r="F124" i="1"/>
  <c r="F123" i="1"/>
  <c r="F122" i="1"/>
  <c r="F442" i="1"/>
  <c r="F438" i="1"/>
  <c r="F440" i="1"/>
  <c r="F439" i="1"/>
  <c r="F441" i="1"/>
  <c r="F436" i="1"/>
  <c r="F437" i="1"/>
  <c r="F105" i="1"/>
  <c r="F104" i="1"/>
  <c r="F103" i="1"/>
  <c r="F102" i="1"/>
  <c r="F101" i="1"/>
  <c r="F448" i="1"/>
  <c r="F443" i="1"/>
  <c r="F446" i="1"/>
  <c r="F445" i="1"/>
  <c r="F447" i="1"/>
  <c r="F444" i="1"/>
  <c r="F84" i="1"/>
  <c r="F83" i="1"/>
  <c r="F82" i="1"/>
  <c r="F457" i="1"/>
  <c r="F452" i="1"/>
  <c r="F450" i="1"/>
  <c r="F449" i="1"/>
  <c r="F451" i="1"/>
  <c r="F456" i="1"/>
  <c r="F70" i="1"/>
  <c r="F69" i="1"/>
  <c r="F459" i="1"/>
  <c r="F458" i="1"/>
  <c r="F460" i="1"/>
  <c r="F61" i="1"/>
  <c r="F461" i="1"/>
  <c r="F56" i="1"/>
  <c r="F55" i="1"/>
  <c r="F462" i="1"/>
  <c r="F463" i="1"/>
  <c r="F52" i="1"/>
  <c r="F51" i="1"/>
  <c r="F50" i="1"/>
  <c r="F49" i="1"/>
  <c r="F465" i="1"/>
  <c r="F464" i="1"/>
  <c r="F43" i="1"/>
  <c r="F467" i="1"/>
  <c r="F466" i="1"/>
  <c r="F468" i="1"/>
  <c r="F475" i="1"/>
  <c r="F469" i="1"/>
  <c r="F476" i="1"/>
  <c r="F477" i="1"/>
  <c r="F478" i="1"/>
  <c r="F28" i="1"/>
  <c r="F27" i="1"/>
  <c r="F479" i="1"/>
  <c r="F480" i="1"/>
  <c r="F481" i="1"/>
  <c r="F23" i="1"/>
  <c r="F22" i="1"/>
  <c r="F482" i="1"/>
  <c r="F483" i="1"/>
  <c r="F484" i="1"/>
  <c r="F485" i="1"/>
  <c r="F17" i="1"/>
  <c r="F487" i="1"/>
  <c r="F486" i="1"/>
  <c r="F489" i="1"/>
  <c r="F488" i="1"/>
  <c r="F494" i="1"/>
  <c r="F490" i="1"/>
  <c r="F495" i="1"/>
  <c r="F499" i="1"/>
  <c r="F500" i="1"/>
  <c r="F501" i="1"/>
  <c r="F502" i="1"/>
  <c r="F5" i="1"/>
  <c r="F505" i="1"/>
  <c r="F506" i="1"/>
  <c r="G4" i="1"/>
  <c r="G3" i="1"/>
  <c r="G503" i="1"/>
  <c r="G9" i="1"/>
  <c r="G8" i="1"/>
  <c r="G6" i="1"/>
  <c r="G7" i="1"/>
  <c r="G496" i="1"/>
  <c r="G11" i="1"/>
  <c r="G10" i="1"/>
  <c r="G492" i="1"/>
  <c r="G491" i="1"/>
  <c r="G36" i="1"/>
  <c r="G37" i="1"/>
  <c r="G32" i="1"/>
  <c r="G18" i="1"/>
  <c r="G19" i="1"/>
  <c r="G14" i="1"/>
  <c r="G33" i="1"/>
  <c r="G25" i="1"/>
  <c r="G26" i="1"/>
  <c r="G13" i="1"/>
  <c r="G15" i="1"/>
  <c r="G12" i="1"/>
  <c r="G24" i="1"/>
  <c r="G21" i="1"/>
  <c r="G16" i="1"/>
  <c r="G20" i="1"/>
  <c r="G471" i="1"/>
  <c r="G470" i="1"/>
  <c r="G42" i="1"/>
  <c r="G47" i="1"/>
  <c r="G68" i="1"/>
  <c r="G60" i="1"/>
  <c r="G41" i="1"/>
  <c r="G46" i="1"/>
  <c r="G67" i="1"/>
  <c r="G65" i="1"/>
  <c r="G76" i="1"/>
  <c r="G54" i="1"/>
  <c r="G77" i="1"/>
  <c r="G53" i="1"/>
  <c r="G40" i="1"/>
  <c r="G38" i="1"/>
  <c r="G454" i="1"/>
  <c r="G453" i="1"/>
  <c r="G100" i="1"/>
  <c r="G96" i="1"/>
  <c r="G116" i="1"/>
  <c r="G119" i="1"/>
  <c r="G135" i="1"/>
  <c r="G121" i="1"/>
  <c r="G80" i="1"/>
  <c r="G98" i="1"/>
  <c r="G97" i="1"/>
  <c r="G95" i="1"/>
  <c r="G99" i="1"/>
  <c r="G136" i="1"/>
  <c r="G79" i="1"/>
  <c r="G117" i="1"/>
  <c r="G81" i="1"/>
  <c r="G78" i="1"/>
  <c r="G118" i="1"/>
  <c r="G120" i="1"/>
  <c r="G115" i="1"/>
  <c r="G167" i="1"/>
  <c r="G166" i="1"/>
  <c r="G171" i="1"/>
  <c r="G165" i="1"/>
  <c r="G170" i="1"/>
  <c r="G419" i="1"/>
  <c r="G418" i="1"/>
  <c r="G168" i="1"/>
  <c r="G164" i="1"/>
  <c r="G161" i="1"/>
  <c r="G141" i="1"/>
  <c r="G140" i="1"/>
  <c r="G142" i="1"/>
  <c r="G139" i="1"/>
  <c r="G169" i="1"/>
  <c r="G172" i="1"/>
  <c r="G209" i="1"/>
  <c r="G208" i="1"/>
  <c r="G205" i="1"/>
  <c r="G207" i="1"/>
  <c r="G206" i="1"/>
  <c r="G211" i="1"/>
  <c r="G396" i="1"/>
  <c r="G213" i="1"/>
  <c r="G204" i="1"/>
  <c r="G200" i="1"/>
  <c r="G212" i="1"/>
  <c r="G176" i="1"/>
  <c r="G178" i="1"/>
  <c r="G203" i="1"/>
  <c r="G177" i="1"/>
  <c r="G210" i="1"/>
  <c r="G175" i="1"/>
  <c r="G201" i="1"/>
  <c r="G376" i="1"/>
  <c r="G267" i="1"/>
  <c r="G260" i="1"/>
  <c r="G257" i="1"/>
  <c r="G256" i="1"/>
  <c r="G255" i="1"/>
  <c r="G265" i="1"/>
  <c r="G259" i="1"/>
  <c r="G264" i="1"/>
  <c r="G367" i="1"/>
  <c r="G366" i="1"/>
  <c r="G365" i="1"/>
  <c r="G364" i="1"/>
  <c r="G246" i="1"/>
  <c r="G266" i="1"/>
  <c r="G245" i="1"/>
  <c r="G248" i="1"/>
  <c r="G251" i="1"/>
  <c r="G263" i="1"/>
  <c r="G268" i="1"/>
  <c r="G262" i="1"/>
  <c r="G252" i="1"/>
  <c r="G261" i="1"/>
  <c r="G258" i="1"/>
  <c r="G254" i="1"/>
  <c r="G250" i="1"/>
  <c r="G249" i="1"/>
  <c r="G247" i="1"/>
  <c r="G253" i="1"/>
  <c r="G333" i="1"/>
  <c r="G326" i="1"/>
  <c r="G311" i="1"/>
  <c r="G307" i="1"/>
  <c r="G325" i="1"/>
  <c r="G316" i="1"/>
  <c r="G308" i="1"/>
  <c r="G306" i="1"/>
  <c r="G305" i="1"/>
  <c r="G313" i="1"/>
  <c r="G312" i="1"/>
  <c r="G322" i="1"/>
  <c r="G321" i="1"/>
  <c r="G320" i="1"/>
  <c r="G319" i="1"/>
  <c r="G318" i="1"/>
  <c r="G317" i="1"/>
  <c r="G304" i="1"/>
  <c r="G315" i="1"/>
  <c r="G309" i="1"/>
  <c r="G324" i="1"/>
  <c r="G323" i="1"/>
  <c r="G310" i="1"/>
  <c r="G272" i="1"/>
  <c r="G302" i="1"/>
  <c r="G273" i="1"/>
  <c r="G314" i="1"/>
  <c r="G271" i="1"/>
  <c r="G303" i="1"/>
  <c r="G274" i="1"/>
  <c r="G270" i="1"/>
  <c r="G269" i="1"/>
  <c r="G284" i="1"/>
  <c r="G283" i="1"/>
  <c r="G282" i="1"/>
  <c r="G281" i="1"/>
  <c r="G280" i="1"/>
  <c r="G279" i="1"/>
  <c r="G278" i="1"/>
  <c r="G277" i="1"/>
  <c r="G276" i="1"/>
  <c r="G275" i="1"/>
  <c r="G358" i="1"/>
  <c r="G368" i="1"/>
  <c r="G373" i="1"/>
  <c r="G362" i="1"/>
  <c r="G330" i="1"/>
  <c r="G357" i="1"/>
  <c r="G348" i="1"/>
  <c r="G363" i="1"/>
  <c r="G356" i="1"/>
  <c r="G347" i="1"/>
  <c r="G361" i="1"/>
  <c r="G369" i="1"/>
  <c r="G354" i="1"/>
  <c r="G329" i="1"/>
  <c r="G328" i="1"/>
  <c r="G353" i="1"/>
  <c r="G332" i="1"/>
  <c r="G352" i="1"/>
  <c r="G371" i="1"/>
  <c r="G350" i="1"/>
  <c r="G349" i="1"/>
  <c r="G375" i="1"/>
  <c r="G360" i="1"/>
  <c r="G327" i="1"/>
  <c r="G374" i="1"/>
  <c r="G372" i="1"/>
  <c r="G355" i="1"/>
  <c r="G351" i="1"/>
  <c r="G331" i="1"/>
  <c r="G370" i="1"/>
  <c r="G359" i="1"/>
  <c r="G218" i="1"/>
  <c r="G217" i="1"/>
  <c r="G216" i="1"/>
  <c r="G215" i="1"/>
  <c r="G214" i="1"/>
  <c r="G392" i="1"/>
  <c r="G397" i="1"/>
  <c r="G390" i="1"/>
  <c r="G383" i="1"/>
  <c r="G387" i="1"/>
  <c r="G385" i="1"/>
  <c r="G394" i="1"/>
  <c r="G391" i="1"/>
  <c r="G393" i="1"/>
  <c r="G395" i="1"/>
  <c r="G388" i="1"/>
  <c r="G386" i="1"/>
  <c r="G384" i="1"/>
  <c r="G389" i="1"/>
  <c r="G185" i="1"/>
  <c r="G184" i="1"/>
  <c r="G183" i="1"/>
  <c r="G182" i="1"/>
  <c r="G181" i="1"/>
  <c r="G180" i="1"/>
  <c r="G179" i="1"/>
  <c r="G416" i="1"/>
  <c r="G401" i="1"/>
  <c r="G409" i="1"/>
  <c r="G408" i="1"/>
  <c r="G407" i="1"/>
  <c r="G403" i="1"/>
  <c r="G417" i="1"/>
  <c r="G414" i="1"/>
  <c r="G412" i="1"/>
  <c r="G400" i="1"/>
  <c r="G413" i="1"/>
  <c r="G399" i="1"/>
  <c r="G410" i="1"/>
  <c r="G420" i="1"/>
  <c r="G398" i="1"/>
  <c r="G415" i="1"/>
  <c r="G411" i="1"/>
  <c r="G402" i="1"/>
  <c r="G148" i="1"/>
  <c r="G147" i="1"/>
  <c r="G146" i="1"/>
  <c r="G145" i="1"/>
  <c r="G144" i="1"/>
  <c r="G143" i="1"/>
  <c r="G435" i="1"/>
  <c r="G422" i="1"/>
  <c r="G424" i="1"/>
  <c r="G421" i="1"/>
  <c r="G425" i="1"/>
  <c r="G423" i="1"/>
  <c r="G434" i="1"/>
  <c r="G426" i="1"/>
  <c r="G124" i="1"/>
  <c r="G123" i="1"/>
  <c r="G122" i="1"/>
  <c r="G442" i="1"/>
  <c r="G438" i="1"/>
  <c r="G440" i="1"/>
  <c r="G439" i="1"/>
  <c r="G441" i="1"/>
  <c r="G436" i="1"/>
  <c r="G437" i="1"/>
  <c r="G105" i="1"/>
  <c r="G104" i="1"/>
  <c r="G103" i="1"/>
  <c r="G102" i="1"/>
  <c r="G101" i="1"/>
  <c r="G448" i="1"/>
  <c r="G443" i="1"/>
  <c r="G446" i="1"/>
  <c r="G445" i="1"/>
  <c r="G447" i="1"/>
  <c r="G444" i="1"/>
  <c r="G84" i="1"/>
  <c r="G83" i="1"/>
  <c r="G82" i="1"/>
  <c r="G457" i="1"/>
  <c r="G452" i="1"/>
  <c r="G450" i="1"/>
  <c r="G449" i="1"/>
  <c r="G451" i="1"/>
  <c r="G456" i="1"/>
  <c r="G70" i="1"/>
  <c r="G69" i="1"/>
  <c r="G459" i="1"/>
  <c r="G458" i="1"/>
  <c r="G460" i="1"/>
  <c r="G61" i="1"/>
  <c r="G461" i="1"/>
  <c r="G56" i="1"/>
  <c r="G55" i="1"/>
  <c r="G462" i="1"/>
  <c r="G463" i="1"/>
  <c r="G52" i="1"/>
  <c r="G51" i="1"/>
  <c r="G50" i="1"/>
  <c r="G49" i="1"/>
  <c r="G465" i="1"/>
  <c r="G464" i="1"/>
  <c r="G43" i="1"/>
  <c r="G467" i="1"/>
  <c r="G466" i="1"/>
  <c r="G468" i="1"/>
  <c r="G475" i="1"/>
  <c r="G469" i="1"/>
  <c r="G476" i="1"/>
  <c r="G477" i="1"/>
  <c r="G478" i="1"/>
  <c r="G28" i="1"/>
  <c r="G27" i="1"/>
  <c r="G479" i="1"/>
  <c r="G480" i="1"/>
  <c r="G481" i="1"/>
  <c r="G23" i="1"/>
  <c r="G22" i="1"/>
  <c r="G482" i="1"/>
  <c r="G483" i="1"/>
  <c r="G484" i="1"/>
  <c r="G485" i="1"/>
  <c r="G17" i="1"/>
  <c r="G487" i="1"/>
  <c r="G486" i="1"/>
  <c r="G489" i="1"/>
  <c r="G488" i="1"/>
  <c r="G494" i="1"/>
  <c r="G490" i="1"/>
  <c r="G495" i="1"/>
  <c r="G499" i="1"/>
  <c r="G500" i="1"/>
  <c r="G501" i="1"/>
  <c r="G502" i="1"/>
  <c r="G5" i="1"/>
  <c r="G505" i="1"/>
  <c r="G506" i="1"/>
  <c r="O3" i="19"/>
  <c r="O4" i="19"/>
  <c r="O5" i="19"/>
  <c r="O6" i="19"/>
  <c r="O7" i="19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3" i="19"/>
  <c r="O34" i="19"/>
  <c r="O35" i="19"/>
  <c r="O36" i="19"/>
  <c r="O37" i="19"/>
  <c r="O38" i="19"/>
  <c r="O39" i="19"/>
  <c r="O40" i="19"/>
  <c r="O41" i="19"/>
  <c r="O42" i="19"/>
  <c r="O43" i="19"/>
  <c r="O44" i="19"/>
  <c r="O45" i="19"/>
  <c r="O46" i="19"/>
  <c r="O47" i="19"/>
  <c r="O48" i="19"/>
  <c r="O49" i="19"/>
  <c r="O50" i="19"/>
  <c r="O51" i="19"/>
  <c r="O52" i="19"/>
  <c r="O53" i="19"/>
  <c r="O54" i="19"/>
  <c r="O55" i="19"/>
  <c r="O56" i="19"/>
  <c r="O57" i="19"/>
  <c r="O58" i="19"/>
  <c r="O59" i="19"/>
  <c r="O60" i="19"/>
  <c r="O61" i="19"/>
  <c r="O62" i="19"/>
  <c r="O63" i="19"/>
  <c r="O64" i="19"/>
  <c r="O65" i="19"/>
  <c r="O66" i="19"/>
  <c r="O67" i="19"/>
  <c r="O68" i="19"/>
  <c r="O69" i="19"/>
  <c r="O70" i="19"/>
  <c r="O71" i="19"/>
  <c r="O72" i="19"/>
  <c r="O73" i="19"/>
  <c r="O74" i="19"/>
  <c r="O75" i="19"/>
  <c r="O76" i="19"/>
  <c r="O77" i="19"/>
  <c r="O78" i="19"/>
  <c r="O414" i="1"/>
  <c r="P414" i="1"/>
  <c r="Q414" i="1"/>
  <c r="O356" i="1"/>
  <c r="P356" i="1"/>
  <c r="Q356" i="1"/>
  <c r="O314" i="1"/>
  <c r="P314" i="1"/>
  <c r="Q314" i="1"/>
  <c r="O97" i="1"/>
  <c r="P97" i="1"/>
  <c r="Q97" i="1"/>
  <c r="O136" i="1"/>
  <c r="P136" i="1"/>
  <c r="Q136" i="1"/>
  <c r="O417" i="1"/>
  <c r="P417" i="1"/>
  <c r="Q417" i="1"/>
  <c r="O393" i="1"/>
  <c r="P393" i="1"/>
  <c r="Q393" i="1"/>
  <c r="O391" i="1"/>
  <c r="P391" i="1"/>
  <c r="Q391" i="1"/>
  <c r="O262" i="1"/>
  <c r="P262" i="1"/>
  <c r="Q262" i="1"/>
  <c r="O212" i="1"/>
  <c r="P212" i="1"/>
  <c r="Q212" i="1"/>
  <c r="O323" i="1"/>
  <c r="P323" i="1"/>
  <c r="Q323" i="1"/>
  <c r="O268" i="1"/>
  <c r="P268" i="1"/>
  <c r="Q268" i="1"/>
  <c r="O324" i="1"/>
  <c r="P324" i="1"/>
  <c r="Q324" i="1"/>
  <c r="O178" i="1"/>
  <c r="P178" i="1"/>
  <c r="Q178" i="1"/>
  <c r="O347" i="1"/>
  <c r="P347" i="1"/>
  <c r="Q347" i="1"/>
  <c r="O403" i="1"/>
  <c r="P403" i="1"/>
  <c r="Q403" i="1"/>
  <c r="O348" i="1"/>
  <c r="P348" i="1"/>
  <c r="Q348" i="1"/>
  <c r="O407" i="1"/>
  <c r="P407" i="1"/>
  <c r="Q407" i="1"/>
  <c r="O263" i="1"/>
  <c r="P263" i="1"/>
  <c r="Q263" i="1"/>
  <c r="O12" i="1"/>
  <c r="P12" i="1"/>
  <c r="Q12" i="1"/>
  <c r="O116" i="1"/>
  <c r="P116" i="1"/>
  <c r="Q116" i="1"/>
  <c r="O68" i="1"/>
  <c r="P68" i="1"/>
  <c r="Q68" i="1"/>
  <c r="O357" i="1"/>
  <c r="P357" i="1"/>
  <c r="Q357" i="1"/>
  <c r="O358" i="1"/>
  <c r="P358" i="1"/>
  <c r="Q358" i="1"/>
  <c r="O397" i="1"/>
  <c r="P397" i="1"/>
  <c r="Q397" i="1"/>
  <c r="O47" i="1"/>
  <c r="P47" i="1"/>
  <c r="Q47" i="1"/>
  <c r="O9" i="1"/>
  <c r="P9" i="1"/>
  <c r="Q9" i="1"/>
  <c r="O304" i="1"/>
  <c r="P304" i="1"/>
  <c r="Q304" i="1"/>
  <c r="O96" i="1"/>
  <c r="P96" i="1"/>
  <c r="Q96" i="1"/>
  <c r="O204" i="1"/>
  <c r="P204" i="1"/>
  <c r="Q204" i="1"/>
  <c r="O266" i="1"/>
  <c r="P266" i="1"/>
  <c r="Q266" i="1"/>
  <c r="O164" i="1"/>
  <c r="P164" i="1"/>
  <c r="Q164" i="1"/>
  <c r="O392" i="1"/>
  <c r="P392" i="1"/>
  <c r="Q392" i="1"/>
  <c r="O213" i="1"/>
  <c r="P213" i="1"/>
  <c r="Q213" i="1"/>
  <c r="O174" i="1"/>
  <c r="P174" i="1"/>
  <c r="Q174" i="1"/>
  <c r="O14" i="1"/>
  <c r="P14" i="1"/>
  <c r="Q14" i="1"/>
  <c r="O168" i="1"/>
  <c r="P168" i="1"/>
  <c r="Q168" i="1"/>
  <c r="O19" i="1"/>
  <c r="P19" i="1"/>
  <c r="Q19" i="1"/>
  <c r="O508" i="1"/>
  <c r="P508" i="1"/>
  <c r="Q508" i="1"/>
  <c r="AC314" i="1"/>
  <c r="AD314" i="1"/>
  <c r="AE314" i="1"/>
  <c r="AC97" i="1"/>
  <c r="AD97" i="1"/>
  <c r="AE97" i="1"/>
  <c r="AC136" i="1"/>
  <c r="AD136" i="1"/>
  <c r="AE136" i="1"/>
  <c r="AC393" i="1"/>
  <c r="AD393" i="1"/>
  <c r="AE393" i="1"/>
  <c r="AC391" i="1"/>
  <c r="AD391" i="1"/>
  <c r="AE391" i="1"/>
  <c r="AC262" i="1"/>
  <c r="AD262" i="1"/>
  <c r="AE262" i="1"/>
  <c r="AC212" i="1"/>
  <c r="AD212" i="1"/>
  <c r="AE212" i="1"/>
  <c r="AC323" i="1"/>
  <c r="AD323" i="1"/>
  <c r="AE323" i="1"/>
  <c r="AC268" i="1"/>
  <c r="AD268" i="1"/>
  <c r="AE268" i="1"/>
  <c r="AC324" i="1"/>
  <c r="AD324" i="1"/>
  <c r="AE324" i="1"/>
  <c r="AC178" i="1"/>
  <c r="AD178" i="1"/>
  <c r="AE178" i="1"/>
  <c r="AC347" i="1"/>
  <c r="AD347" i="1"/>
  <c r="AE347" i="1"/>
  <c r="AC403" i="1"/>
  <c r="AD403" i="1"/>
  <c r="AE403" i="1"/>
  <c r="AC348" i="1"/>
  <c r="AD348" i="1"/>
  <c r="AE348" i="1"/>
  <c r="AC407" i="1"/>
  <c r="AD407" i="1"/>
  <c r="AE407" i="1"/>
  <c r="AC12" i="1"/>
  <c r="AD12" i="1"/>
  <c r="AE12" i="1"/>
  <c r="AC116" i="1"/>
  <c r="AD116" i="1"/>
  <c r="AE116" i="1"/>
  <c r="AC68" i="1"/>
  <c r="AD68" i="1"/>
  <c r="AE68" i="1"/>
  <c r="AC357" i="1"/>
  <c r="AD357" i="1"/>
  <c r="AE357" i="1"/>
  <c r="AC358" i="1"/>
  <c r="AD358" i="1"/>
  <c r="AE358" i="1"/>
  <c r="AC397" i="1"/>
  <c r="AD397" i="1"/>
  <c r="AE397" i="1"/>
  <c r="AC47" i="1"/>
  <c r="AD47" i="1"/>
  <c r="AE47" i="1"/>
  <c r="AC9" i="1"/>
  <c r="AD9" i="1"/>
  <c r="AE9" i="1"/>
  <c r="AC304" i="1"/>
  <c r="AD304" i="1"/>
  <c r="AE304" i="1"/>
  <c r="AC96" i="1"/>
  <c r="AD96" i="1"/>
  <c r="AE96" i="1"/>
  <c r="AC204" i="1"/>
  <c r="AD204" i="1"/>
  <c r="AE204" i="1"/>
  <c r="AC266" i="1"/>
  <c r="AD266" i="1"/>
  <c r="AE266" i="1"/>
  <c r="AC164" i="1"/>
  <c r="AD164" i="1"/>
  <c r="AE164" i="1"/>
  <c r="AC392" i="1"/>
  <c r="AD392" i="1"/>
  <c r="AE392" i="1"/>
  <c r="AC213" i="1"/>
  <c r="AD213" i="1"/>
  <c r="AE213" i="1"/>
  <c r="AC174" i="1"/>
  <c r="AD174" i="1"/>
  <c r="AE174" i="1"/>
  <c r="AC14" i="1"/>
  <c r="AD14" i="1"/>
  <c r="AE14" i="1"/>
  <c r="AC168" i="1"/>
  <c r="AD168" i="1"/>
  <c r="AE168" i="1"/>
  <c r="AC19" i="1"/>
  <c r="AD19" i="1"/>
  <c r="AE19" i="1"/>
  <c r="AC508" i="1"/>
  <c r="AD508" i="1"/>
  <c r="AE508" i="1"/>
  <c r="AG323" i="1"/>
  <c r="AH323" i="1"/>
  <c r="AI323" i="1"/>
  <c r="AJ323" i="1"/>
  <c r="AK323" i="1"/>
  <c r="AL323" i="1"/>
  <c r="AM323" i="1"/>
  <c r="AN323" i="1"/>
  <c r="AG7" i="1"/>
  <c r="AH7" i="1"/>
  <c r="AI7" i="1"/>
  <c r="AJ7" i="1"/>
  <c r="AK7" i="1"/>
  <c r="AL7" i="1"/>
  <c r="AM7" i="1"/>
  <c r="AN7" i="1"/>
  <c r="AG121" i="1"/>
  <c r="AH121" i="1"/>
  <c r="AI121" i="1"/>
  <c r="AJ121" i="1"/>
  <c r="AK121" i="1"/>
  <c r="AL121" i="1"/>
  <c r="AM121" i="1"/>
  <c r="AN121" i="1"/>
  <c r="AG118" i="1"/>
  <c r="AH118" i="1"/>
  <c r="AI118" i="1"/>
  <c r="AJ118" i="1"/>
  <c r="AK118" i="1"/>
  <c r="AL118" i="1"/>
  <c r="AM118" i="1"/>
  <c r="AN118" i="1"/>
  <c r="AG26" i="1"/>
  <c r="AH26" i="1"/>
  <c r="AI26" i="1"/>
  <c r="AJ26" i="1"/>
  <c r="AK26" i="1"/>
  <c r="AL26" i="1"/>
  <c r="AM26" i="1"/>
  <c r="AN26" i="1"/>
  <c r="AG32" i="1"/>
  <c r="AH32" i="1"/>
  <c r="AI32" i="1"/>
  <c r="AJ32" i="1"/>
  <c r="AK32" i="1"/>
  <c r="AL32" i="1"/>
  <c r="AM32" i="1"/>
  <c r="AN32" i="1"/>
  <c r="AG117" i="1"/>
  <c r="AH117" i="1"/>
  <c r="AI117" i="1"/>
  <c r="AJ117" i="1"/>
  <c r="AK117" i="1"/>
  <c r="AL117" i="1"/>
  <c r="AM117" i="1"/>
  <c r="AN117" i="1"/>
  <c r="O2" i="19"/>
  <c r="AH443" i="1"/>
  <c r="AI443" i="1"/>
  <c r="AJ443" i="1"/>
  <c r="AK443" i="1"/>
  <c r="AL443" i="1"/>
  <c r="AM443" i="1"/>
  <c r="AN443" i="1"/>
  <c r="AH445" i="1"/>
  <c r="AI445" i="1"/>
  <c r="AJ445" i="1"/>
  <c r="AK445" i="1"/>
  <c r="AL445" i="1"/>
  <c r="AM445" i="1"/>
  <c r="AN445" i="1"/>
  <c r="AH479" i="1"/>
  <c r="AI479" i="1"/>
  <c r="AJ479" i="1"/>
  <c r="AK479" i="1"/>
  <c r="AL479" i="1"/>
  <c r="AM479" i="1"/>
  <c r="AN479" i="1"/>
  <c r="AH460" i="1"/>
  <c r="AI460" i="1"/>
  <c r="AJ460" i="1"/>
  <c r="AK460" i="1"/>
  <c r="AL460" i="1"/>
  <c r="AM460" i="1"/>
  <c r="AN460" i="1"/>
  <c r="AH469" i="1"/>
  <c r="AI469" i="1"/>
  <c r="AJ469" i="1"/>
  <c r="AK469" i="1"/>
  <c r="AL469" i="1"/>
  <c r="AM469" i="1"/>
  <c r="AN469" i="1"/>
  <c r="AH444" i="1"/>
  <c r="AI444" i="1"/>
  <c r="AJ444" i="1"/>
  <c r="AK444" i="1"/>
  <c r="AL444" i="1"/>
  <c r="AM444" i="1"/>
  <c r="AN444" i="1"/>
  <c r="AH449" i="1"/>
  <c r="AI449" i="1"/>
  <c r="AJ449" i="1"/>
  <c r="AK449" i="1"/>
  <c r="AL449" i="1"/>
  <c r="AM449" i="1"/>
  <c r="AN449" i="1"/>
  <c r="AH446" i="1"/>
  <c r="AI446" i="1"/>
  <c r="AJ446" i="1"/>
  <c r="AK446" i="1"/>
  <c r="AL446" i="1"/>
  <c r="AM446" i="1"/>
  <c r="AN446" i="1"/>
  <c r="AH43" i="1"/>
  <c r="AI43" i="1"/>
  <c r="AJ43" i="1"/>
  <c r="AK43" i="1"/>
  <c r="AL43" i="1"/>
  <c r="AM43" i="1"/>
  <c r="AN43" i="1"/>
  <c r="AH49" i="1"/>
  <c r="AI49" i="1"/>
  <c r="AJ49" i="1"/>
  <c r="AK49" i="1"/>
  <c r="AL49" i="1"/>
  <c r="AM49" i="1"/>
  <c r="AN49" i="1"/>
  <c r="AH50" i="1"/>
  <c r="AI50" i="1"/>
  <c r="AJ50" i="1"/>
  <c r="AK50" i="1"/>
  <c r="AL50" i="1"/>
  <c r="AM50" i="1"/>
  <c r="AN50" i="1"/>
  <c r="AH55" i="1"/>
  <c r="AI55" i="1"/>
  <c r="AJ55" i="1"/>
  <c r="AK55" i="1"/>
  <c r="AL55" i="1"/>
  <c r="AM55" i="1"/>
  <c r="AN55" i="1"/>
  <c r="AH61" i="1"/>
  <c r="AI61" i="1"/>
  <c r="AJ61" i="1"/>
  <c r="AK61" i="1"/>
  <c r="AL61" i="1"/>
  <c r="AM61" i="1"/>
  <c r="AN61" i="1"/>
  <c r="AH69" i="1"/>
  <c r="AI69" i="1"/>
  <c r="AJ69" i="1"/>
  <c r="AK69" i="1"/>
  <c r="AL69" i="1"/>
  <c r="AM69" i="1"/>
  <c r="AN69" i="1"/>
  <c r="AH82" i="1"/>
  <c r="AI82" i="1"/>
  <c r="AJ82" i="1"/>
  <c r="AK82" i="1"/>
  <c r="AL82" i="1"/>
  <c r="AM82" i="1"/>
  <c r="AN82" i="1"/>
  <c r="AH83" i="1"/>
  <c r="AI83" i="1"/>
  <c r="AJ83" i="1"/>
  <c r="AK83" i="1"/>
  <c r="AL83" i="1"/>
  <c r="AM83" i="1"/>
  <c r="AN83" i="1"/>
  <c r="AH101" i="1"/>
  <c r="AI101" i="1"/>
  <c r="AJ101" i="1"/>
  <c r="AK101" i="1"/>
  <c r="AL101" i="1"/>
  <c r="AM101" i="1"/>
  <c r="AN101" i="1"/>
  <c r="AH102" i="1"/>
  <c r="AI102" i="1"/>
  <c r="AJ102" i="1"/>
  <c r="AK102" i="1"/>
  <c r="AL102" i="1"/>
  <c r="AM102" i="1"/>
  <c r="AN102" i="1"/>
  <c r="AH17" i="1"/>
  <c r="AI17" i="1"/>
  <c r="AJ17" i="1"/>
  <c r="AK17" i="1"/>
  <c r="AL17" i="1"/>
  <c r="AM17" i="1"/>
  <c r="AN17" i="1"/>
  <c r="AH437" i="1"/>
  <c r="AI437" i="1"/>
  <c r="AJ437" i="1"/>
  <c r="AK437" i="1"/>
  <c r="AL437" i="1"/>
  <c r="AM437" i="1"/>
  <c r="AN437" i="1"/>
  <c r="AH425" i="1"/>
  <c r="AI425" i="1"/>
  <c r="AJ425" i="1"/>
  <c r="AK425" i="1"/>
  <c r="AL425" i="1"/>
  <c r="AM425" i="1"/>
  <c r="AN425" i="1"/>
  <c r="AH399" i="1"/>
  <c r="AI399" i="1"/>
  <c r="AJ399" i="1"/>
  <c r="AK399" i="1"/>
  <c r="AL399" i="1"/>
  <c r="AM399" i="1"/>
  <c r="AN399" i="1"/>
  <c r="AH350" i="1"/>
  <c r="AI350" i="1"/>
  <c r="AJ350" i="1"/>
  <c r="AK350" i="1"/>
  <c r="AL350" i="1"/>
  <c r="AM350" i="1"/>
  <c r="AN350" i="1"/>
  <c r="AH388" i="1"/>
  <c r="AI388" i="1"/>
  <c r="AJ388" i="1"/>
  <c r="AK388" i="1"/>
  <c r="AL388" i="1"/>
  <c r="AM388" i="1"/>
  <c r="AN388" i="1"/>
  <c r="AH354" i="1"/>
  <c r="AI354" i="1"/>
  <c r="AJ354" i="1"/>
  <c r="AK354" i="1"/>
  <c r="AL354" i="1"/>
  <c r="AM354" i="1"/>
  <c r="AN354" i="1"/>
  <c r="AH424" i="1"/>
  <c r="AI424" i="1"/>
  <c r="AJ424" i="1"/>
  <c r="AK424" i="1"/>
  <c r="AL424" i="1"/>
  <c r="AM424" i="1"/>
  <c r="AN424" i="1"/>
  <c r="AH329" i="1"/>
  <c r="AI329" i="1"/>
  <c r="AJ329" i="1"/>
  <c r="AK329" i="1"/>
  <c r="AL329" i="1"/>
  <c r="AM329" i="1"/>
  <c r="AN329" i="1"/>
  <c r="AH349" i="1"/>
  <c r="AI349" i="1"/>
  <c r="AJ349" i="1"/>
  <c r="AK349" i="1"/>
  <c r="AL349" i="1"/>
  <c r="AM349" i="1"/>
  <c r="AN349" i="1"/>
  <c r="AH398" i="1"/>
  <c r="AI398" i="1"/>
  <c r="AJ398" i="1"/>
  <c r="AK398" i="1"/>
  <c r="AL398" i="1"/>
  <c r="AM398" i="1"/>
  <c r="AN398" i="1"/>
  <c r="AH386" i="1"/>
  <c r="AI386" i="1"/>
  <c r="AJ386" i="1"/>
  <c r="AK386" i="1"/>
  <c r="AL386" i="1"/>
  <c r="AM386" i="1"/>
  <c r="AN386" i="1"/>
  <c r="AH327" i="1"/>
  <c r="AI327" i="1"/>
  <c r="AJ327" i="1"/>
  <c r="AK327" i="1"/>
  <c r="AL327" i="1"/>
  <c r="AM327" i="1"/>
  <c r="AN327" i="1"/>
  <c r="AH330" i="1"/>
  <c r="AI330" i="1"/>
  <c r="AJ330" i="1"/>
  <c r="AK330" i="1"/>
  <c r="AL330" i="1"/>
  <c r="AM330" i="1"/>
  <c r="AN330" i="1"/>
  <c r="AH387" i="1"/>
  <c r="AI387" i="1"/>
  <c r="AJ387" i="1"/>
  <c r="AK387" i="1"/>
  <c r="AL387" i="1"/>
  <c r="AM387" i="1"/>
  <c r="AN387" i="1"/>
  <c r="AH331" i="1"/>
  <c r="AI331" i="1"/>
  <c r="AJ331" i="1"/>
  <c r="AK331" i="1"/>
  <c r="AL331" i="1"/>
  <c r="AM331" i="1"/>
  <c r="AN331" i="1"/>
  <c r="AH351" i="1"/>
  <c r="AI351" i="1"/>
  <c r="AJ351" i="1"/>
  <c r="AK351" i="1"/>
  <c r="AL351" i="1"/>
  <c r="AM351" i="1"/>
  <c r="AN351" i="1"/>
  <c r="AH402" i="1"/>
  <c r="AI402" i="1"/>
  <c r="AJ402" i="1"/>
  <c r="AK402" i="1"/>
  <c r="AL402" i="1"/>
  <c r="AM402" i="1"/>
  <c r="AN402" i="1"/>
  <c r="AH421" i="1"/>
  <c r="AI421" i="1"/>
  <c r="AJ421" i="1"/>
  <c r="AK421" i="1"/>
  <c r="AL421" i="1"/>
  <c r="AM421" i="1"/>
  <c r="AN421" i="1"/>
  <c r="AH332" i="1"/>
  <c r="AI332" i="1"/>
  <c r="AJ332" i="1"/>
  <c r="AK332" i="1"/>
  <c r="AL332" i="1"/>
  <c r="AM332" i="1"/>
  <c r="AN332" i="1"/>
  <c r="AK389" i="1"/>
  <c r="AL389" i="1"/>
  <c r="AH423" i="1"/>
  <c r="AI423" i="1"/>
  <c r="AJ423" i="1"/>
  <c r="AK423" i="1"/>
  <c r="AL423" i="1"/>
  <c r="AM423" i="1"/>
  <c r="AN423" i="1"/>
  <c r="AH353" i="1"/>
  <c r="AI353" i="1"/>
  <c r="AJ353" i="1"/>
  <c r="AK353" i="1"/>
  <c r="AL353" i="1"/>
  <c r="AM353" i="1"/>
  <c r="AN353" i="1"/>
  <c r="AH328" i="1"/>
  <c r="AI328" i="1"/>
  <c r="AJ328" i="1"/>
  <c r="AK328" i="1"/>
  <c r="AL328" i="1"/>
  <c r="AM328" i="1"/>
  <c r="AN328" i="1"/>
  <c r="AH352" i="1"/>
  <c r="AI352" i="1"/>
  <c r="AJ352" i="1"/>
  <c r="AK352" i="1"/>
  <c r="AL352" i="1"/>
  <c r="AM352" i="1"/>
  <c r="AN352" i="1"/>
  <c r="AH384" i="1"/>
  <c r="AI384" i="1"/>
  <c r="AJ384" i="1"/>
  <c r="AK384" i="1"/>
  <c r="AL384" i="1"/>
  <c r="AM384" i="1"/>
  <c r="AN384" i="1"/>
  <c r="AH436" i="1"/>
  <c r="AI436" i="1"/>
  <c r="AJ436" i="1"/>
  <c r="AK436" i="1"/>
  <c r="AL436" i="1"/>
  <c r="AM436" i="1"/>
  <c r="AN436" i="1"/>
  <c r="AH383" i="1"/>
  <c r="AI383" i="1"/>
  <c r="AJ383" i="1"/>
  <c r="AK383" i="1"/>
  <c r="AL383" i="1"/>
  <c r="AM383" i="1"/>
  <c r="AN383" i="1"/>
  <c r="AH422" i="1"/>
  <c r="AI422" i="1"/>
  <c r="AJ422" i="1"/>
  <c r="AK422" i="1"/>
  <c r="AL422" i="1"/>
  <c r="AM422" i="1"/>
  <c r="AN422" i="1"/>
  <c r="AH408" i="1"/>
  <c r="AI408" i="1"/>
  <c r="AJ408" i="1"/>
  <c r="AK408" i="1"/>
  <c r="AL408" i="1"/>
  <c r="AM408" i="1"/>
  <c r="AN408" i="1"/>
  <c r="AH401" i="1"/>
  <c r="AI401" i="1"/>
  <c r="AJ401" i="1"/>
  <c r="AK401" i="1"/>
  <c r="AL401" i="1"/>
  <c r="AM401" i="1"/>
  <c r="AN401" i="1"/>
  <c r="AH122" i="1"/>
  <c r="AI122" i="1"/>
  <c r="AJ122" i="1"/>
  <c r="AK122" i="1"/>
  <c r="AL122" i="1"/>
  <c r="AM122" i="1"/>
  <c r="AN122" i="1"/>
  <c r="AH143" i="1"/>
  <c r="AI143" i="1"/>
  <c r="AJ143" i="1"/>
  <c r="AK143" i="1"/>
  <c r="AL143" i="1"/>
  <c r="AM143" i="1"/>
  <c r="AN143" i="1"/>
  <c r="AH144" i="1"/>
  <c r="AI144" i="1"/>
  <c r="AJ144" i="1"/>
  <c r="AK144" i="1"/>
  <c r="AL144" i="1"/>
  <c r="AM144" i="1"/>
  <c r="AN144" i="1"/>
  <c r="AH145" i="1"/>
  <c r="AI145" i="1"/>
  <c r="AJ145" i="1"/>
  <c r="AK145" i="1"/>
  <c r="AL145" i="1"/>
  <c r="AM145" i="1"/>
  <c r="AN145" i="1"/>
  <c r="AH179" i="1"/>
  <c r="AI179" i="1"/>
  <c r="AJ179" i="1"/>
  <c r="AK179" i="1"/>
  <c r="AL179" i="1"/>
  <c r="AM179" i="1"/>
  <c r="AN179" i="1"/>
  <c r="AI400" i="1"/>
  <c r="AJ400" i="1"/>
  <c r="AN400" i="1"/>
  <c r="AH180" i="1"/>
  <c r="AI180" i="1"/>
  <c r="AJ180" i="1"/>
  <c r="AK180" i="1"/>
  <c r="AL180" i="1"/>
  <c r="AM180" i="1"/>
  <c r="AN180" i="1"/>
  <c r="AH181" i="1"/>
  <c r="AI181" i="1"/>
  <c r="AJ181" i="1"/>
  <c r="AK181" i="1"/>
  <c r="AL181" i="1"/>
  <c r="AM181" i="1"/>
  <c r="AN181" i="1"/>
  <c r="AH182" i="1"/>
  <c r="AI182" i="1"/>
  <c r="AJ182" i="1"/>
  <c r="AK182" i="1"/>
  <c r="AL182" i="1"/>
  <c r="AM182" i="1"/>
  <c r="AN182" i="1"/>
  <c r="AH214" i="1"/>
  <c r="AI214" i="1"/>
  <c r="AJ214" i="1"/>
  <c r="AK214" i="1"/>
  <c r="AL214" i="1"/>
  <c r="AM214" i="1"/>
  <c r="AN214" i="1"/>
  <c r="AK385" i="1"/>
  <c r="AL385" i="1"/>
  <c r="AH215" i="1"/>
  <c r="AI215" i="1"/>
  <c r="AJ215" i="1"/>
  <c r="AK215" i="1"/>
  <c r="AL215" i="1"/>
  <c r="AM215" i="1"/>
  <c r="AN215" i="1"/>
  <c r="AH275" i="1"/>
  <c r="AI275" i="1"/>
  <c r="AJ275" i="1"/>
  <c r="AK275" i="1"/>
  <c r="AL275" i="1"/>
  <c r="AM275" i="1"/>
  <c r="AN275" i="1"/>
  <c r="AH276" i="1"/>
  <c r="AI276" i="1"/>
  <c r="AJ276" i="1"/>
  <c r="AK276" i="1"/>
  <c r="AL276" i="1"/>
  <c r="AM276" i="1"/>
  <c r="AN276" i="1"/>
  <c r="AH277" i="1"/>
  <c r="AI277" i="1"/>
  <c r="AJ277" i="1"/>
  <c r="AK277" i="1"/>
  <c r="AL277" i="1"/>
  <c r="AM277" i="1"/>
  <c r="AN277" i="1"/>
  <c r="AH278" i="1"/>
  <c r="AI278" i="1"/>
  <c r="AJ278" i="1"/>
  <c r="AK278" i="1"/>
  <c r="AL278" i="1"/>
  <c r="AM278" i="1"/>
  <c r="AN278" i="1"/>
  <c r="AH279" i="1"/>
  <c r="AI279" i="1"/>
  <c r="AJ279" i="1"/>
  <c r="AK279" i="1"/>
  <c r="AL279" i="1"/>
  <c r="AM279" i="1"/>
  <c r="AN279" i="1"/>
  <c r="AI115" i="1"/>
  <c r="AH16" i="1"/>
  <c r="AI16" i="1"/>
  <c r="AJ16" i="1"/>
  <c r="AK16" i="1"/>
  <c r="AL16" i="1"/>
  <c r="AM16" i="1"/>
  <c r="AN16" i="1"/>
  <c r="AN38" i="1"/>
  <c r="AH98" i="1"/>
  <c r="AI98" i="1"/>
  <c r="AJ98" i="1"/>
  <c r="AK98" i="1"/>
  <c r="AL98" i="1"/>
  <c r="AM98" i="1"/>
  <c r="AN98" i="1"/>
  <c r="AH46" i="1"/>
  <c r="AI46" i="1"/>
  <c r="AJ46" i="1"/>
  <c r="AK46" i="1"/>
  <c r="AL46" i="1"/>
  <c r="AM46" i="1"/>
  <c r="AN46" i="1"/>
  <c r="AH80" i="1"/>
  <c r="AI80" i="1"/>
  <c r="AJ80" i="1"/>
  <c r="AK80" i="1"/>
  <c r="AL80" i="1"/>
  <c r="AM80" i="1"/>
  <c r="AN80" i="1"/>
  <c r="AH40" i="1"/>
  <c r="AJ40" i="1"/>
  <c r="AK40" i="1"/>
  <c r="AL40" i="1"/>
  <c r="AM40" i="1"/>
  <c r="AN40" i="1"/>
  <c r="AH15" i="1"/>
  <c r="AI15" i="1"/>
  <c r="AJ15" i="1"/>
  <c r="AK15" i="1"/>
  <c r="AL15" i="1"/>
  <c r="AM15" i="1"/>
  <c r="AN15" i="1"/>
  <c r="AH13" i="1"/>
  <c r="AI13" i="1"/>
  <c r="AJ13" i="1"/>
  <c r="AK13" i="1"/>
  <c r="AL13" i="1"/>
  <c r="AM13" i="1"/>
  <c r="AN13" i="1"/>
  <c r="AH79" i="1"/>
  <c r="AI79" i="1"/>
  <c r="AJ79" i="1"/>
  <c r="AK79" i="1"/>
  <c r="AL79" i="1"/>
  <c r="AM79" i="1"/>
  <c r="AN79" i="1"/>
  <c r="AH42" i="1"/>
  <c r="AI42" i="1"/>
  <c r="AJ42" i="1"/>
  <c r="AK42" i="1"/>
  <c r="AL42" i="1"/>
  <c r="AM42" i="1"/>
  <c r="AN42" i="1"/>
  <c r="AH18" i="1"/>
  <c r="AI18" i="1"/>
  <c r="AJ18" i="1"/>
  <c r="AK18" i="1"/>
  <c r="AL18" i="1"/>
  <c r="AM18" i="1"/>
  <c r="AN18" i="1"/>
  <c r="AH78" i="1"/>
  <c r="AI78" i="1"/>
  <c r="AJ78" i="1"/>
  <c r="AK78" i="1"/>
  <c r="AL78" i="1"/>
  <c r="AM78" i="1"/>
  <c r="AN78" i="1"/>
  <c r="AH81" i="1"/>
  <c r="AI81" i="1"/>
  <c r="AJ81" i="1"/>
  <c r="AK81" i="1"/>
  <c r="AL81" i="1"/>
  <c r="AM81" i="1"/>
  <c r="AN81" i="1"/>
  <c r="AH99" i="1"/>
  <c r="AI99" i="1"/>
  <c r="AJ99" i="1"/>
  <c r="AK99" i="1"/>
  <c r="AL99" i="1"/>
  <c r="AM99" i="1"/>
  <c r="AN99" i="1"/>
  <c r="AH41" i="1"/>
  <c r="AI41" i="1"/>
  <c r="AJ41" i="1"/>
  <c r="AK41" i="1"/>
  <c r="AL41" i="1"/>
  <c r="AM41" i="1"/>
  <c r="AN41" i="1"/>
  <c r="AH100" i="1"/>
  <c r="AI100" i="1"/>
  <c r="AJ100" i="1"/>
  <c r="AK100" i="1"/>
  <c r="AL100" i="1"/>
  <c r="AM100" i="1"/>
  <c r="AN100" i="1"/>
  <c r="AH470" i="1"/>
  <c r="AI470" i="1"/>
  <c r="AJ470" i="1"/>
  <c r="AK470" i="1"/>
  <c r="AL470" i="1"/>
  <c r="AM470" i="1"/>
  <c r="AN470" i="1"/>
  <c r="AH491" i="1"/>
  <c r="AI491" i="1"/>
  <c r="AJ491" i="1"/>
  <c r="AK491" i="1"/>
  <c r="AL491" i="1"/>
  <c r="AM491" i="1"/>
  <c r="AN491" i="1"/>
  <c r="AH503" i="1"/>
  <c r="AI503" i="1"/>
  <c r="AJ503" i="1"/>
  <c r="AK503" i="1"/>
  <c r="AL503" i="1"/>
  <c r="AM503" i="1"/>
  <c r="AN503" i="1"/>
  <c r="AH471" i="1"/>
  <c r="AI471" i="1"/>
  <c r="AJ471" i="1"/>
  <c r="AK471" i="1"/>
  <c r="AL471" i="1"/>
  <c r="AM471" i="1"/>
  <c r="AN471" i="1"/>
  <c r="AK95" i="1"/>
  <c r="AL95" i="1"/>
  <c r="AN95" i="1"/>
  <c r="AH201" i="1"/>
  <c r="AI201" i="1"/>
  <c r="AJ201" i="1"/>
  <c r="AK201" i="1"/>
  <c r="AL201" i="1"/>
  <c r="AM201" i="1"/>
  <c r="AN201" i="1"/>
  <c r="AH254" i="1"/>
  <c r="AI254" i="1"/>
  <c r="AJ254" i="1"/>
  <c r="AK254" i="1"/>
  <c r="AL254" i="1"/>
  <c r="AM254" i="1"/>
  <c r="AN254" i="1"/>
  <c r="AH247" i="1"/>
  <c r="AI247" i="1"/>
  <c r="AJ247" i="1"/>
  <c r="AK247" i="1"/>
  <c r="AL247" i="1"/>
  <c r="AM247" i="1"/>
  <c r="AN247" i="1"/>
  <c r="AH141" i="1"/>
  <c r="AI141" i="1"/>
  <c r="AJ141" i="1"/>
  <c r="AK141" i="1"/>
  <c r="AL141" i="1"/>
  <c r="AM141" i="1"/>
  <c r="AN141" i="1"/>
  <c r="AH302" i="1"/>
  <c r="AI302" i="1"/>
  <c r="AJ302" i="1"/>
  <c r="AK302" i="1"/>
  <c r="AL302" i="1"/>
  <c r="AM302" i="1"/>
  <c r="AN302" i="1"/>
  <c r="AH176" i="1"/>
  <c r="AI176" i="1"/>
  <c r="AJ176" i="1"/>
  <c r="AK176" i="1"/>
  <c r="AL176" i="1"/>
  <c r="AM176" i="1"/>
  <c r="AN176" i="1"/>
  <c r="AH250" i="1"/>
  <c r="AI250" i="1"/>
  <c r="AJ250" i="1"/>
  <c r="AK250" i="1"/>
  <c r="AL250" i="1"/>
  <c r="AM250" i="1"/>
  <c r="AN250" i="1"/>
  <c r="AH251" i="1"/>
  <c r="AI251" i="1"/>
  <c r="AJ251" i="1"/>
  <c r="AK251" i="1"/>
  <c r="AL251" i="1"/>
  <c r="AM251" i="1"/>
  <c r="AN251" i="1"/>
  <c r="AI269" i="1"/>
  <c r="AJ269" i="1"/>
  <c r="AK269" i="1"/>
  <c r="AL269" i="1"/>
  <c r="AM269" i="1"/>
  <c r="AN269" i="1"/>
  <c r="AH249" i="1"/>
  <c r="AI249" i="1"/>
  <c r="AJ249" i="1"/>
  <c r="AK249" i="1"/>
  <c r="AL249" i="1"/>
  <c r="AM249" i="1"/>
  <c r="AN249" i="1"/>
  <c r="AJ175" i="1"/>
  <c r="AK175" i="1"/>
  <c r="AL175" i="1"/>
  <c r="AM175" i="1"/>
  <c r="AN175" i="1"/>
  <c r="AH274" i="1"/>
  <c r="AI274" i="1"/>
  <c r="AJ274" i="1"/>
  <c r="AK274" i="1"/>
  <c r="AL274" i="1"/>
  <c r="AM274" i="1"/>
  <c r="AN274" i="1"/>
  <c r="AH248" i="1"/>
  <c r="AI248" i="1"/>
  <c r="AJ248" i="1"/>
  <c r="AK248" i="1"/>
  <c r="AL248" i="1"/>
  <c r="AM248" i="1"/>
  <c r="AN248" i="1"/>
  <c r="AJ138" i="1"/>
  <c r="AK138" i="1"/>
  <c r="AL138" i="1"/>
  <c r="AM138" i="1"/>
  <c r="AN138" i="1"/>
  <c r="AJ173" i="1"/>
  <c r="AK173" i="1"/>
  <c r="AL173" i="1"/>
  <c r="AN173" i="1"/>
  <c r="AH244" i="1"/>
  <c r="AI244" i="1"/>
  <c r="AJ244" i="1"/>
  <c r="AK244" i="1"/>
  <c r="AL244" i="1"/>
  <c r="AM244" i="1"/>
  <c r="AN244" i="1"/>
  <c r="AH142" i="1"/>
  <c r="AI142" i="1"/>
  <c r="AJ142" i="1"/>
  <c r="AK142" i="1"/>
  <c r="AL142" i="1"/>
  <c r="AM142" i="1"/>
  <c r="AN142" i="1"/>
  <c r="AH303" i="1"/>
  <c r="AI303" i="1"/>
  <c r="AJ303" i="1"/>
  <c r="AK303" i="1"/>
  <c r="AL303" i="1"/>
  <c r="AM303" i="1"/>
  <c r="AN303" i="1"/>
  <c r="AH270" i="1"/>
  <c r="AI270" i="1"/>
  <c r="AJ270" i="1"/>
  <c r="AK270" i="1"/>
  <c r="AL270" i="1"/>
  <c r="AM270" i="1"/>
  <c r="AN270" i="1"/>
  <c r="AJ137" i="1"/>
  <c r="AK137" i="1"/>
  <c r="AL137" i="1"/>
  <c r="AM137" i="1"/>
  <c r="AH271" i="1"/>
  <c r="AI271" i="1"/>
  <c r="AJ271" i="1"/>
  <c r="AK271" i="1"/>
  <c r="AL271" i="1"/>
  <c r="AM271" i="1"/>
  <c r="AN271" i="1"/>
  <c r="AH177" i="1"/>
  <c r="AI177" i="1"/>
  <c r="AJ177" i="1"/>
  <c r="AK177" i="1"/>
  <c r="AL177" i="1"/>
  <c r="AM177" i="1"/>
  <c r="AN177" i="1"/>
  <c r="AH140" i="1"/>
  <c r="AI140" i="1"/>
  <c r="AJ140" i="1"/>
  <c r="AK140" i="1"/>
  <c r="AL140" i="1"/>
  <c r="AM140" i="1"/>
  <c r="AN140" i="1"/>
  <c r="AH272" i="1"/>
  <c r="AI272" i="1"/>
  <c r="AJ272" i="1"/>
  <c r="AK272" i="1"/>
  <c r="AL272" i="1"/>
  <c r="AM272" i="1"/>
  <c r="AN272" i="1"/>
  <c r="AH161" i="1"/>
  <c r="AI161" i="1"/>
  <c r="AJ161" i="1"/>
  <c r="AK161" i="1"/>
  <c r="AL161" i="1"/>
  <c r="AM161" i="1"/>
  <c r="AN161" i="1"/>
  <c r="AH252" i="1"/>
  <c r="AI252" i="1"/>
  <c r="AJ252" i="1"/>
  <c r="AK252" i="1"/>
  <c r="AL252" i="1"/>
  <c r="AM252" i="1"/>
  <c r="AN252" i="1"/>
  <c r="AJ273" i="1"/>
  <c r="AK273" i="1"/>
  <c r="AL273" i="1"/>
  <c r="AM273" i="1"/>
  <c r="AH245" i="1"/>
  <c r="AI245" i="1"/>
  <c r="AJ245" i="1"/>
  <c r="AK245" i="1"/>
  <c r="AL245" i="1"/>
  <c r="AM245" i="1"/>
  <c r="AN245" i="1"/>
  <c r="AH200" i="1"/>
  <c r="AI200" i="1"/>
  <c r="AJ200" i="1"/>
  <c r="AK200" i="1"/>
  <c r="AL200" i="1"/>
  <c r="AM200" i="1"/>
  <c r="AN200" i="1"/>
  <c r="AH246" i="1"/>
  <c r="AI246" i="1"/>
  <c r="AJ246" i="1"/>
  <c r="AK246" i="1"/>
  <c r="AL246" i="1"/>
  <c r="AM246" i="1"/>
  <c r="AN246" i="1"/>
  <c r="AH317" i="1"/>
  <c r="AI317" i="1"/>
  <c r="AJ317" i="1"/>
  <c r="AK317" i="1"/>
  <c r="AL317" i="1"/>
  <c r="AM317" i="1"/>
  <c r="AN317" i="1"/>
  <c r="AH318" i="1"/>
  <c r="AI318" i="1"/>
  <c r="AJ318" i="1"/>
  <c r="AK318" i="1"/>
  <c r="AL318" i="1"/>
  <c r="AM318" i="1"/>
  <c r="AN318" i="1"/>
  <c r="AH319" i="1"/>
  <c r="AI319" i="1"/>
  <c r="AJ319" i="1"/>
  <c r="AK319" i="1"/>
  <c r="AL319" i="1"/>
  <c r="AM319" i="1"/>
  <c r="AN319" i="1"/>
  <c r="AH320" i="1"/>
  <c r="AI320" i="1"/>
  <c r="AJ320" i="1"/>
  <c r="AK320" i="1"/>
  <c r="AL320" i="1"/>
  <c r="AM320" i="1"/>
  <c r="AN320" i="1"/>
  <c r="AH321" i="1"/>
  <c r="AI321" i="1"/>
  <c r="AJ321" i="1"/>
  <c r="AK321" i="1"/>
  <c r="AL321" i="1"/>
  <c r="AM321" i="1"/>
  <c r="AN321" i="1"/>
  <c r="AH322" i="1"/>
  <c r="AI322" i="1"/>
  <c r="AJ322" i="1"/>
  <c r="AK322" i="1"/>
  <c r="AL322" i="1"/>
  <c r="AM322" i="1"/>
  <c r="AN322" i="1"/>
  <c r="AH364" i="1"/>
  <c r="AI364" i="1"/>
  <c r="AJ364" i="1"/>
  <c r="AK364" i="1"/>
  <c r="AL364" i="1"/>
  <c r="AM364" i="1"/>
  <c r="AN364" i="1"/>
  <c r="AH365" i="1"/>
  <c r="AI365" i="1"/>
  <c r="AJ365" i="1"/>
  <c r="AK365" i="1"/>
  <c r="AL365" i="1"/>
  <c r="AM365" i="1"/>
  <c r="AN365" i="1"/>
  <c r="AH366" i="1"/>
  <c r="AI366" i="1"/>
  <c r="AJ366" i="1"/>
  <c r="AK366" i="1"/>
  <c r="AL366" i="1"/>
  <c r="AM366" i="1"/>
  <c r="AN366" i="1"/>
  <c r="AH367" i="1"/>
  <c r="AI367" i="1"/>
  <c r="AJ367" i="1"/>
  <c r="AK367" i="1"/>
  <c r="AL367" i="1"/>
  <c r="AM367" i="1"/>
  <c r="AN367" i="1"/>
  <c r="AH396" i="1"/>
  <c r="AI396" i="1"/>
  <c r="AJ396" i="1"/>
  <c r="AK396" i="1"/>
  <c r="AL396" i="1"/>
  <c r="AM396" i="1"/>
  <c r="AN396" i="1"/>
  <c r="AH418" i="1"/>
  <c r="AI418" i="1"/>
  <c r="AJ418" i="1"/>
  <c r="AK418" i="1"/>
  <c r="AL418" i="1"/>
  <c r="AM418" i="1"/>
  <c r="AN418" i="1"/>
  <c r="AH419" i="1"/>
  <c r="AI419" i="1"/>
  <c r="AJ419" i="1"/>
  <c r="AK419" i="1"/>
  <c r="AL419" i="1"/>
  <c r="AM419" i="1"/>
  <c r="AN419" i="1"/>
  <c r="AH483" i="1"/>
  <c r="AI483" i="1"/>
  <c r="AJ483" i="1"/>
  <c r="AK483" i="1"/>
  <c r="AL483" i="1"/>
  <c r="AM483" i="1"/>
  <c r="AN483" i="1"/>
  <c r="AH456" i="1"/>
  <c r="AI456" i="1"/>
  <c r="AJ456" i="1"/>
  <c r="AK456" i="1"/>
  <c r="AL456" i="1"/>
  <c r="AM456" i="1"/>
  <c r="AN456" i="1"/>
  <c r="AH502" i="1"/>
  <c r="AI502" i="1"/>
  <c r="AJ502" i="1"/>
  <c r="AK502" i="1"/>
  <c r="AL502" i="1"/>
  <c r="AM502" i="1"/>
  <c r="AN502" i="1"/>
  <c r="AH484" i="1"/>
  <c r="AI484" i="1"/>
  <c r="AJ484" i="1"/>
  <c r="AK484" i="1"/>
  <c r="AL484" i="1"/>
  <c r="AM484" i="1"/>
  <c r="AN484" i="1"/>
  <c r="AH487" i="1"/>
  <c r="AI487" i="1"/>
  <c r="AJ487" i="1"/>
  <c r="AK487" i="1"/>
  <c r="AL487" i="1"/>
  <c r="AM487" i="1"/>
  <c r="AN487" i="1"/>
  <c r="AH450" i="1"/>
  <c r="AI450" i="1"/>
  <c r="AJ450" i="1"/>
  <c r="AK450" i="1"/>
  <c r="AL450" i="1"/>
  <c r="AM450" i="1"/>
  <c r="AN450" i="1"/>
  <c r="AH499" i="1"/>
  <c r="AI499" i="1"/>
  <c r="AJ499" i="1"/>
  <c r="AK499" i="1"/>
  <c r="AL499" i="1"/>
  <c r="AM499" i="1"/>
  <c r="AN499" i="1"/>
  <c r="AH459" i="1"/>
  <c r="AI459" i="1"/>
  <c r="AJ459" i="1"/>
  <c r="AK459" i="1"/>
  <c r="AL459" i="1"/>
  <c r="AM459" i="1"/>
  <c r="AN459" i="1"/>
  <c r="AH461" i="1"/>
  <c r="AI461" i="1"/>
  <c r="AJ461" i="1"/>
  <c r="AK461" i="1"/>
  <c r="AL461" i="1"/>
  <c r="AM461" i="1"/>
  <c r="AN461" i="1"/>
  <c r="AH490" i="1"/>
  <c r="AI490" i="1"/>
  <c r="AJ490" i="1"/>
  <c r="AK490" i="1"/>
  <c r="AL490" i="1"/>
  <c r="AM490" i="1"/>
  <c r="AN490" i="1"/>
  <c r="AH486" i="1"/>
  <c r="AI486" i="1"/>
  <c r="AJ486" i="1"/>
  <c r="AK486" i="1"/>
  <c r="AL486" i="1"/>
  <c r="AM486" i="1"/>
  <c r="AN486" i="1"/>
  <c r="AH481" i="1"/>
  <c r="AI481" i="1"/>
  <c r="AJ481" i="1"/>
  <c r="AK481" i="1"/>
  <c r="AL481" i="1"/>
  <c r="AM481" i="1"/>
  <c r="AN481" i="1"/>
  <c r="AH477" i="1"/>
  <c r="AI477" i="1"/>
  <c r="AJ477" i="1"/>
  <c r="AK477" i="1"/>
  <c r="AL477" i="1"/>
  <c r="AM477" i="1"/>
  <c r="AN477" i="1"/>
  <c r="AH501" i="1"/>
  <c r="AI501" i="1"/>
  <c r="AJ501" i="1"/>
  <c r="AK501" i="1"/>
  <c r="AL501" i="1"/>
  <c r="AM501" i="1"/>
  <c r="AN501" i="1"/>
  <c r="AH489" i="1"/>
  <c r="AI489" i="1"/>
  <c r="AJ489" i="1"/>
  <c r="AK489" i="1"/>
  <c r="AL489" i="1"/>
  <c r="AM489" i="1"/>
  <c r="AN489" i="1"/>
  <c r="AH480" i="1"/>
  <c r="AI480" i="1"/>
  <c r="AJ480" i="1"/>
  <c r="AK480" i="1"/>
  <c r="AL480" i="1"/>
  <c r="AM480" i="1"/>
  <c r="AN480" i="1"/>
  <c r="AH495" i="1"/>
  <c r="AI495" i="1"/>
  <c r="AJ495" i="1"/>
  <c r="AK495" i="1"/>
  <c r="AL495" i="1"/>
  <c r="AM495" i="1"/>
  <c r="AN495" i="1"/>
  <c r="AH500" i="1"/>
  <c r="AI500" i="1"/>
  <c r="AJ500" i="1"/>
  <c r="AK500" i="1"/>
  <c r="AL500" i="1"/>
  <c r="AM500" i="1"/>
  <c r="AN500" i="1"/>
  <c r="AH482" i="1"/>
  <c r="AI482" i="1"/>
  <c r="AJ482" i="1"/>
  <c r="AK482" i="1"/>
  <c r="AL482" i="1"/>
  <c r="AM482" i="1"/>
  <c r="AN482" i="1"/>
  <c r="AH506" i="1"/>
  <c r="AI506" i="1"/>
  <c r="AJ506" i="1"/>
  <c r="AK506" i="1"/>
  <c r="AL506" i="1"/>
  <c r="AM506" i="1"/>
  <c r="AN506" i="1"/>
  <c r="AH505" i="1"/>
  <c r="AI505" i="1"/>
  <c r="AJ505" i="1"/>
  <c r="AK505" i="1"/>
  <c r="AL505" i="1"/>
  <c r="AM505" i="1"/>
  <c r="AN505" i="1"/>
  <c r="AH494" i="1"/>
  <c r="AI494" i="1"/>
  <c r="AJ494" i="1"/>
  <c r="AK494" i="1"/>
  <c r="AL494" i="1"/>
  <c r="AM494" i="1"/>
  <c r="AN494" i="1"/>
  <c r="AH468" i="1"/>
  <c r="AI468" i="1"/>
  <c r="AJ468" i="1"/>
  <c r="AK468" i="1"/>
  <c r="AL468" i="1"/>
  <c r="AM468" i="1"/>
  <c r="AN468" i="1"/>
  <c r="AH447" i="1"/>
  <c r="AI447" i="1"/>
  <c r="AJ447" i="1"/>
  <c r="AK447" i="1"/>
  <c r="AL447" i="1"/>
  <c r="AM447" i="1"/>
  <c r="AN447" i="1"/>
  <c r="AH451" i="1"/>
  <c r="AI451" i="1"/>
  <c r="AJ451" i="1"/>
  <c r="AK451" i="1"/>
  <c r="AL451" i="1"/>
  <c r="AM451" i="1"/>
  <c r="AN451" i="1"/>
  <c r="AH466" i="1"/>
  <c r="AI466" i="1"/>
  <c r="AJ466" i="1"/>
  <c r="AK466" i="1"/>
  <c r="AL466" i="1"/>
  <c r="AM466" i="1"/>
  <c r="AN466" i="1"/>
  <c r="AH478" i="1"/>
  <c r="AI478" i="1"/>
  <c r="AJ478" i="1"/>
  <c r="AK478" i="1"/>
  <c r="AL478" i="1"/>
  <c r="AM478" i="1"/>
  <c r="AN478" i="1"/>
  <c r="AH463" i="1"/>
  <c r="AI463" i="1"/>
  <c r="AJ463" i="1"/>
  <c r="AK463" i="1"/>
  <c r="AL463" i="1"/>
  <c r="AM463" i="1"/>
  <c r="AN463" i="1"/>
  <c r="AH452" i="1"/>
  <c r="AI452" i="1"/>
  <c r="AJ452" i="1"/>
  <c r="AK452" i="1"/>
  <c r="AL452" i="1"/>
  <c r="AM452" i="1"/>
  <c r="AN452" i="1"/>
  <c r="AH464" i="1"/>
  <c r="AI464" i="1"/>
  <c r="AJ464" i="1"/>
  <c r="AK464" i="1"/>
  <c r="AL464" i="1"/>
  <c r="AM464" i="1"/>
  <c r="AN464" i="1"/>
  <c r="AH457" i="1"/>
  <c r="AI457" i="1"/>
  <c r="AJ457" i="1"/>
  <c r="AK457" i="1"/>
  <c r="AL457" i="1"/>
  <c r="AM457" i="1"/>
  <c r="AN457" i="1"/>
  <c r="AH488" i="1"/>
  <c r="AI488" i="1"/>
  <c r="AJ488" i="1"/>
  <c r="AK488" i="1"/>
  <c r="AL488" i="1"/>
  <c r="AM488" i="1"/>
  <c r="AN488" i="1"/>
  <c r="AH448" i="1"/>
  <c r="AI448" i="1"/>
  <c r="AJ448" i="1"/>
  <c r="AK448" i="1"/>
  <c r="AL448" i="1"/>
  <c r="AM448" i="1"/>
  <c r="AN448" i="1"/>
  <c r="AH475" i="1"/>
  <c r="AI475" i="1"/>
  <c r="AJ475" i="1"/>
  <c r="AK475" i="1"/>
  <c r="AL475" i="1"/>
  <c r="AM475" i="1"/>
  <c r="AN475" i="1"/>
  <c r="AH462" i="1"/>
  <c r="AI462" i="1"/>
  <c r="AJ462" i="1"/>
  <c r="AK462" i="1"/>
  <c r="AL462" i="1"/>
  <c r="AM462" i="1"/>
  <c r="AN462" i="1"/>
  <c r="AH467" i="1"/>
  <c r="AI467" i="1"/>
  <c r="AJ467" i="1"/>
  <c r="AK467" i="1"/>
  <c r="AL467" i="1"/>
  <c r="AM467" i="1"/>
  <c r="AN467" i="1"/>
  <c r="AH476" i="1"/>
  <c r="AI476" i="1"/>
  <c r="AJ476" i="1"/>
  <c r="AK476" i="1"/>
  <c r="AL476" i="1"/>
  <c r="AM476" i="1"/>
  <c r="AN476" i="1"/>
  <c r="AH5" i="1"/>
  <c r="AI5" i="1"/>
  <c r="AJ5" i="1"/>
  <c r="AK5" i="1"/>
  <c r="AL5" i="1"/>
  <c r="AM5" i="1"/>
  <c r="AN5" i="1"/>
  <c r="AH465" i="1"/>
  <c r="AI465" i="1"/>
  <c r="AJ465" i="1"/>
  <c r="AK465" i="1"/>
  <c r="AL465" i="1"/>
  <c r="AM465" i="1"/>
  <c r="AN465" i="1"/>
  <c r="AH485" i="1"/>
  <c r="AI485" i="1"/>
  <c r="AJ485" i="1"/>
  <c r="AK485" i="1"/>
  <c r="AL485" i="1"/>
  <c r="AM485" i="1"/>
  <c r="AN485" i="1"/>
  <c r="AH22" i="1"/>
  <c r="AI22" i="1"/>
  <c r="AJ22" i="1"/>
  <c r="AK22" i="1"/>
  <c r="AL22" i="1"/>
  <c r="AM22" i="1"/>
  <c r="AN22" i="1"/>
  <c r="AH23" i="1"/>
  <c r="AI23" i="1"/>
  <c r="AJ23" i="1"/>
  <c r="AK23" i="1"/>
  <c r="AL23" i="1"/>
  <c r="AM23" i="1"/>
  <c r="AN23" i="1"/>
  <c r="AH27" i="1"/>
  <c r="AI27" i="1"/>
  <c r="AJ27" i="1"/>
  <c r="AK27" i="1"/>
  <c r="AL27" i="1"/>
  <c r="AM27" i="1"/>
  <c r="AN27" i="1"/>
  <c r="AH28" i="1"/>
  <c r="AI28" i="1"/>
  <c r="AJ28" i="1"/>
  <c r="AK28" i="1"/>
  <c r="AL28" i="1"/>
  <c r="AM28" i="1"/>
  <c r="AN28" i="1"/>
  <c r="AH51" i="1"/>
  <c r="AI51" i="1"/>
  <c r="AJ51" i="1"/>
  <c r="AK51" i="1"/>
  <c r="AL51" i="1"/>
  <c r="AM51" i="1"/>
  <c r="AN51" i="1"/>
  <c r="AH52" i="1"/>
  <c r="AI52" i="1"/>
  <c r="AJ52" i="1"/>
  <c r="AK52" i="1"/>
  <c r="AL52" i="1"/>
  <c r="AM52" i="1"/>
  <c r="AN52" i="1"/>
  <c r="AH56" i="1"/>
  <c r="AI56" i="1"/>
  <c r="AJ56" i="1"/>
  <c r="AK56" i="1"/>
  <c r="AL56" i="1"/>
  <c r="AM56" i="1"/>
  <c r="AN56" i="1"/>
  <c r="AH70" i="1"/>
  <c r="AI70" i="1"/>
  <c r="AJ70" i="1"/>
  <c r="AK70" i="1"/>
  <c r="AL70" i="1"/>
  <c r="AM70" i="1"/>
  <c r="AN70" i="1"/>
  <c r="AH84" i="1"/>
  <c r="AI84" i="1"/>
  <c r="AJ84" i="1"/>
  <c r="AK84" i="1"/>
  <c r="AL84" i="1"/>
  <c r="AM84" i="1"/>
  <c r="AN84" i="1"/>
  <c r="AH103" i="1"/>
  <c r="AI103" i="1"/>
  <c r="AJ103" i="1"/>
  <c r="AK103" i="1"/>
  <c r="AL103" i="1"/>
  <c r="AM103" i="1"/>
  <c r="AN103" i="1"/>
  <c r="AH104" i="1"/>
  <c r="AI104" i="1"/>
  <c r="AJ104" i="1"/>
  <c r="AK104" i="1"/>
  <c r="AL104" i="1"/>
  <c r="AM104" i="1"/>
  <c r="AN104" i="1"/>
  <c r="AH105" i="1"/>
  <c r="AI105" i="1"/>
  <c r="AJ105" i="1"/>
  <c r="AK105" i="1"/>
  <c r="AL105" i="1"/>
  <c r="AM105" i="1"/>
  <c r="AN105" i="1"/>
  <c r="AH420" i="1"/>
  <c r="AI420" i="1"/>
  <c r="AJ420" i="1"/>
  <c r="AK420" i="1"/>
  <c r="AL420" i="1"/>
  <c r="AM420" i="1"/>
  <c r="AN420" i="1"/>
  <c r="AH440" i="1"/>
  <c r="AI440" i="1"/>
  <c r="AJ440" i="1"/>
  <c r="AK440" i="1"/>
  <c r="AL440" i="1"/>
  <c r="AM440" i="1"/>
  <c r="AN440" i="1"/>
  <c r="AH434" i="1"/>
  <c r="AI434" i="1"/>
  <c r="AJ434" i="1"/>
  <c r="AK434" i="1"/>
  <c r="AL434" i="1"/>
  <c r="AM434" i="1"/>
  <c r="AN434" i="1"/>
  <c r="AH415" i="1"/>
  <c r="AI415" i="1"/>
  <c r="AJ415" i="1"/>
  <c r="AK415" i="1"/>
  <c r="AL415" i="1"/>
  <c r="AM415" i="1"/>
  <c r="AN415" i="1"/>
  <c r="AH441" i="1"/>
  <c r="AI441" i="1"/>
  <c r="AJ441" i="1"/>
  <c r="AK441" i="1"/>
  <c r="AL441" i="1"/>
  <c r="AM441" i="1"/>
  <c r="AN441" i="1"/>
  <c r="AH438" i="1"/>
  <c r="AI438" i="1"/>
  <c r="AJ438" i="1"/>
  <c r="AK438" i="1"/>
  <c r="AL438" i="1"/>
  <c r="AM438" i="1"/>
  <c r="AN438" i="1"/>
  <c r="AH374" i="1"/>
  <c r="AI374" i="1"/>
  <c r="AJ374" i="1"/>
  <c r="AK374" i="1"/>
  <c r="AL374" i="1"/>
  <c r="AM374" i="1"/>
  <c r="AN374" i="1"/>
  <c r="AH394" i="1"/>
  <c r="AI394" i="1"/>
  <c r="AJ394" i="1"/>
  <c r="AK394" i="1"/>
  <c r="AL394" i="1"/>
  <c r="AM394" i="1"/>
  <c r="AN394" i="1"/>
  <c r="AH369" i="1"/>
  <c r="AI369" i="1"/>
  <c r="AJ369" i="1"/>
  <c r="AK369" i="1"/>
  <c r="AL369" i="1"/>
  <c r="AM369" i="1"/>
  <c r="AN369" i="1"/>
  <c r="AH363" i="1"/>
  <c r="AI363" i="1"/>
  <c r="AJ363" i="1"/>
  <c r="AK363" i="1"/>
  <c r="AL363" i="1"/>
  <c r="AM363" i="1"/>
  <c r="AN363" i="1"/>
  <c r="AH359" i="1"/>
  <c r="AI359" i="1"/>
  <c r="AJ359" i="1"/>
  <c r="AK359" i="1"/>
  <c r="AL359" i="1"/>
  <c r="AM359" i="1"/>
  <c r="AN359" i="1"/>
  <c r="AH426" i="1"/>
  <c r="AI426" i="1"/>
  <c r="AJ426" i="1"/>
  <c r="AK426" i="1"/>
  <c r="AL426" i="1"/>
  <c r="AM426" i="1"/>
  <c r="AN426" i="1"/>
  <c r="AH411" i="1"/>
  <c r="AI411" i="1"/>
  <c r="AJ411" i="1"/>
  <c r="AK411" i="1"/>
  <c r="AL411" i="1"/>
  <c r="AM411" i="1"/>
  <c r="AN411" i="1"/>
  <c r="AH370" i="1"/>
  <c r="AI370" i="1"/>
  <c r="AJ370" i="1"/>
  <c r="AK370" i="1"/>
  <c r="AL370" i="1"/>
  <c r="AM370" i="1"/>
  <c r="AN370" i="1"/>
  <c r="AH409" i="1"/>
  <c r="AI409" i="1"/>
  <c r="AJ409" i="1"/>
  <c r="AK409" i="1"/>
  <c r="AL409" i="1"/>
  <c r="AM409" i="1"/>
  <c r="AN409" i="1"/>
  <c r="AH355" i="1"/>
  <c r="AI355" i="1"/>
  <c r="AJ355" i="1"/>
  <c r="AK355" i="1"/>
  <c r="AL355" i="1"/>
  <c r="AM355" i="1"/>
  <c r="AN355" i="1"/>
  <c r="AH439" i="1"/>
  <c r="AI439" i="1"/>
  <c r="AJ439" i="1"/>
  <c r="AK439" i="1"/>
  <c r="AL439" i="1"/>
  <c r="AM439" i="1"/>
  <c r="AN439" i="1"/>
  <c r="AH413" i="1"/>
  <c r="AI413" i="1"/>
  <c r="AJ413" i="1"/>
  <c r="AK413" i="1"/>
  <c r="AL413" i="1"/>
  <c r="AM413" i="1"/>
  <c r="AN413" i="1"/>
  <c r="AH410" i="1"/>
  <c r="AI410" i="1"/>
  <c r="AJ410" i="1"/>
  <c r="AK410" i="1"/>
  <c r="AL410" i="1"/>
  <c r="AM410" i="1"/>
  <c r="AN410" i="1"/>
  <c r="AH371" i="1"/>
  <c r="AI371" i="1"/>
  <c r="AJ371" i="1"/>
  <c r="AK371" i="1"/>
  <c r="AL371" i="1"/>
  <c r="AM371" i="1"/>
  <c r="AN371" i="1"/>
  <c r="AH375" i="1"/>
  <c r="AI375" i="1"/>
  <c r="AJ375" i="1"/>
  <c r="AK375" i="1"/>
  <c r="AL375" i="1"/>
  <c r="AM375" i="1"/>
  <c r="AN375" i="1"/>
  <c r="AH416" i="1"/>
  <c r="AI416" i="1"/>
  <c r="AJ416" i="1"/>
  <c r="AK416" i="1"/>
  <c r="AL416" i="1"/>
  <c r="AM416" i="1"/>
  <c r="AN416" i="1"/>
  <c r="AH372" i="1"/>
  <c r="AI372" i="1"/>
  <c r="AJ372" i="1"/>
  <c r="AK372" i="1"/>
  <c r="AL372" i="1"/>
  <c r="AM372" i="1"/>
  <c r="AN372" i="1"/>
  <c r="AH361" i="1"/>
  <c r="AI361" i="1"/>
  <c r="AJ361" i="1"/>
  <c r="AK361" i="1"/>
  <c r="AL361" i="1"/>
  <c r="AM361" i="1"/>
  <c r="AN361" i="1"/>
  <c r="AH435" i="1"/>
  <c r="AI435" i="1"/>
  <c r="AJ435" i="1"/>
  <c r="AK435" i="1"/>
  <c r="AL435" i="1"/>
  <c r="AM435" i="1"/>
  <c r="AN435" i="1"/>
  <c r="AH360" i="1"/>
  <c r="AI360" i="1"/>
  <c r="AJ360" i="1"/>
  <c r="AK360" i="1"/>
  <c r="AL360" i="1"/>
  <c r="AM360" i="1"/>
  <c r="AN360" i="1"/>
  <c r="AH442" i="1"/>
  <c r="AI442" i="1"/>
  <c r="AJ442" i="1"/>
  <c r="AK442" i="1"/>
  <c r="AL442" i="1"/>
  <c r="AM442" i="1"/>
  <c r="AN442" i="1"/>
  <c r="AH362" i="1"/>
  <c r="AI362" i="1"/>
  <c r="AJ362" i="1"/>
  <c r="AK362" i="1"/>
  <c r="AL362" i="1"/>
  <c r="AM362" i="1"/>
  <c r="AN362" i="1"/>
  <c r="AJ412" i="1"/>
  <c r="AN412" i="1"/>
  <c r="AH395" i="1"/>
  <c r="AI395" i="1"/>
  <c r="AJ395" i="1"/>
  <c r="AK395" i="1"/>
  <c r="AL395" i="1"/>
  <c r="AM395" i="1"/>
  <c r="AN395" i="1"/>
  <c r="AH390" i="1"/>
  <c r="AI390" i="1"/>
  <c r="AJ390" i="1"/>
  <c r="AK390" i="1"/>
  <c r="AL390" i="1"/>
  <c r="AM390" i="1"/>
  <c r="AN390" i="1"/>
  <c r="AH373" i="1"/>
  <c r="AI373" i="1"/>
  <c r="AJ373" i="1"/>
  <c r="AK373" i="1"/>
  <c r="AL373" i="1"/>
  <c r="AM373" i="1"/>
  <c r="AN373" i="1"/>
  <c r="AH368" i="1"/>
  <c r="AI368" i="1"/>
  <c r="AJ368" i="1"/>
  <c r="AK368" i="1"/>
  <c r="AL368" i="1"/>
  <c r="AM368" i="1"/>
  <c r="AN368" i="1"/>
  <c r="AH123" i="1"/>
  <c r="AI123" i="1"/>
  <c r="AJ123" i="1"/>
  <c r="AK123" i="1"/>
  <c r="AL123" i="1"/>
  <c r="AM123" i="1"/>
  <c r="AN123" i="1"/>
  <c r="AH124" i="1"/>
  <c r="AI124" i="1"/>
  <c r="AJ124" i="1"/>
  <c r="AK124" i="1"/>
  <c r="AL124" i="1"/>
  <c r="AM124" i="1"/>
  <c r="AN124" i="1"/>
  <c r="AH146" i="1"/>
  <c r="AI146" i="1"/>
  <c r="AJ146" i="1"/>
  <c r="AK146" i="1"/>
  <c r="AL146" i="1"/>
  <c r="AM146" i="1"/>
  <c r="AN146" i="1"/>
  <c r="AH147" i="1"/>
  <c r="AI147" i="1"/>
  <c r="AJ147" i="1"/>
  <c r="AK147" i="1"/>
  <c r="AL147" i="1"/>
  <c r="AM147" i="1"/>
  <c r="AN147" i="1"/>
  <c r="AH148" i="1"/>
  <c r="AI148" i="1"/>
  <c r="AJ148" i="1"/>
  <c r="AK148" i="1"/>
  <c r="AL148" i="1"/>
  <c r="AM148" i="1"/>
  <c r="AN148" i="1"/>
  <c r="AH183" i="1"/>
  <c r="AI183" i="1"/>
  <c r="AJ183" i="1"/>
  <c r="AK183" i="1"/>
  <c r="AL183" i="1"/>
  <c r="AM183" i="1"/>
  <c r="AN183" i="1"/>
  <c r="AH184" i="1"/>
  <c r="AI184" i="1"/>
  <c r="AJ184" i="1"/>
  <c r="AK184" i="1"/>
  <c r="AL184" i="1"/>
  <c r="AM184" i="1"/>
  <c r="AN184" i="1"/>
  <c r="AH185" i="1"/>
  <c r="AI185" i="1"/>
  <c r="AJ185" i="1"/>
  <c r="AK185" i="1"/>
  <c r="AL185" i="1"/>
  <c r="AM185" i="1"/>
  <c r="AN185" i="1"/>
  <c r="AH216" i="1"/>
  <c r="AI216" i="1"/>
  <c r="AJ216" i="1"/>
  <c r="AK216" i="1"/>
  <c r="AL216" i="1"/>
  <c r="AM216" i="1"/>
  <c r="AN216" i="1"/>
  <c r="AH217" i="1"/>
  <c r="AI217" i="1"/>
  <c r="AJ217" i="1"/>
  <c r="AK217" i="1"/>
  <c r="AL217" i="1"/>
  <c r="AM217" i="1"/>
  <c r="AN217" i="1"/>
  <c r="AH218" i="1"/>
  <c r="AI218" i="1"/>
  <c r="AJ218" i="1"/>
  <c r="AK218" i="1"/>
  <c r="AL218" i="1"/>
  <c r="AM218" i="1"/>
  <c r="AN218" i="1"/>
  <c r="AH280" i="1"/>
  <c r="AI280" i="1"/>
  <c r="AJ280" i="1"/>
  <c r="AK280" i="1"/>
  <c r="AL280" i="1"/>
  <c r="AM280" i="1"/>
  <c r="AN280" i="1"/>
  <c r="AH281" i="1"/>
  <c r="AI281" i="1"/>
  <c r="AJ281" i="1"/>
  <c r="AK281" i="1"/>
  <c r="AL281" i="1"/>
  <c r="AM281" i="1"/>
  <c r="AN281" i="1"/>
  <c r="AH282" i="1"/>
  <c r="AI282" i="1"/>
  <c r="AJ282" i="1"/>
  <c r="AK282" i="1"/>
  <c r="AL282" i="1"/>
  <c r="AM282" i="1"/>
  <c r="AN282" i="1"/>
  <c r="AH283" i="1"/>
  <c r="AI283" i="1"/>
  <c r="AJ283" i="1"/>
  <c r="AK283" i="1"/>
  <c r="AL283" i="1"/>
  <c r="AM283" i="1"/>
  <c r="AN283" i="1"/>
  <c r="AH284" i="1"/>
  <c r="AI284" i="1"/>
  <c r="AJ284" i="1"/>
  <c r="AK284" i="1"/>
  <c r="AL284" i="1"/>
  <c r="AM284" i="1"/>
  <c r="AN284" i="1"/>
  <c r="AH65" i="1"/>
  <c r="AI65" i="1"/>
  <c r="AJ65" i="1"/>
  <c r="AK65" i="1"/>
  <c r="AL65" i="1"/>
  <c r="AM65" i="1"/>
  <c r="AN65" i="1"/>
  <c r="AH67" i="1"/>
  <c r="AI67" i="1"/>
  <c r="AJ67" i="1"/>
  <c r="AK67" i="1"/>
  <c r="AL67" i="1"/>
  <c r="AM67" i="1"/>
  <c r="AN67" i="1"/>
  <c r="AH53" i="1"/>
  <c r="AI53" i="1"/>
  <c r="AJ53" i="1"/>
  <c r="AK53" i="1"/>
  <c r="AL53" i="1"/>
  <c r="AM53" i="1"/>
  <c r="AN53" i="1"/>
  <c r="AJ77" i="1"/>
  <c r="AK77" i="1"/>
  <c r="AL77" i="1"/>
  <c r="AM77" i="1"/>
  <c r="AN77" i="1"/>
  <c r="AJ24" i="1"/>
  <c r="AM24" i="1"/>
  <c r="AJ21" i="1"/>
  <c r="AM21" i="1"/>
  <c r="AH6" i="1"/>
  <c r="AI6" i="1"/>
  <c r="AJ6" i="1"/>
  <c r="AK6" i="1"/>
  <c r="AL6" i="1"/>
  <c r="AM6" i="1"/>
  <c r="AN6" i="1"/>
  <c r="AH3" i="1"/>
  <c r="AJ3" i="1"/>
  <c r="AK3" i="1"/>
  <c r="AL3" i="1"/>
  <c r="AM3" i="1"/>
  <c r="AN3" i="1"/>
  <c r="AJ8" i="1"/>
  <c r="AM8" i="1"/>
  <c r="AJ11" i="1"/>
  <c r="AQ11" i="1" s="1"/>
  <c r="AJ4" i="1"/>
  <c r="AM4" i="1"/>
  <c r="AI54" i="1"/>
  <c r="AJ54" i="1"/>
  <c r="AK54" i="1"/>
  <c r="AL54" i="1"/>
  <c r="AM54" i="1"/>
  <c r="AN54" i="1"/>
  <c r="AH120" i="1"/>
  <c r="AI120" i="1"/>
  <c r="AJ120" i="1"/>
  <c r="AK120" i="1"/>
  <c r="AL120" i="1"/>
  <c r="AM120" i="1"/>
  <c r="AN120" i="1"/>
  <c r="AI20" i="1"/>
  <c r="AJ20" i="1"/>
  <c r="AK20" i="1"/>
  <c r="AL20" i="1"/>
  <c r="AM20" i="1"/>
  <c r="AN20" i="1"/>
  <c r="AH10" i="1"/>
  <c r="AI10" i="1"/>
  <c r="AJ10" i="1"/>
  <c r="AK10" i="1"/>
  <c r="AL10" i="1"/>
  <c r="AM10" i="1"/>
  <c r="AN10" i="1"/>
  <c r="AH76" i="1"/>
  <c r="AI76" i="1"/>
  <c r="AK76" i="1"/>
  <c r="AL76" i="1"/>
  <c r="AH60" i="1"/>
  <c r="AI60" i="1"/>
  <c r="AJ60" i="1"/>
  <c r="AK60" i="1"/>
  <c r="AL60" i="1"/>
  <c r="AM60" i="1"/>
  <c r="AN60" i="1"/>
  <c r="AH135" i="1"/>
  <c r="AI135" i="1"/>
  <c r="AJ135" i="1"/>
  <c r="AK135" i="1"/>
  <c r="AL135" i="1"/>
  <c r="AM135" i="1"/>
  <c r="AN135" i="1"/>
  <c r="AH25" i="1"/>
  <c r="AI25" i="1"/>
  <c r="AJ25" i="1"/>
  <c r="AK25" i="1"/>
  <c r="AL25" i="1"/>
  <c r="AM25" i="1"/>
  <c r="AN25" i="1"/>
  <c r="AH119" i="1"/>
  <c r="AI119" i="1"/>
  <c r="AJ119" i="1"/>
  <c r="AK119" i="1"/>
  <c r="AL119" i="1"/>
  <c r="AM119" i="1"/>
  <c r="AN119" i="1"/>
  <c r="AH33" i="1"/>
  <c r="AI33" i="1"/>
  <c r="AJ33" i="1"/>
  <c r="AK33" i="1"/>
  <c r="AL33" i="1"/>
  <c r="AM33" i="1"/>
  <c r="AN33" i="1"/>
  <c r="AH37" i="1"/>
  <c r="AI37" i="1"/>
  <c r="AJ37" i="1"/>
  <c r="AK37" i="1"/>
  <c r="AL37" i="1"/>
  <c r="AM37" i="1"/>
  <c r="AN37" i="1"/>
  <c r="AH36" i="1"/>
  <c r="AI36" i="1"/>
  <c r="AJ36" i="1"/>
  <c r="AK36" i="1"/>
  <c r="AL36" i="1"/>
  <c r="AM36" i="1"/>
  <c r="AN36" i="1"/>
  <c r="AH453" i="1"/>
  <c r="AI453" i="1"/>
  <c r="AJ453" i="1"/>
  <c r="AK453" i="1"/>
  <c r="AL453" i="1"/>
  <c r="AM453" i="1"/>
  <c r="AN453" i="1"/>
  <c r="AH454" i="1"/>
  <c r="AI454" i="1"/>
  <c r="AJ454" i="1"/>
  <c r="AK454" i="1"/>
  <c r="AL454" i="1"/>
  <c r="AM454" i="1"/>
  <c r="AN454" i="1"/>
  <c r="AH492" i="1"/>
  <c r="AI492" i="1"/>
  <c r="AJ492" i="1"/>
  <c r="AK492" i="1"/>
  <c r="AL492" i="1"/>
  <c r="AM492" i="1"/>
  <c r="AN492" i="1"/>
  <c r="AH496" i="1"/>
  <c r="AI496" i="1"/>
  <c r="AJ496" i="1"/>
  <c r="AK496" i="1"/>
  <c r="AL496" i="1"/>
  <c r="AM496" i="1"/>
  <c r="AN496" i="1"/>
  <c r="AH264" i="1"/>
  <c r="AI264" i="1"/>
  <c r="AJ264" i="1"/>
  <c r="AK264" i="1"/>
  <c r="AL264" i="1"/>
  <c r="AM264" i="1"/>
  <c r="AN264" i="1"/>
  <c r="AH312" i="1"/>
  <c r="AI312" i="1"/>
  <c r="AJ312" i="1"/>
  <c r="AK312" i="1"/>
  <c r="AL312" i="1"/>
  <c r="AM312" i="1"/>
  <c r="AN312" i="1"/>
  <c r="AI172" i="1"/>
  <c r="AH259" i="1"/>
  <c r="AI259" i="1"/>
  <c r="AJ259" i="1"/>
  <c r="AK259" i="1"/>
  <c r="AL259" i="1"/>
  <c r="AM259" i="1"/>
  <c r="AN259" i="1"/>
  <c r="AH313" i="1"/>
  <c r="AI313" i="1"/>
  <c r="AJ313" i="1"/>
  <c r="AK313" i="1"/>
  <c r="AL313" i="1"/>
  <c r="AM313" i="1"/>
  <c r="AN313" i="1"/>
  <c r="AH170" i="1"/>
  <c r="AI170" i="1"/>
  <c r="AJ170" i="1"/>
  <c r="AK170" i="1"/>
  <c r="AL170" i="1"/>
  <c r="AM170" i="1"/>
  <c r="AN170" i="1"/>
  <c r="AH265" i="1"/>
  <c r="AI265" i="1"/>
  <c r="AJ265" i="1"/>
  <c r="AK265" i="1"/>
  <c r="AL265" i="1"/>
  <c r="AM265" i="1"/>
  <c r="AN265" i="1"/>
  <c r="AK258" i="1"/>
  <c r="AL258" i="1"/>
  <c r="AN258" i="1"/>
  <c r="AH202" i="1"/>
  <c r="AI202" i="1"/>
  <c r="AJ202" i="1"/>
  <c r="AK202" i="1"/>
  <c r="AL202" i="1"/>
  <c r="AM202" i="1"/>
  <c r="AN202" i="1"/>
  <c r="AH211" i="1"/>
  <c r="AI211" i="1"/>
  <c r="AJ211" i="1"/>
  <c r="AK211" i="1"/>
  <c r="AL211" i="1"/>
  <c r="AM211" i="1"/>
  <c r="AN211" i="1"/>
  <c r="AH305" i="1"/>
  <c r="AI305" i="1"/>
  <c r="AJ305" i="1"/>
  <c r="AK305" i="1"/>
  <c r="AL305" i="1"/>
  <c r="AM305" i="1"/>
  <c r="AN305" i="1"/>
  <c r="AJ210" i="1"/>
  <c r="AH306" i="1"/>
  <c r="AI306" i="1"/>
  <c r="AJ306" i="1"/>
  <c r="AK306" i="1"/>
  <c r="AL306" i="1"/>
  <c r="AM306" i="1"/>
  <c r="AN306" i="1"/>
  <c r="AH308" i="1"/>
  <c r="AI308" i="1"/>
  <c r="AJ308" i="1"/>
  <c r="AK308" i="1"/>
  <c r="AL308" i="1"/>
  <c r="AM308" i="1"/>
  <c r="AN308" i="1"/>
  <c r="AH206" i="1"/>
  <c r="AI206" i="1"/>
  <c r="AJ206" i="1"/>
  <c r="AK206" i="1"/>
  <c r="AL206" i="1"/>
  <c r="AM206" i="1"/>
  <c r="AN206" i="1"/>
  <c r="AH316" i="1"/>
  <c r="AI316" i="1"/>
  <c r="AJ316" i="1"/>
  <c r="AK316" i="1"/>
  <c r="AL316" i="1"/>
  <c r="AM316" i="1"/>
  <c r="AN316" i="1"/>
  <c r="AH207" i="1"/>
  <c r="AI207" i="1"/>
  <c r="AJ207" i="1"/>
  <c r="AK207" i="1"/>
  <c r="AL207" i="1"/>
  <c r="AM207" i="1"/>
  <c r="AN207" i="1"/>
  <c r="AH165" i="1"/>
  <c r="AI165" i="1"/>
  <c r="AJ165" i="1"/>
  <c r="AK165" i="1"/>
  <c r="AL165" i="1"/>
  <c r="AM165" i="1"/>
  <c r="AN165" i="1"/>
  <c r="AH205" i="1"/>
  <c r="AI205" i="1"/>
  <c r="AJ205" i="1"/>
  <c r="AK205" i="1"/>
  <c r="AL205" i="1"/>
  <c r="AM205" i="1"/>
  <c r="AN205" i="1"/>
  <c r="AH325" i="1"/>
  <c r="AI325" i="1"/>
  <c r="AJ325" i="1"/>
  <c r="AK325" i="1"/>
  <c r="AL325" i="1"/>
  <c r="AM325" i="1"/>
  <c r="AN325" i="1"/>
  <c r="AH255" i="1"/>
  <c r="AI255" i="1"/>
  <c r="AJ255" i="1"/>
  <c r="AK255" i="1"/>
  <c r="AL255" i="1"/>
  <c r="AM255" i="1"/>
  <c r="AN255" i="1"/>
  <c r="AI169" i="1"/>
  <c r="AJ169" i="1"/>
  <c r="AK169" i="1"/>
  <c r="AL169" i="1"/>
  <c r="AM169" i="1"/>
  <c r="AN169" i="1"/>
  <c r="AH307" i="1"/>
  <c r="AI307" i="1"/>
  <c r="AJ307" i="1"/>
  <c r="AK307" i="1"/>
  <c r="AL307" i="1"/>
  <c r="AM307" i="1"/>
  <c r="AN307" i="1"/>
  <c r="AM261" i="1"/>
  <c r="AQ261" i="1" s="1"/>
  <c r="AH208" i="1"/>
  <c r="AI208" i="1"/>
  <c r="AJ208" i="1"/>
  <c r="AK208" i="1"/>
  <c r="AL208" i="1"/>
  <c r="AM208" i="1"/>
  <c r="AN208" i="1"/>
  <c r="AI203" i="1"/>
  <c r="AJ203" i="1"/>
  <c r="AH311" i="1"/>
  <c r="AI311" i="1"/>
  <c r="AJ311" i="1"/>
  <c r="AK311" i="1"/>
  <c r="AL311" i="1"/>
  <c r="AM311" i="1"/>
  <c r="AN311" i="1"/>
  <c r="AJ310" i="1"/>
  <c r="AM310" i="1"/>
  <c r="AH162" i="1"/>
  <c r="AI162" i="1"/>
  <c r="AJ162" i="1"/>
  <c r="AK162" i="1"/>
  <c r="AL162" i="1"/>
  <c r="AM162" i="1"/>
  <c r="AN162" i="1"/>
  <c r="AH326" i="1"/>
  <c r="AI326" i="1"/>
  <c r="AJ326" i="1"/>
  <c r="AK326" i="1"/>
  <c r="AL326" i="1"/>
  <c r="AM326" i="1"/>
  <c r="AN326" i="1"/>
  <c r="AH163" i="1"/>
  <c r="AI163" i="1"/>
  <c r="AJ163" i="1"/>
  <c r="AK163" i="1"/>
  <c r="AL163" i="1"/>
  <c r="AM163" i="1"/>
  <c r="AN163" i="1"/>
  <c r="AH256" i="1"/>
  <c r="AI256" i="1"/>
  <c r="AJ256" i="1"/>
  <c r="AK256" i="1"/>
  <c r="AL256" i="1"/>
  <c r="AM256" i="1"/>
  <c r="AN256" i="1"/>
  <c r="AH171" i="1"/>
  <c r="AI171" i="1"/>
  <c r="AJ171" i="1"/>
  <c r="AK171" i="1"/>
  <c r="AL171" i="1"/>
  <c r="AM171" i="1"/>
  <c r="AN171" i="1"/>
  <c r="AH166" i="1"/>
  <c r="AI166" i="1"/>
  <c r="AJ166" i="1"/>
  <c r="AK166" i="1"/>
  <c r="AL166" i="1"/>
  <c r="AM166" i="1"/>
  <c r="AN166" i="1"/>
  <c r="AH257" i="1"/>
  <c r="AI257" i="1"/>
  <c r="AJ257" i="1"/>
  <c r="AK257" i="1"/>
  <c r="AL257" i="1"/>
  <c r="AM257" i="1"/>
  <c r="AN257" i="1"/>
  <c r="AH209" i="1"/>
  <c r="AI209" i="1"/>
  <c r="AJ209" i="1"/>
  <c r="AK209" i="1"/>
  <c r="AL209" i="1"/>
  <c r="AM209" i="1"/>
  <c r="AN209" i="1"/>
  <c r="AH260" i="1"/>
  <c r="AI260" i="1"/>
  <c r="AJ260" i="1"/>
  <c r="AK260" i="1"/>
  <c r="AL260" i="1"/>
  <c r="AM260" i="1"/>
  <c r="AN260" i="1"/>
  <c r="AH167" i="1"/>
  <c r="AI167" i="1"/>
  <c r="AJ167" i="1"/>
  <c r="AK167" i="1"/>
  <c r="AL167" i="1"/>
  <c r="AM167" i="1"/>
  <c r="AN167" i="1"/>
  <c r="AJ309" i="1"/>
  <c r="AN309" i="1"/>
  <c r="AH333" i="1"/>
  <c r="AI333" i="1"/>
  <c r="AJ333" i="1"/>
  <c r="AK333" i="1"/>
  <c r="AL333" i="1"/>
  <c r="AM333" i="1"/>
  <c r="AN333" i="1"/>
  <c r="AH267" i="1"/>
  <c r="AI267" i="1"/>
  <c r="AJ267" i="1"/>
  <c r="AK267" i="1"/>
  <c r="AL267" i="1"/>
  <c r="AM267" i="1"/>
  <c r="AN267" i="1"/>
  <c r="AH376" i="1"/>
  <c r="AI376" i="1"/>
  <c r="AJ376" i="1"/>
  <c r="AK376" i="1"/>
  <c r="AL376" i="1"/>
  <c r="AM376" i="1"/>
  <c r="AN376" i="1"/>
  <c r="AH508" i="1"/>
  <c r="AI508" i="1"/>
  <c r="AJ508" i="1"/>
  <c r="AK508" i="1"/>
  <c r="AL508" i="1"/>
  <c r="AM508" i="1"/>
  <c r="AN508" i="1"/>
  <c r="AH62" i="1"/>
  <c r="AI62" i="1"/>
  <c r="AJ62" i="1"/>
  <c r="AK62" i="1"/>
  <c r="AL62" i="1"/>
  <c r="AM62" i="1"/>
  <c r="AN62" i="1"/>
  <c r="AH149" i="1"/>
  <c r="AI149" i="1"/>
  <c r="AJ149" i="1"/>
  <c r="AK149" i="1"/>
  <c r="AL149" i="1"/>
  <c r="AM149" i="1"/>
  <c r="AN149" i="1"/>
  <c r="AH150" i="1"/>
  <c r="AI150" i="1"/>
  <c r="AJ150" i="1"/>
  <c r="AK150" i="1"/>
  <c r="AL150" i="1"/>
  <c r="AM150" i="1"/>
  <c r="AN150" i="1"/>
  <c r="AH186" i="1"/>
  <c r="AI186" i="1"/>
  <c r="AJ186" i="1"/>
  <c r="AK186" i="1"/>
  <c r="AL186" i="1"/>
  <c r="AM186" i="1"/>
  <c r="AN186" i="1"/>
  <c r="AH151" i="1"/>
  <c r="AI151" i="1"/>
  <c r="AJ151" i="1"/>
  <c r="AK151" i="1"/>
  <c r="AL151" i="1"/>
  <c r="AM151" i="1"/>
  <c r="AN151" i="1"/>
  <c r="AH152" i="1"/>
  <c r="AI152" i="1"/>
  <c r="AJ152" i="1"/>
  <c r="AK152" i="1"/>
  <c r="AL152" i="1"/>
  <c r="AM152" i="1"/>
  <c r="AN152" i="1"/>
  <c r="AH153" i="1"/>
  <c r="AI153" i="1"/>
  <c r="AJ153" i="1"/>
  <c r="AK153" i="1"/>
  <c r="AL153" i="1"/>
  <c r="AM153" i="1"/>
  <c r="AN153" i="1"/>
  <c r="AH285" i="1"/>
  <c r="AI285" i="1"/>
  <c r="AJ285" i="1"/>
  <c r="AK285" i="1"/>
  <c r="AL285" i="1"/>
  <c r="AM285" i="1"/>
  <c r="AN285" i="1"/>
  <c r="AH106" i="1"/>
  <c r="AI106" i="1"/>
  <c r="AJ106" i="1"/>
  <c r="AK106" i="1"/>
  <c r="AL106" i="1"/>
  <c r="AM106" i="1"/>
  <c r="AN106" i="1"/>
  <c r="AH219" i="1"/>
  <c r="AI219" i="1"/>
  <c r="AJ219" i="1"/>
  <c r="AK219" i="1"/>
  <c r="AL219" i="1"/>
  <c r="AM219" i="1"/>
  <c r="AN219" i="1"/>
  <c r="AH220" i="1"/>
  <c r="AI220" i="1"/>
  <c r="AJ220" i="1"/>
  <c r="AK220" i="1"/>
  <c r="AL220" i="1"/>
  <c r="AM220" i="1"/>
  <c r="AN220" i="1"/>
  <c r="AH286" i="1"/>
  <c r="AI286" i="1"/>
  <c r="AJ286" i="1"/>
  <c r="AK286" i="1"/>
  <c r="AL286" i="1"/>
  <c r="AM286" i="1"/>
  <c r="AN286" i="1"/>
  <c r="AH221" i="1"/>
  <c r="AI221" i="1"/>
  <c r="AJ221" i="1"/>
  <c r="AK221" i="1"/>
  <c r="AL221" i="1"/>
  <c r="AM221" i="1"/>
  <c r="AN221" i="1"/>
  <c r="AH287" i="1"/>
  <c r="AI287" i="1"/>
  <c r="AJ287" i="1"/>
  <c r="AK287" i="1"/>
  <c r="AL287" i="1"/>
  <c r="AM287" i="1"/>
  <c r="AN287" i="1"/>
  <c r="AH222" i="1"/>
  <c r="AI222" i="1"/>
  <c r="AJ222" i="1"/>
  <c r="AK222" i="1"/>
  <c r="AL222" i="1"/>
  <c r="AM222" i="1"/>
  <c r="AN222" i="1"/>
  <c r="AH288" i="1"/>
  <c r="AI288" i="1"/>
  <c r="AJ288" i="1"/>
  <c r="AK288" i="1"/>
  <c r="AL288" i="1"/>
  <c r="AM288" i="1"/>
  <c r="AN288" i="1"/>
  <c r="AH187" i="1"/>
  <c r="AI187" i="1"/>
  <c r="AJ187" i="1"/>
  <c r="AK187" i="1"/>
  <c r="AL187" i="1"/>
  <c r="AM187" i="1"/>
  <c r="AN187" i="1"/>
  <c r="AH289" i="1"/>
  <c r="AI289" i="1"/>
  <c r="AJ289" i="1"/>
  <c r="AK289" i="1"/>
  <c r="AL289" i="1"/>
  <c r="AM289" i="1"/>
  <c r="AN289" i="1"/>
  <c r="AH334" i="1"/>
  <c r="AI334" i="1"/>
  <c r="AJ334" i="1"/>
  <c r="AK334" i="1"/>
  <c r="AL334" i="1"/>
  <c r="AM334" i="1"/>
  <c r="AN334" i="1"/>
  <c r="AH107" i="1"/>
  <c r="AI107" i="1"/>
  <c r="AJ107" i="1"/>
  <c r="AK107" i="1"/>
  <c r="AL107" i="1"/>
  <c r="AM107" i="1"/>
  <c r="AN107" i="1"/>
  <c r="AH125" i="1"/>
  <c r="AI125" i="1"/>
  <c r="AJ125" i="1"/>
  <c r="AK125" i="1"/>
  <c r="AL125" i="1"/>
  <c r="AM125" i="1"/>
  <c r="AN125" i="1"/>
  <c r="AH85" i="1"/>
  <c r="AI85" i="1"/>
  <c r="AJ85" i="1"/>
  <c r="AK85" i="1"/>
  <c r="AL85" i="1"/>
  <c r="AM85" i="1"/>
  <c r="AN85" i="1"/>
  <c r="AH108" i="1"/>
  <c r="AI108" i="1"/>
  <c r="AJ108" i="1"/>
  <c r="AK108" i="1"/>
  <c r="AL108" i="1"/>
  <c r="AM108" i="1"/>
  <c r="AN108" i="1"/>
  <c r="AH71" i="1"/>
  <c r="AI71" i="1"/>
  <c r="AJ71" i="1"/>
  <c r="AK71" i="1"/>
  <c r="AL71" i="1"/>
  <c r="AM71" i="1"/>
  <c r="AN71" i="1"/>
  <c r="AH497" i="1"/>
  <c r="AI497" i="1"/>
  <c r="AJ497" i="1"/>
  <c r="AK497" i="1"/>
  <c r="AL497" i="1"/>
  <c r="AM497" i="1"/>
  <c r="AN497" i="1"/>
  <c r="AH493" i="1"/>
  <c r="AI493" i="1"/>
  <c r="AJ493" i="1"/>
  <c r="AK493" i="1"/>
  <c r="AL493" i="1"/>
  <c r="AM493" i="1"/>
  <c r="AN493" i="1"/>
  <c r="AH504" i="1"/>
  <c r="AI504" i="1"/>
  <c r="AJ504" i="1"/>
  <c r="AK504" i="1"/>
  <c r="AL504" i="1"/>
  <c r="AM504" i="1"/>
  <c r="AN504" i="1"/>
  <c r="AH335" i="1"/>
  <c r="AI335" i="1"/>
  <c r="AJ335" i="1"/>
  <c r="AK335" i="1"/>
  <c r="AL335" i="1"/>
  <c r="AM335" i="1"/>
  <c r="AN335" i="1"/>
  <c r="AH223" i="1"/>
  <c r="AI223" i="1"/>
  <c r="AJ223" i="1"/>
  <c r="AK223" i="1"/>
  <c r="AL223" i="1"/>
  <c r="AM223" i="1"/>
  <c r="AN223" i="1"/>
  <c r="AH154" i="1"/>
  <c r="AI154" i="1"/>
  <c r="AJ154" i="1"/>
  <c r="AK154" i="1"/>
  <c r="AL154" i="1"/>
  <c r="AM154" i="1"/>
  <c r="AN154" i="1"/>
  <c r="AH224" i="1"/>
  <c r="AI224" i="1"/>
  <c r="AJ224" i="1"/>
  <c r="AK224" i="1"/>
  <c r="AL224" i="1"/>
  <c r="AM224" i="1"/>
  <c r="AN224" i="1"/>
  <c r="AH126" i="1"/>
  <c r="AI126" i="1"/>
  <c r="AJ126" i="1"/>
  <c r="AK126" i="1"/>
  <c r="AL126" i="1"/>
  <c r="AM126" i="1"/>
  <c r="AN126" i="1"/>
  <c r="AH336" i="1"/>
  <c r="AI336" i="1"/>
  <c r="AJ336" i="1"/>
  <c r="AK336" i="1"/>
  <c r="AL336" i="1"/>
  <c r="AM336" i="1"/>
  <c r="AN336" i="1"/>
  <c r="AH337" i="1"/>
  <c r="AI337" i="1"/>
  <c r="AJ337" i="1"/>
  <c r="AK337" i="1"/>
  <c r="AL337" i="1"/>
  <c r="AM337" i="1"/>
  <c r="AN337" i="1"/>
  <c r="AH404" i="1"/>
  <c r="AI404" i="1"/>
  <c r="AJ404" i="1"/>
  <c r="AK404" i="1"/>
  <c r="AL404" i="1"/>
  <c r="AM404" i="1"/>
  <c r="AN404" i="1"/>
  <c r="AH377" i="1"/>
  <c r="AI377" i="1"/>
  <c r="AJ377" i="1"/>
  <c r="AK377" i="1"/>
  <c r="AL377" i="1"/>
  <c r="AM377" i="1"/>
  <c r="AN377" i="1"/>
  <c r="AH427" i="1"/>
  <c r="AI427" i="1"/>
  <c r="AJ427" i="1"/>
  <c r="AK427" i="1"/>
  <c r="AL427" i="1"/>
  <c r="AM427" i="1"/>
  <c r="AN427" i="1"/>
  <c r="AH225" i="1"/>
  <c r="AI225" i="1"/>
  <c r="AJ225" i="1"/>
  <c r="AK225" i="1"/>
  <c r="AL225" i="1"/>
  <c r="AM225" i="1"/>
  <c r="AN225" i="1"/>
  <c r="AH226" i="1"/>
  <c r="AI226" i="1"/>
  <c r="AJ226" i="1"/>
  <c r="AK226" i="1"/>
  <c r="AL226" i="1"/>
  <c r="AM226" i="1"/>
  <c r="AN226" i="1"/>
  <c r="AH127" i="1"/>
  <c r="AI127" i="1"/>
  <c r="AJ127" i="1"/>
  <c r="AK127" i="1"/>
  <c r="AL127" i="1"/>
  <c r="AM127" i="1"/>
  <c r="AN127" i="1"/>
  <c r="AH188" i="1"/>
  <c r="AI188" i="1"/>
  <c r="AJ188" i="1"/>
  <c r="AK188" i="1"/>
  <c r="AL188" i="1"/>
  <c r="AM188" i="1"/>
  <c r="AN188" i="1"/>
  <c r="AH155" i="1"/>
  <c r="AI155" i="1"/>
  <c r="AJ155" i="1"/>
  <c r="AK155" i="1"/>
  <c r="AL155" i="1"/>
  <c r="AM155" i="1"/>
  <c r="AN155" i="1"/>
  <c r="AH227" i="1"/>
  <c r="AI227" i="1"/>
  <c r="AJ227" i="1"/>
  <c r="AK227" i="1"/>
  <c r="AL227" i="1"/>
  <c r="AM227" i="1"/>
  <c r="AN227" i="1"/>
  <c r="AH156" i="1"/>
  <c r="AI156" i="1"/>
  <c r="AJ156" i="1"/>
  <c r="AK156" i="1"/>
  <c r="AL156" i="1"/>
  <c r="AM156" i="1"/>
  <c r="AN156" i="1"/>
  <c r="AH228" i="1"/>
  <c r="AI228" i="1"/>
  <c r="AJ228" i="1"/>
  <c r="AK228" i="1"/>
  <c r="AL228" i="1"/>
  <c r="AM228" i="1"/>
  <c r="AN228" i="1"/>
  <c r="AH128" i="1"/>
  <c r="AI128" i="1"/>
  <c r="AJ128" i="1"/>
  <c r="AK128" i="1"/>
  <c r="AL128" i="1"/>
  <c r="AM128" i="1"/>
  <c r="AN128" i="1"/>
  <c r="AH189" i="1"/>
  <c r="AI189" i="1"/>
  <c r="AJ189" i="1"/>
  <c r="AK189" i="1"/>
  <c r="AL189" i="1"/>
  <c r="AM189" i="1"/>
  <c r="AN189" i="1"/>
  <c r="AH229" i="1"/>
  <c r="AI229" i="1"/>
  <c r="AJ229" i="1"/>
  <c r="AK229" i="1"/>
  <c r="AL229" i="1"/>
  <c r="AM229" i="1"/>
  <c r="AN229" i="1"/>
  <c r="AH157" i="1"/>
  <c r="AI157" i="1"/>
  <c r="AJ157" i="1"/>
  <c r="AK157" i="1"/>
  <c r="AL157" i="1"/>
  <c r="AM157" i="1"/>
  <c r="AN157" i="1"/>
  <c r="AH230" i="1"/>
  <c r="AI230" i="1"/>
  <c r="AJ230" i="1"/>
  <c r="AK230" i="1"/>
  <c r="AL230" i="1"/>
  <c r="AM230" i="1"/>
  <c r="AN230" i="1"/>
  <c r="AH338" i="1"/>
  <c r="AI338" i="1"/>
  <c r="AJ338" i="1"/>
  <c r="AK338" i="1"/>
  <c r="AL338" i="1"/>
  <c r="AM338" i="1"/>
  <c r="AN338" i="1"/>
  <c r="AH339" i="1"/>
  <c r="AI339" i="1"/>
  <c r="AJ339" i="1"/>
  <c r="AK339" i="1"/>
  <c r="AL339" i="1"/>
  <c r="AM339" i="1"/>
  <c r="AN339" i="1"/>
  <c r="AH72" i="1"/>
  <c r="AI72" i="1"/>
  <c r="AJ72" i="1"/>
  <c r="AK72" i="1"/>
  <c r="AL72" i="1"/>
  <c r="AM72" i="1"/>
  <c r="AN72" i="1"/>
  <c r="AH86" i="1"/>
  <c r="AI86" i="1"/>
  <c r="AJ86" i="1"/>
  <c r="AK86" i="1"/>
  <c r="AL86" i="1"/>
  <c r="AM86" i="1"/>
  <c r="AN86" i="1"/>
  <c r="AH66" i="1"/>
  <c r="AI66" i="1"/>
  <c r="AJ66" i="1"/>
  <c r="AK66" i="1"/>
  <c r="AL66" i="1"/>
  <c r="AM66" i="1"/>
  <c r="AN66" i="1"/>
  <c r="AH73" i="1"/>
  <c r="AI73" i="1"/>
  <c r="AJ73" i="1"/>
  <c r="AK73" i="1"/>
  <c r="AL73" i="1"/>
  <c r="AM73" i="1"/>
  <c r="AN73" i="1"/>
  <c r="AH109" i="1"/>
  <c r="AI109" i="1"/>
  <c r="AJ109" i="1"/>
  <c r="AK109" i="1"/>
  <c r="AL109" i="1"/>
  <c r="AM109" i="1"/>
  <c r="AN109" i="1"/>
  <c r="AH87" i="1"/>
  <c r="AI87" i="1"/>
  <c r="AJ87" i="1"/>
  <c r="AK87" i="1"/>
  <c r="AL87" i="1"/>
  <c r="AM87" i="1"/>
  <c r="AN87" i="1"/>
  <c r="AH63" i="1"/>
  <c r="AI63" i="1"/>
  <c r="AJ63" i="1"/>
  <c r="AK63" i="1"/>
  <c r="AL63" i="1"/>
  <c r="AM63" i="1"/>
  <c r="AN63" i="1"/>
  <c r="AH190" i="1"/>
  <c r="AI190" i="1"/>
  <c r="AJ190" i="1"/>
  <c r="AK190" i="1"/>
  <c r="AL190" i="1"/>
  <c r="AM190" i="1"/>
  <c r="AN190" i="1"/>
  <c r="AH507" i="1"/>
  <c r="AI507" i="1"/>
  <c r="AJ507" i="1"/>
  <c r="AK507" i="1"/>
  <c r="AL507" i="1"/>
  <c r="AM507" i="1"/>
  <c r="AN507" i="1"/>
  <c r="AH110" i="1"/>
  <c r="AI110" i="1"/>
  <c r="AJ110" i="1"/>
  <c r="AK110" i="1"/>
  <c r="AL110" i="1"/>
  <c r="AM110" i="1"/>
  <c r="AN110" i="1"/>
  <c r="AH111" i="1"/>
  <c r="AI111" i="1"/>
  <c r="AJ111" i="1"/>
  <c r="AK111" i="1"/>
  <c r="AL111" i="1"/>
  <c r="AM111" i="1"/>
  <c r="AN111" i="1"/>
  <c r="AH88" i="1"/>
  <c r="AI88" i="1"/>
  <c r="AJ88" i="1"/>
  <c r="AK88" i="1"/>
  <c r="AL88" i="1"/>
  <c r="AM88" i="1"/>
  <c r="AN88" i="1"/>
  <c r="AH57" i="1"/>
  <c r="AI57" i="1"/>
  <c r="AJ57" i="1"/>
  <c r="AK57" i="1"/>
  <c r="AL57" i="1"/>
  <c r="AM57" i="1"/>
  <c r="AN57" i="1"/>
  <c r="AH48" i="1"/>
  <c r="AI48" i="1"/>
  <c r="AJ48" i="1"/>
  <c r="AK48" i="1"/>
  <c r="AL48" i="1"/>
  <c r="AM48" i="1"/>
  <c r="AN48" i="1"/>
  <c r="AH191" i="1"/>
  <c r="AI191" i="1"/>
  <c r="AJ191" i="1"/>
  <c r="AK191" i="1"/>
  <c r="AL191" i="1"/>
  <c r="AM191" i="1"/>
  <c r="AN191" i="1"/>
  <c r="AH89" i="1"/>
  <c r="AI89" i="1"/>
  <c r="AJ89" i="1"/>
  <c r="AK89" i="1"/>
  <c r="AL89" i="1"/>
  <c r="AM89" i="1"/>
  <c r="AN89" i="1"/>
  <c r="AH90" i="1"/>
  <c r="AI90" i="1"/>
  <c r="AJ90" i="1"/>
  <c r="AK90" i="1"/>
  <c r="AL90" i="1"/>
  <c r="AM90" i="1"/>
  <c r="AN90" i="1"/>
  <c r="AH91" i="1"/>
  <c r="AI91" i="1"/>
  <c r="AJ91" i="1"/>
  <c r="AK91" i="1"/>
  <c r="AL91" i="1"/>
  <c r="AM91" i="1"/>
  <c r="AN91" i="1"/>
  <c r="AH64" i="1"/>
  <c r="AI64" i="1"/>
  <c r="AJ64" i="1"/>
  <c r="AK64" i="1"/>
  <c r="AL64" i="1"/>
  <c r="AM64" i="1"/>
  <c r="AN64" i="1"/>
  <c r="AH92" i="1"/>
  <c r="AI92" i="1"/>
  <c r="AJ92" i="1"/>
  <c r="AK92" i="1"/>
  <c r="AL92" i="1"/>
  <c r="AM92" i="1"/>
  <c r="AN92" i="1"/>
  <c r="AH93" i="1"/>
  <c r="AI93" i="1"/>
  <c r="AJ93" i="1"/>
  <c r="AK93" i="1"/>
  <c r="AL93" i="1"/>
  <c r="AM93" i="1"/>
  <c r="AN93" i="1"/>
  <c r="AH112" i="1"/>
  <c r="AI112" i="1"/>
  <c r="AJ112" i="1"/>
  <c r="AK112" i="1"/>
  <c r="AL112" i="1"/>
  <c r="AM112" i="1"/>
  <c r="AN112" i="1"/>
  <c r="AH509" i="1"/>
  <c r="AI509" i="1"/>
  <c r="AJ509" i="1"/>
  <c r="AK509" i="1"/>
  <c r="AL509" i="1"/>
  <c r="AM509" i="1"/>
  <c r="AN509" i="1"/>
  <c r="AH34" i="1"/>
  <c r="AI34" i="1"/>
  <c r="AJ34" i="1"/>
  <c r="AK34" i="1"/>
  <c r="AL34" i="1"/>
  <c r="AM34" i="1"/>
  <c r="AN34" i="1"/>
  <c r="AH30" i="1"/>
  <c r="AI30" i="1"/>
  <c r="AJ30" i="1"/>
  <c r="AK30" i="1"/>
  <c r="AL30" i="1"/>
  <c r="AM30" i="1"/>
  <c r="AN30" i="1"/>
  <c r="AH35" i="1"/>
  <c r="AI35" i="1"/>
  <c r="AJ35" i="1"/>
  <c r="AK35" i="1"/>
  <c r="AL35" i="1"/>
  <c r="AM35" i="1"/>
  <c r="AN35" i="1"/>
  <c r="AH29" i="1"/>
  <c r="AI29" i="1"/>
  <c r="AJ29" i="1"/>
  <c r="AK29" i="1"/>
  <c r="AL29" i="1"/>
  <c r="AM29" i="1"/>
  <c r="AN29" i="1"/>
  <c r="AH31" i="1"/>
  <c r="AI31" i="1"/>
  <c r="AJ31" i="1"/>
  <c r="AK31" i="1"/>
  <c r="AL31" i="1"/>
  <c r="AM31" i="1"/>
  <c r="AN31" i="1"/>
  <c r="AH94" i="1"/>
  <c r="AI94" i="1"/>
  <c r="AJ94" i="1"/>
  <c r="AK94" i="1"/>
  <c r="AL94" i="1"/>
  <c r="AM94" i="1"/>
  <c r="AN94" i="1"/>
  <c r="AH113" i="1"/>
  <c r="AI113" i="1"/>
  <c r="AJ113" i="1"/>
  <c r="AK113" i="1"/>
  <c r="AL113" i="1"/>
  <c r="AM113" i="1"/>
  <c r="AN113" i="1"/>
  <c r="AH58" i="1"/>
  <c r="AI58" i="1"/>
  <c r="AJ58" i="1"/>
  <c r="AK58" i="1"/>
  <c r="AL58" i="1"/>
  <c r="AM58" i="1"/>
  <c r="AN58" i="1"/>
  <c r="AH59" i="1"/>
  <c r="AI59" i="1"/>
  <c r="AJ59" i="1"/>
  <c r="AK59" i="1"/>
  <c r="AL59" i="1"/>
  <c r="AM59" i="1"/>
  <c r="AN59" i="1"/>
  <c r="AH158" i="1"/>
  <c r="AI158" i="1"/>
  <c r="AJ158" i="1"/>
  <c r="AK158" i="1"/>
  <c r="AL158" i="1"/>
  <c r="AM158" i="1"/>
  <c r="AN158" i="1"/>
  <c r="AH290" i="1"/>
  <c r="AI290" i="1"/>
  <c r="AJ290" i="1"/>
  <c r="AK290" i="1"/>
  <c r="AL290" i="1"/>
  <c r="AM290" i="1"/>
  <c r="AN290" i="1"/>
  <c r="AH159" i="1"/>
  <c r="AI159" i="1"/>
  <c r="AJ159" i="1"/>
  <c r="AK159" i="1"/>
  <c r="AL159" i="1"/>
  <c r="AM159" i="1"/>
  <c r="AN159" i="1"/>
  <c r="AH129" i="1"/>
  <c r="AI129" i="1"/>
  <c r="AJ129" i="1"/>
  <c r="AK129" i="1"/>
  <c r="AL129" i="1"/>
  <c r="AM129" i="1"/>
  <c r="AN129" i="1"/>
  <c r="AH192" i="1"/>
  <c r="AI192" i="1"/>
  <c r="AJ192" i="1"/>
  <c r="AK192" i="1"/>
  <c r="AL192" i="1"/>
  <c r="AM192" i="1"/>
  <c r="AN192" i="1"/>
  <c r="AH231" i="1"/>
  <c r="AI231" i="1"/>
  <c r="AJ231" i="1"/>
  <c r="AK231" i="1"/>
  <c r="AL231" i="1"/>
  <c r="AM231" i="1"/>
  <c r="AN231" i="1"/>
  <c r="AH291" i="1"/>
  <c r="AI291" i="1"/>
  <c r="AJ291" i="1"/>
  <c r="AK291" i="1"/>
  <c r="AL291" i="1"/>
  <c r="AM291" i="1"/>
  <c r="AN291" i="1"/>
  <c r="AH193" i="1"/>
  <c r="AI193" i="1"/>
  <c r="AJ193" i="1"/>
  <c r="AK193" i="1"/>
  <c r="AL193" i="1"/>
  <c r="AM193" i="1"/>
  <c r="AN193" i="1"/>
  <c r="AH130" i="1"/>
  <c r="AI130" i="1"/>
  <c r="AJ130" i="1"/>
  <c r="AK130" i="1"/>
  <c r="AL130" i="1"/>
  <c r="AM130" i="1"/>
  <c r="AN130" i="1"/>
  <c r="AH292" i="1"/>
  <c r="AI292" i="1"/>
  <c r="AJ292" i="1"/>
  <c r="AK292" i="1"/>
  <c r="AL292" i="1"/>
  <c r="AM292" i="1"/>
  <c r="AN292" i="1"/>
  <c r="AH194" i="1"/>
  <c r="AI194" i="1"/>
  <c r="AJ194" i="1"/>
  <c r="AK194" i="1"/>
  <c r="AL194" i="1"/>
  <c r="AM194" i="1"/>
  <c r="AN194" i="1"/>
  <c r="AH293" i="1"/>
  <c r="AI293" i="1"/>
  <c r="AJ293" i="1"/>
  <c r="AK293" i="1"/>
  <c r="AL293" i="1"/>
  <c r="AM293" i="1"/>
  <c r="AN293" i="1"/>
  <c r="AH131" i="1"/>
  <c r="AI131" i="1"/>
  <c r="AJ131" i="1"/>
  <c r="AK131" i="1"/>
  <c r="AL131" i="1"/>
  <c r="AM131" i="1"/>
  <c r="AN131" i="1"/>
  <c r="AH195" i="1"/>
  <c r="AI195" i="1"/>
  <c r="AJ195" i="1"/>
  <c r="AK195" i="1"/>
  <c r="AL195" i="1"/>
  <c r="AM195" i="1"/>
  <c r="AN195" i="1"/>
  <c r="AH132" i="1"/>
  <c r="AI132" i="1"/>
  <c r="AJ132" i="1"/>
  <c r="AK132" i="1"/>
  <c r="AL132" i="1"/>
  <c r="AM132" i="1"/>
  <c r="AN132" i="1"/>
  <c r="AH232" i="1"/>
  <c r="AI232" i="1"/>
  <c r="AJ232" i="1"/>
  <c r="AK232" i="1"/>
  <c r="AL232" i="1"/>
  <c r="AM232" i="1"/>
  <c r="AN232" i="1"/>
  <c r="AH294" i="1"/>
  <c r="AI294" i="1"/>
  <c r="AJ294" i="1"/>
  <c r="AK294" i="1"/>
  <c r="AL294" i="1"/>
  <c r="AM294" i="1"/>
  <c r="AN294" i="1"/>
  <c r="AH455" i="1"/>
  <c r="AI455" i="1"/>
  <c r="AJ455" i="1"/>
  <c r="AK455" i="1"/>
  <c r="AL455" i="1"/>
  <c r="AM455" i="1"/>
  <c r="AN455" i="1"/>
  <c r="AH472" i="1"/>
  <c r="AI472" i="1"/>
  <c r="AJ472" i="1"/>
  <c r="AK472" i="1"/>
  <c r="AL472" i="1"/>
  <c r="AM472" i="1"/>
  <c r="AN472" i="1"/>
  <c r="AH498" i="1"/>
  <c r="AI498" i="1"/>
  <c r="AJ498" i="1"/>
  <c r="AK498" i="1"/>
  <c r="AL498" i="1"/>
  <c r="AM498" i="1"/>
  <c r="AN498" i="1"/>
  <c r="AH473" i="1"/>
  <c r="AI473" i="1"/>
  <c r="AJ473" i="1"/>
  <c r="AK473" i="1"/>
  <c r="AL473" i="1"/>
  <c r="AM473" i="1"/>
  <c r="AN473" i="1"/>
  <c r="AH378" i="1"/>
  <c r="AI378" i="1"/>
  <c r="AJ378" i="1"/>
  <c r="AK378" i="1"/>
  <c r="AL378" i="1"/>
  <c r="AM378" i="1"/>
  <c r="AN378" i="1"/>
  <c r="AH340" i="1"/>
  <c r="AI340" i="1"/>
  <c r="AJ340" i="1"/>
  <c r="AK340" i="1"/>
  <c r="AL340" i="1"/>
  <c r="AM340" i="1"/>
  <c r="AN340" i="1"/>
  <c r="AH341" i="1"/>
  <c r="AI341" i="1"/>
  <c r="AJ341" i="1"/>
  <c r="AK341" i="1"/>
  <c r="AL341" i="1"/>
  <c r="AM341" i="1"/>
  <c r="AN341" i="1"/>
  <c r="AH342" i="1"/>
  <c r="AI342" i="1"/>
  <c r="AJ342" i="1"/>
  <c r="AK342" i="1"/>
  <c r="AL342" i="1"/>
  <c r="AM342" i="1"/>
  <c r="AN342" i="1"/>
  <c r="AH343" i="1"/>
  <c r="AI343" i="1"/>
  <c r="AJ343" i="1"/>
  <c r="AK343" i="1"/>
  <c r="AL343" i="1"/>
  <c r="AM343" i="1"/>
  <c r="AN343" i="1"/>
  <c r="AH428" i="1"/>
  <c r="AI428" i="1"/>
  <c r="AJ428" i="1"/>
  <c r="AK428" i="1"/>
  <c r="AL428" i="1"/>
  <c r="AM428" i="1"/>
  <c r="AN428" i="1"/>
  <c r="AH429" i="1"/>
  <c r="AI429" i="1"/>
  <c r="AJ429" i="1"/>
  <c r="AK429" i="1"/>
  <c r="AL429" i="1"/>
  <c r="AM429" i="1"/>
  <c r="AN429" i="1"/>
  <c r="AH405" i="1"/>
  <c r="AI405" i="1"/>
  <c r="AJ405" i="1"/>
  <c r="AK405" i="1"/>
  <c r="AL405" i="1"/>
  <c r="AM405" i="1"/>
  <c r="AN405" i="1"/>
  <c r="AH430" i="1"/>
  <c r="AI430" i="1"/>
  <c r="AJ430" i="1"/>
  <c r="AK430" i="1"/>
  <c r="AL430" i="1"/>
  <c r="AM430" i="1"/>
  <c r="AN430" i="1"/>
  <c r="AH431" i="1"/>
  <c r="AI431" i="1"/>
  <c r="AJ431" i="1"/>
  <c r="AK431" i="1"/>
  <c r="AL431" i="1"/>
  <c r="AM431" i="1"/>
  <c r="AN431" i="1"/>
  <c r="AH406" i="1"/>
  <c r="AI406" i="1"/>
  <c r="AJ406" i="1"/>
  <c r="AK406" i="1"/>
  <c r="AL406" i="1"/>
  <c r="AM406" i="1"/>
  <c r="AN406" i="1"/>
  <c r="AH233" i="1"/>
  <c r="AI233" i="1"/>
  <c r="AJ233" i="1"/>
  <c r="AK233" i="1"/>
  <c r="AL233" i="1"/>
  <c r="AM233" i="1"/>
  <c r="AN233" i="1"/>
  <c r="AH234" i="1"/>
  <c r="AI234" i="1"/>
  <c r="AJ234" i="1"/>
  <c r="AK234" i="1"/>
  <c r="AL234" i="1"/>
  <c r="AM234" i="1"/>
  <c r="AN234" i="1"/>
  <c r="AH235" i="1"/>
  <c r="AI235" i="1"/>
  <c r="AJ235" i="1"/>
  <c r="AK235" i="1"/>
  <c r="AL235" i="1"/>
  <c r="AM235" i="1"/>
  <c r="AN235" i="1"/>
  <c r="AH295" i="1"/>
  <c r="AI295" i="1"/>
  <c r="AJ295" i="1"/>
  <c r="AK295" i="1"/>
  <c r="AL295" i="1"/>
  <c r="AM295" i="1"/>
  <c r="AN295" i="1"/>
  <c r="AH196" i="1"/>
  <c r="AI196" i="1"/>
  <c r="AJ196" i="1"/>
  <c r="AK196" i="1"/>
  <c r="AL196" i="1"/>
  <c r="AM196" i="1"/>
  <c r="AN196" i="1"/>
  <c r="AH133" i="1"/>
  <c r="AI133" i="1"/>
  <c r="AJ133" i="1"/>
  <c r="AK133" i="1"/>
  <c r="AL133" i="1"/>
  <c r="AM133" i="1"/>
  <c r="AN133" i="1"/>
  <c r="AH74" i="1"/>
  <c r="AI74" i="1"/>
  <c r="AJ74" i="1"/>
  <c r="AK74" i="1"/>
  <c r="AL74" i="1"/>
  <c r="AM74" i="1"/>
  <c r="AN74" i="1"/>
  <c r="AH114" i="1"/>
  <c r="AI114" i="1"/>
  <c r="AJ114" i="1"/>
  <c r="AK114" i="1"/>
  <c r="AL114" i="1"/>
  <c r="AM114" i="1"/>
  <c r="AN114" i="1"/>
  <c r="AH197" i="1"/>
  <c r="AI197" i="1"/>
  <c r="AJ197" i="1"/>
  <c r="AK197" i="1"/>
  <c r="AL197" i="1"/>
  <c r="AM197" i="1"/>
  <c r="AN197" i="1"/>
  <c r="AH198" i="1"/>
  <c r="AI198" i="1"/>
  <c r="AJ198" i="1"/>
  <c r="AK198" i="1"/>
  <c r="AL198" i="1"/>
  <c r="AM198" i="1"/>
  <c r="AN198" i="1"/>
  <c r="AH160" i="1"/>
  <c r="AI160" i="1"/>
  <c r="AJ160" i="1"/>
  <c r="AK160" i="1"/>
  <c r="AL160" i="1"/>
  <c r="AM160" i="1"/>
  <c r="AN160" i="1"/>
  <c r="AH236" i="1"/>
  <c r="AI236" i="1"/>
  <c r="AJ236" i="1"/>
  <c r="AK236" i="1"/>
  <c r="AL236" i="1"/>
  <c r="AM236" i="1"/>
  <c r="AN236" i="1"/>
  <c r="AH296" i="1"/>
  <c r="AI296" i="1"/>
  <c r="AJ296" i="1"/>
  <c r="AK296" i="1"/>
  <c r="AL296" i="1"/>
  <c r="AM296" i="1"/>
  <c r="AN296" i="1"/>
  <c r="AH297" i="1"/>
  <c r="AI297" i="1"/>
  <c r="AJ297" i="1"/>
  <c r="AK297" i="1"/>
  <c r="AL297" i="1"/>
  <c r="AM297" i="1"/>
  <c r="AN297" i="1"/>
  <c r="AH237" i="1"/>
  <c r="AI237" i="1"/>
  <c r="AJ237" i="1"/>
  <c r="AK237" i="1"/>
  <c r="AL237" i="1"/>
  <c r="AM237" i="1"/>
  <c r="AN237" i="1"/>
  <c r="AH298" i="1"/>
  <c r="AI298" i="1"/>
  <c r="AJ298" i="1"/>
  <c r="AK298" i="1"/>
  <c r="AL298" i="1"/>
  <c r="AM298" i="1"/>
  <c r="AN298" i="1"/>
  <c r="AH344" i="1"/>
  <c r="AI344" i="1"/>
  <c r="AJ344" i="1"/>
  <c r="AK344" i="1"/>
  <c r="AL344" i="1"/>
  <c r="AM344" i="1"/>
  <c r="AN344" i="1"/>
  <c r="AH345" i="1"/>
  <c r="AI345" i="1"/>
  <c r="AJ345" i="1"/>
  <c r="AK345" i="1"/>
  <c r="AL345" i="1"/>
  <c r="AM345" i="1"/>
  <c r="AN345" i="1"/>
  <c r="AH379" i="1"/>
  <c r="AI379" i="1"/>
  <c r="AJ379" i="1"/>
  <c r="AK379" i="1"/>
  <c r="AL379" i="1"/>
  <c r="AM379" i="1"/>
  <c r="AN379" i="1"/>
  <c r="AH432" i="1"/>
  <c r="AI432" i="1"/>
  <c r="AJ432" i="1"/>
  <c r="AK432" i="1"/>
  <c r="AL432" i="1"/>
  <c r="AM432" i="1"/>
  <c r="AN432" i="1"/>
  <c r="AH433" i="1"/>
  <c r="AI433" i="1"/>
  <c r="AJ433" i="1"/>
  <c r="AK433" i="1"/>
  <c r="AL433" i="1"/>
  <c r="AM433" i="1"/>
  <c r="AN433" i="1"/>
  <c r="AH44" i="1"/>
  <c r="AI44" i="1"/>
  <c r="AJ44" i="1"/>
  <c r="AK44" i="1"/>
  <c r="AL44" i="1"/>
  <c r="AM44" i="1"/>
  <c r="AN44" i="1"/>
  <c r="AH39" i="1"/>
  <c r="AI39" i="1"/>
  <c r="AJ39" i="1"/>
  <c r="AK39" i="1"/>
  <c r="AL39" i="1"/>
  <c r="AM39" i="1"/>
  <c r="AN39" i="1"/>
  <c r="AH75" i="1"/>
  <c r="AI75" i="1"/>
  <c r="AJ75" i="1"/>
  <c r="AK75" i="1"/>
  <c r="AL75" i="1"/>
  <c r="AM75" i="1"/>
  <c r="AN75" i="1"/>
  <c r="AH299" i="1"/>
  <c r="AI299" i="1"/>
  <c r="AJ299" i="1"/>
  <c r="AK299" i="1"/>
  <c r="AL299" i="1"/>
  <c r="AM299" i="1"/>
  <c r="AN299" i="1"/>
  <c r="AH238" i="1"/>
  <c r="AI238" i="1"/>
  <c r="AJ238" i="1"/>
  <c r="AK238" i="1"/>
  <c r="AL238" i="1"/>
  <c r="AM238" i="1"/>
  <c r="AN238" i="1"/>
  <c r="AH134" i="1"/>
  <c r="AI134" i="1"/>
  <c r="AJ134" i="1"/>
  <c r="AK134" i="1"/>
  <c r="AL134" i="1"/>
  <c r="AM134" i="1"/>
  <c r="AN134" i="1"/>
  <c r="AH300" i="1"/>
  <c r="AI300" i="1"/>
  <c r="AJ300" i="1"/>
  <c r="AK300" i="1"/>
  <c r="AL300" i="1"/>
  <c r="AM300" i="1"/>
  <c r="AN300" i="1"/>
  <c r="AH239" i="1"/>
  <c r="AI239" i="1"/>
  <c r="AJ239" i="1"/>
  <c r="AK239" i="1"/>
  <c r="AL239" i="1"/>
  <c r="AM239" i="1"/>
  <c r="AN239" i="1"/>
  <c r="AH474" i="1"/>
  <c r="AI474" i="1"/>
  <c r="AJ474" i="1"/>
  <c r="AK474" i="1"/>
  <c r="AL474" i="1"/>
  <c r="AM474" i="1"/>
  <c r="AN474" i="1"/>
  <c r="AH380" i="1"/>
  <c r="AI380" i="1"/>
  <c r="AJ380" i="1"/>
  <c r="AK380" i="1"/>
  <c r="AL380" i="1"/>
  <c r="AM380" i="1"/>
  <c r="AN380" i="1"/>
  <c r="AH381" i="1"/>
  <c r="AI381" i="1"/>
  <c r="AJ381" i="1"/>
  <c r="AK381" i="1"/>
  <c r="AL381" i="1"/>
  <c r="AM381" i="1"/>
  <c r="AN381" i="1"/>
  <c r="AH346" i="1"/>
  <c r="AI346" i="1"/>
  <c r="AJ346" i="1"/>
  <c r="AK346" i="1"/>
  <c r="AL346" i="1"/>
  <c r="AM346" i="1"/>
  <c r="AN346" i="1"/>
  <c r="AH382" i="1"/>
  <c r="AI382" i="1"/>
  <c r="AJ382" i="1"/>
  <c r="AK382" i="1"/>
  <c r="AL382" i="1"/>
  <c r="AM382" i="1"/>
  <c r="AN382" i="1"/>
  <c r="AH45" i="1"/>
  <c r="AI45" i="1"/>
  <c r="AJ45" i="1"/>
  <c r="AK45" i="1"/>
  <c r="AL45" i="1"/>
  <c r="AM45" i="1"/>
  <c r="AN45" i="1"/>
  <c r="AH301" i="1"/>
  <c r="AI301" i="1"/>
  <c r="AJ301" i="1"/>
  <c r="AK301" i="1"/>
  <c r="AL301" i="1"/>
  <c r="AM301" i="1"/>
  <c r="AN301" i="1"/>
  <c r="AH240" i="1"/>
  <c r="AI240" i="1"/>
  <c r="AJ240" i="1"/>
  <c r="AK240" i="1"/>
  <c r="AL240" i="1"/>
  <c r="AM240" i="1"/>
  <c r="AN240" i="1"/>
  <c r="AH241" i="1"/>
  <c r="AI241" i="1"/>
  <c r="AJ241" i="1"/>
  <c r="AK241" i="1"/>
  <c r="AL241" i="1"/>
  <c r="AM241" i="1"/>
  <c r="AN241" i="1"/>
  <c r="AH199" i="1"/>
  <c r="AI199" i="1"/>
  <c r="AJ199" i="1"/>
  <c r="AK199" i="1"/>
  <c r="AL199" i="1"/>
  <c r="AM199" i="1"/>
  <c r="AN199" i="1"/>
  <c r="AH242" i="1"/>
  <c r="AI242" i="1"/>
  <c r="AJ242" i="1"/>
  <c r="AK242" i="1"/>
  <c r="AL242" i="1"/>
  <c r="AM242" i="1"/>
  <c r="AN242" i="1"/>
  <c r="AH243" i="1"/>
  <c r="AI243" i="1"/>
  <c r="AJ243" i="1"/>
  <c r="AK243" i="1"/>
  <c r="AL243" i="1"/>
  <c r="AM243" i="1"/>
  <c r="AN243" i="1"/>
  <c r="AM304" i="1"/>
  <c r="AJ116" i="1"/>
  <c r="AJ262" i="1"/>
  <c r="AK417" i="1"/>
  <c r="AL417" i="1"/>
  <c r="AK414" i="1"/>
  <c r="AL414" i="1"/>
  <c r="AN414" i="1"/>
  <c r="AJ356" i="1"/>
  <c r="AK356" i="1"/>
  <c r="AL356" i="1"/>
  <c r="AK263" i="1"/>
  <c r="AL263" i="1"/>
  <c r="AI393" i="1"/>
  <c r="AJ393" i="1"/>
  <c r="AM393" i="1"/>
  <c r="AJ68" i="1"/>
  <c r="AJ391" i="1"/>
  <c r="AK391" i="1"/>
  <c r="AL391" i="1"/>
  <c r="AN391" i="1"/>
  <c r="AJ358" i="1"/>
  <c r="AJ266" i="1"/>
  <c r="AH314" i="1"/>
  <c r="AI314" i="1"/>
  <c r="AJ314" i="1"/>
  <c r="AL314" i="1"/>
  <c r="AM314" i="1"/>
  <c r="AN314" i="1"/>
  <c r="AH324" i="1"/>
  <c r="AI324" i="1"/>
  <c r="AJ324" i="1"/>
  <c r="AM324" i="1"/>
  <c r="AN212" i="1"/>
  <c r="AN268" i="1"/>
  <c r="AI136" i="1"/>
  <c r="AJ136" i="1"/>
  <c r="AK136" i="1"/>
  <c r="AL136" i="1"/>
  <c r="AM136" i="1"/>
  <c r="AN136" i="1"/>
  <c r="AM9" i="1"/>
  <c r="AH168" i="1"/>
  <c r="AI213" i="1"/>
  <c r="AH357" i="1"/>
  <c r="AK357" i="1"/>
  <c r="AK392" i="1"/>
  <c r="AM204" i="1"/>
  <c r="AM174" i="1"/>
  <c r="AJ12" i="1"/>
  <c r="AM12" i="1"/>
  <c r="AJ47" i="1"/>
  <c r="AJ97" i="1"/>
  <c r="AK97" i="1"/>
  <c r="AL97" i="1"/>
  <c r="AM96" i="1"/>
  <c r="AH347" i="1"/>
  <c r="AK347" i="1"/>
  <c r="AL347" i="1"/>
  <c r="AM347" i="1"/>
  <c r="AH178" i="1"/>
  <c r="AJ178" i="1"/>
  <c r="AK178" i="1"/>
  <c r="AL178" i="1"/>
  <c r="AM178" i="1"/>
  <c r="AK403" i="1"/>
  <c r="AL403" i="1"/>
  <c r="AK407" i="1"/>
  <c r="AL407" i="1"/>
  <c r="AM14" i="1"/>
  <c r="AH19" i="1"/>
  <c r="AK348" i="1"/>
  <c r="AL348" i="1"/>
  <c r="AN397" i="1"/>
  <c r="AJ164" i="1"/>
  <c r="AN458" i="1"/>
  <c r="AM458" i="1"/>
  <c r="AL458" i="1"/>
  <c r="AK458" i="1"/>
  <c r="AJ458" i="1"/>
  <c r="AI458" i="1"/>
  <c r="AH458" i="1"/>
  <c r="AG443" i="1"/>
  <c r="AG445" i="1"/>
  <c r="AG479" i="1"/>
  <c r="AG460" i="1"/>
  <c r="AG469" i="1"/>
  <c r="AG444" i="1"/>
  <c r="AG449" i="1"/>
  <c r="AG446" i="1"/>
  <c r="AG43" i="1"/>
  <c r="AG49" i="1"/>
  <c r="AG50" i="1"/>
  <c r="AG55" i="1"/>
  <c r="AG61" i="1"/>
  <c r="AG69" i="1"/>
  <c r="AG82" i="1"/>
  <c r="AG83" i="1"/>
  <c r="AG101" i="1"/>
  <c r="AG102" i="1"/>
  <c r="AG17" i="1"/>
  <c r="AG437" i="1"/>
  <c r="AG425" i="1"/>
  <c r="AG399" i="1"/>
  <c r="AG350" i="1"/>
  <c r="AG388" i="1"/>
  <c r="AG354" i="1"/>
  <c r="AG424" i="1"/>
  <c r="AG329" i="1"/>
  <c r="AG349" i="1"/>
  <c r="AG398" i="1"/>
  <c r="AG386" i="1"/>
  <c r="AG327" i="1"/>
  <c r="AG330" i="1"/>
  <c r="AG387" i="1"/>
  <c r="AG331" i="1"/>
  <c r="AG351" i="1"/>
  <c r="AG402" i="1"/>
  <c r="AG421" i="1"/>
  <c r="AG332" i="1"/>
  <c r="AG423" i="1"/>
  <c r="AG353" i="1"/>
  <c r="AG328" i="1"/>
  <c r="AG352" i="1"/>
  <c r="AG384" i="1"/>
  <c r="AG436" i="1"/>
  <c r="AG383" i="1"/>
  <c r="AG422" i="1"/>
  <c r="AG408" i="1"/>
  <c r="AG401" i="1"/>
  <c r="AG122" i="1"/>
  <c r="AG143" i="1"/>
  <c r="AG144" i="1"/>
  <c r="AG145" i="1"/>
  <c r="AG179" i="1"/>
  <c r="AG400" i="1"/>
  <c r="AG180" i="1"/>
  <c r="AG181" i="1"/>
  <c r="AG182" i="1"/>
  <c r="AG214" i="1"/>
  <c r="AG215" i="1"/>
  <c r="AG275" i="1"/>
  <c r="AG276" i="1"/>
  <c r="AG277" i="1"/>
  <c r="AG278" i="1"/>
  <c r="AG279" i="1"/>
  <c r="AG115" i="1"/>
  <c r="AG16" i="1"/>
  <c r="AG38" i="1"/>
  <c r="AG98" i="1"/>
  <c r="AG46" i="1"/>
  <c r="AG80" i="1"/>
  <c r="AG40" i="1"/>
  <c r="AG15" i="1"/>
  <c r="AG13" i="1"/>
  <c r="AG79" i="1"/>
  <c r="AG42" i="1"/>
  <c r="AG18" i="1"/>
  <c r="AG78" i="1"/>
  <c r="AG81" i="1"/>
  <c r="AG99" i="1"/>
  <c r="AG41" i="1"/>
  <c r="AG100" i="1"/>
  <c r="AG470" i="1"/>
  <c r="AG491" i="1"/>
  <c r="AG503" i="1"/>
  <c r="AG471" i="1"/>
  <c r="AG95" i="1"/>
  <c r="AG253" i="1"/>
  <c r="AQ253" i="1" s="1"/>
  <c r="AG201" i="1"/>
  <c r="AG139" i="1"/>
  <c r="AQ139" i="1" s="1"/>
  <c r="AG254" i="1"/>
  <c r="AG247" i="1"/>
  <c r="AG141" i="1"/>
  <c r="AG302" i="1"/>
  <c r="AG176" i="1"/>
  <c r="AG250" i="1"/>
  <c r="AG251" i="1"/>
  <c r="AG269" i="1"/>
  <c r="AG249" i="1"/>
  <c r="AG175" i="1"/>
  <c r="AG274" i="1"/>
  <c r="AG248" i="1"/>
  <c r="AG138" i="1"/>
  <c r="AG244" i="1"/>
  <c r="AG142" i="1"/>
  <c r="AG303" i="1"/>
  <c r="AG270" i="1"/>
  <c r="AG271" i="1"/>
  <c r="AG177" i="1"/>
  <c r="AG140" i="1"/>
  <c r="AG272" i="1"/>
  <c r="AG161" i="1"/>
  <c r="AG252" i="1"/>
  <c r="AG245" i="1"/>
  <c r="AG200" i="1"/>
  <c r="AG246" i="1"/>
  <c r="AG317" i="1"/>
  <c r="AG318" i="1"/>
  <c r="AG319" i="1"/>
  <c r="AG320" i="1"/>
  <c r="AG321" i="1"/>
  <c r="AG322" i="1"/>
  <c r="AG364" i="1"/>
  <c r="AG365" i="1"/>
  <c r="AG366" i="1"/>
  <c r="AG367" i="1"/>
  <c r="AG396" i="1"/>
  <c r="AG418" i="1"/>
  <c r="AG419" i="1"/>
  <c r="AG483" i="1"/>
  <c r="AG456" i="1"/>
  <c r="AG502" i="1"/>
  <c r="AG484" i="1"/>
  <c r="AG487" i="1"/>
  <c r="AG450" i="1"/>
  <c r="AG499" i="1"/>
  <c r="AG459" i="1"/>
  <c r="AG461" i="1"/>
  <c r="AG490" i="1"/>
  <c r="AG486" i="1"/>
  <c r="AG481" i="1"/>
  <c r="AG477" i="1"/>
  <c r="AG501" i="1"/>
  <c r="AG489" i="1"/>
  <c r="AG480" i="1"/>
  <c r="AG495" i="1"/>
  <c r="AG500" i="1"/>
  <c r="AG482" i="1"/>
  <c r="AG506" i="1"/>
  <c r="AG505" i="1"/>
  <c r="AG494" i="1"/>
  <c r="AG468" i="1"/>
  <c r="AG447" i="1"/>
  <c r="AG451" i="1"/>
  <c r="AG466" i="1"/>
  <c r="AG478" i="1"/>
  <c r="AG463" i="1"/>
  <c r="AG452" i="1"/>
  <c r="AG464" i="1"/>
  <c r="AG457" i="1"/>
  <c r="AG488" i="1"/>
  <c r="AG448" i="1"/>
  <c r="AG475" i="1"/>
  <c r="AG462" i="1"/>
  <c r="AG467" i="1"/>
  <c r="AG476" i="1"/>
  <c r="AG5" i="1"/>
  <c r="AG465" i="1"/>
  <c r="AG485" i="1"/>
  <c r="AG22" i="1"/>
  <c r="AG23" i="1"/>
  <c r="AG27" i="1"/>
  <c r="AG28" i="1"/>
  <c r="AG51" i="1"/>
  <c r="AG52" i="1"/>
  <c r="AG56" i="1"/>
  <c r="AG70" i="1"/>
  <c r="AG84" i="1"/>
  <c r="AG103" i="1"/>
  <c r="AG104" i="1"/>
  <c r="AG105" i="1"/>
  <c r="AG420" i="1"/>
  <c r="AG440" i="1"/>
  <c r="AG434" i="1"/>
  <c r="AG415" i="1"/>
  <c r="AG441" i="1"/>
  <c r="AG438" i="1"/>
  <c r="AG374" i="1"/>
  <c r="AG394" i="1"/>
  <c r="AG369" i="1"/>
  <c r="AG363" i="1"/>
  <c r="AG359" i="1"/>
  <c r="AG426" i="1"/>
  <c r="AG411" i="1"/>
  <c r="AG370" i="1"/>
  <c r="AG409" i="1"/>
  <c r="AG355" i="1"/>
  <c r="AG439" i="1"/>
  <c r="AG413" i="1"/>
  <c r="AG410" i="1"/>
  <c r="AG371" i="1"/>
  <c r="AG375" i="1"/>
  <c r="AG416" i="1"/>
  <c r="AG372" i="1"/>
  <c r="AG361" i="1"/>
  <c r="AG435" i="1"/>
  <c r="AG360" i="1"/>
  <c r="AG442" i="1"/>
  <c r="AG362" i="1"/>
  <c r="AG412" i="1"/>
  <c r="AG395" i="1"/>
  <c r="AG390" i="1"/>
  <c r="AG373" i="1"/>
  <c r="AG368" i="1"/>
  <c r="AG123" i="1"/>
  <c r="AG124" i="1"/>
  <c r="AG146" i="1"/>
  <c r="AG147" i="1"/>
  <c r="AG148" i="1"/>
  <c r="AG183" i="1"/>
  <c r="AG184" i="1"/>
  <c r="AG185" i="1"/>
  <c r="AG216" i="1"/>
  <c r="AG217" i="1"/>
  <c r="AG218" i="1"/>
  <c r="AG280" i="1"/>
  <c r="AG281" i="1"/>
  <c r="AG282" i="1"/>
  <c r="AG283" i="1"/>
  <c r="AG284" i="1"/>
  <c r="AG65" i="1"/>
  <c r="AG67" i="1"/>
  <c r="AG53" i="1"/>
  <c r="AG77" i="1"/>
  <c r="AG6" i="1"/>
  <c r="AG3" i="1"/>
  <c r="AG4" i="1"/>
  <c r="AG54" i="1"/>
  <c r="AG120" i="1"/>
  <c r="AG20" i="1"/>
  <c r="AG10" i="1"/>
  <c r="AG60" i="1"/>
  <c r="AG135" i="1"/>
  <c r="AG25" i="1"/>
  <c r="AG119" i="1"/>
  <c r="AG33" i="1"/>
  <c r="AG37" i="1"/>
  <c r="AG36" i="1"/>
  <c r="AG453" i="1"/>
  <c r="AG454" i="1"/>
  <c r="AG492" i="1"/>
  <c r="AG496" i="1"/>
  <c r="AG264" i="1"/>
  <c r="AG312" i="1"/>
  <c r="AG172" i="1"/>
  <c r="AG259" i="1"/>
  <c r="AG313" i="1"/>
  <c r="AG170" i="1"/>
  <c r="AG265" i="1"/>
  <c r="AG258" i="1"/>
  <c r="AG202" i="1"/>
  <c r="AG211" i="1"/>
  <c r="AG305" i="1"/>
  <c r="AG210" i="1"/>
  <c r="AG306" i="1"/>
  <c r="AG308" i="1"/>
  <c r="AG206" i="1"/>
  <c r="AG316" i="1"/>
  <c r="AG207" i="1"/>
  <c r="AG165" i="1"/>
  <c r="AG205" i="1"/>
  <c r="AG325" i="1"/>
  <c r="AG255" i="1"/>
  <c r="AG169" i="1"/>
  <c r="AG307" i="1"/>
  <c r="AG208" i="1"/>
  <c r="AG315" i="1"/>
  <c r="AQ315" i="1" s="1"/>
  <c r="AG203" i="1"/>
  <c r="AG311" i="1"/>
  <c r="AG310" i="1"/>
  <c r="AG162" i="1"/>
  <c r="AG326" i="1"/>
  <c r="AG163" i="1"/>
  <c r="AG256" i="1"/>
  <c r="AG171" i="1"/>
  <c r="AG166" i="1"/>
  <c r="AG257" i="1"/>
  <c r="AG209" i="1"/>
  <c r="AG260" i="1"/>
  <c r="AG167" i="1"/>
  <c r="AG309" i="1"/>
  <c r="AG333" i="1"/>
  <c r="AG267" i="1"/>
  <c r="AG376" i="1"/>
  <c r="AG508" i="1"/>
  <c r="AG62" i="1"/>
  <c r="AG149" i="1"/>
  <c r="AG150" i="1"/>
  <c r="AG186" i="1"/>
  <c r="AG151" i="1"/>
  <c r="AG152" i="1"/>
  <c r="AG153" i="1"/>
  <c r="AG285" i="1"/>
  <c r="AG106" i="1"/>
  <c r="AG219" i="1"/>
  <c r="AG220" i="1"/>
  <c r="AG286" i="1"/>
  <c r="AG221" i="1"/>
  <c r="AG287" i="1"/>
  <c r="AG222" i="1"/>
  <c r="AG288" i="1"/>
  <c r="AG187" i="1"/>
  <c r="AG289" i="1"/>
  <c r="AG334" i="1"/>
  <c r="AG107" i="1"/>
  <c r="AG125" i="1"/>
  <c r="AG85" i="1"/>
  <c r="AG108" i="1"/>
  <c r="AG71" i="1"/>
  <c r="AG497" i="1"/>
  <c r="AG493" i="1"/>
  <c r="AG504" i="1"/>
  <c r="AG335" i="1"/>
  <c r="AG223" i="1"/>
  <c r="AG154" i="1"/>
  <c r="AG224" i="1"/>
  <c r="AG126" i="1"/>
  <c r="AG336" i="1"/>
  <c r="AG337" i="1"/>
  <c r="AG404" i="1"/>
  <c r="AG377" i="1"/>
  <c r="AG427" i="1"/>
  <c r="AG225" i="1"/>
  <c r="AG226" i="1"/>
  <c r="AG127" i="1"/>
  <c r="AG188" i="1"/>
  <c r="AG155" i="1"/>
  <c r="AG227" i="1"/>
  <c r="AG156" i="1"/>
  <c r="AG228" i="1"/>
  <c r="AG128" i="1"/>
  <c r="AG189" i="1"/>
  <c r="AG229" i="1"/>
  <c r="AG157" i="1"/>
  <c r="AG230" i="1"/>
  <c r="AG338" i="1"/>
  <c r="AG339" i="1"/>
  <c r="AG72" i="1"/>
  <c r="AG86" i="1"/>
  <c r="AG66" i="1"/>
  <c r="AG73" i="1"/>
  <c r="AG109" i="1"/>
  <c r="AG87" i="1"/>
  <c r="AG63" i="1"/>
  <c r="AG190" i="1"/>
  <c r="AG507" i="1"/>
  <c r="AG110" i="1"/>
  <c r="AG111" i="1"/>
  <c r="AG88" i="1"/>
  <c r="AG57" i="1"/>
  <c r="AG48" i="1"/>
  <c r="AG191" i="1"/>
  <c r="AG89" i="1"/>
  <c r="AG90" i="1"/>
  <c r="AG91" i="1"/>
  <c r="AG64" i="1"/>
  <c r="AG92" i="1"/>
  <c r="AG93" i="1"/>
  <c r="AG112" i="1"/>
  <c r="AG509" i="1"/>
  <c r="AG34" i="1"/>
  <c r="AG30" i="1"/>
  <c r="AG35" i="1"/>
  <c r="AG29" i="1"/>
  <c r="AG31" i="1"/>
  <c r="AG94" i="1"/>
  <c r="AG113" i="1"/>
  <c r="AG58" i="1"/>
  <c r="AG59" i="1"/>
  <c r="AG158" i="1"/>
  <c r="AG290" i="1"/>
  <c r="AG159" i="1"/>
  <c r="AG129" i="1"/>
  <c r="AG192" i="1"/>
  <c r="AG231" i="1"/>
  <c r="AG291" i="1"/>
  <c r="AG193" i="1"/>
  <c r="AG130" i="1"/>
  <c r="AG292" i="1"/>
  <c r="AG194" i="1"/>
  <c r="AG293" i="1"/>
  <c r="AG131" i="1"/>
  <c r="AG195" i="1"/>
  <c r="AG132" i="1"/>
  <c r="AG232" i="1"/>
  <c r="AG294" i="1"/>
  <c r="AG455" i="1"/>
  <c r="AG472" i="1"/>
  <c r="AG498" i="1"/>
  <c r="AG473" i="1"/>
  <c r="AG378" i="1"/>
  <c r="AG340" i="1"/>
  <c r="AG341" i="1"/>
  <c r="AG342" i="1"/>
  <c r="AG343" i="1"/>
  <c r="AG428" i="1"/>
  <c r="AG429" i="1"/>
  <c r="AG405" i="1"/>
  <c r="AG430" i="1"/>
  <c r="AG431" i="1"/>
  <c r="AG406" i="1"/>
  <c r="AG233" i="1"/>
  <c r="AG234" i="1"/>
  <c r="AG235" i="1"/>
  <c r="AG295" i="1"/>
  <c r="AG196" i="1"/>
  <c r="AG133" i="1"/>
  <c r="AG74" i="1"/>
  <c r="AG114" i="1"/>
  <c r="AG197" i="1"/>
  <c r="AG198" i="1"/>
  <c r="AG160" i="1"/>
  <c r="AG236" i="1"/>
  <c r="AG296" i="1"/>
  <c r="AG297" i="1"/>
  <c r="AG237" i="1"/>
  <c r="AG298" i="1"/>
  <c r="AG344" i="1"/>
  <c r="AG345" i="1"/>
  <c r="AG379" i="1"/>
  <c r="AG432" i="1"/>
  <c r="AG433" i="1"/>
  <c r="AG44" i="1"/>
  <c r="AG39" i="1"/>
  <c r="AG75" i="1"/>
  <c r="AG299" i="1"/>
  <c r="AG238" i="1"/>
  <c r="AG134" i="1"/>
  <c r="AG300" i="1"/>
  <c r="AG239" i="1"/>
  <c r="AG474" i="1"/>
  <c r="AG380" i="1"/>
  <c r="AG381" i="1"/>
  <c r="AG346" i="1"/>
  <c r="AG382" i="1"/>
  <c r="AG45" i="1"/>
  <c r="AG301" i="1"/>
  <c r="AG240" i="1"/>
  <c r="AG241" i="1"/>
  <c r="AG199" i="1"/>
  <c r="AG242" i="1"/>
  <c r="AG243" i="1"/>
  <c r="AG262" i="1"/>
  <c r="AG417" i="1"/>
  <c r="AG414" i="1"/>
  <c r="AG356" i="1"/>
  <c r="AG393" i="1"/>
  <c r="AG314" i="1"/>
  <c r="AG324" i="1"/>
  <c r="AG212" i="1"/>
  <c r="AG268" i="1"/>
  <c r="AG136" i="1"/>
  <c r="AG458" i="1"/>
  <c r="V388" i="1"/>
  <c r="U117" i="1"/>
  <c r="V117" i="1"/>
  <c r="W117" i="1"/>
  <c r="X117" i="1"/>
  <c r="Y117" i="1"/>
  <c r="Z117" i="1"/>
  <c r="AA117" i="1"/>
  <c r="AB117" i="1"/>
  <c r="U54" i="1"/>
  <c r="V54" i="1"/>
  <c r="W54" i="1"/>
  <c r="X54" i="1"/>
  <c r="Y54" i="1"/>
  <c r="Z54" i="1"/>
  <c r="AA54" i="1"/>
  <c r="AB54" i="1"/>
  <c r="U120" i="1"/>
  <c r="V120" i="1"/>
  <c r="W120" i="1"/>
  <c r="X120" i="1"/>
  <c r="Y120" i="1"/>
  <c r="Z120" i="1"/>
  <c r="AA120" i="1"/>
  <c r="AB120" i="1"/>
  <c r="U20" i="1"/>
  <c r="V20" i="1"/>
  <c r="W20" i="1"/>
  <c r="X20" i="1"/>
  <c r="Y20" i="1"/>
  <c r="Z20" i="1"/>
  <c r="AA20" i="1"/>
  <c r="AB20" i="1"/>
  <c r="U10" i="1"/>
  <c r="V10" i="1"/>
  <c r="W10" i="1"/>
  <c r="X10" i="1"/>
  <c r="Y10" i="1"/>
  <c r="Z10" i="1"/>
  <c r="AA10" i="1"/>
  <c r="AB10" i="1"/>
  <c r="U76" i="1"/>
  <c r="V76" i="1"/>
  <c r="W76" i="1"/>
  <c r="X76" i="1"/>
  <c r="Y76" i="1"/>
  <c r="Z76" i="1"/>
  <c r="AA76" i="1"/>
  <c r="AB76" i="1"/>
  <c r="U60" i="1"/>
  <c r="V60" i="1"/>
  <c r="W60" i="1"/>
  <c r="X60" i="1"/>
  <c r="Y60" i="1"/>
  <c r="Z60" i="1"/>
  <c r="AA60" i="1"/>
  <c r="AB60" i="1"/>
  <c r="U135" i="1"/>
  <c r="V135" i="1"/>
  <c r="W135" i="1"/>
  <c r="X135" i="1"/>
  <c r="Y135" i="1"/>
  <c r="Z135" i="1"/>
  <c r="AA135" i="1"/>
  <c r="AB135" i="1"/>
  <c r="U25" i="1"/>
  <c r="V25" i="1"/>
  <c r="W25" i="1"/>
  <c r="X25" i="1"/>
  <c r="Y25" i="1"/>
  <c r="Z25" i="1"/>
  <c r="AA25" i="1"/>
  <c r="AB25" i="1"/>
  <c r="U119" i="1"/>
  <c r="V119" i="1"/>
  <c r="W119" i="1"/>
  <c r="X119" i="1"/>
  <c r="Y119" i="1"/>
  <c r="Z119" i="1"/>
  <c r="AA119" i="1"/>
  <c r="AB119" i="1"/>
  <c r="U33" i="1"/>
  <c r="V33" i="1"/>
  <c r="W33" i="1"/>
  <c r="X33" i="1"/>
  <c r="Y33" i="1"/>
  <c r="Z33" i="1"/>
  <c r="AA33" i="1"/>
  <c r="AB33" i="1"/>
  <c r="U37" i="1"/>
  <c r="V37" i="1"/>
  <c r="W37" i="1"/>
  <c r="X37" i="1"/>
  <c r="Y37" i="1"/>
  <c r="Z37" i="1"/>
  <c r="AA37" i="1"/>
  <c r="AB37" i="1"/>
  <c r="U36" i="1"/>
  <c r="V36" i="1"/>
  <c r="W36" i="1"/>
  <c r="X36" i="1"/>
  <c r="Y36" i="1"/>
  <c r="Z36" i="1"/>
  <c r="AA36" i="1"/>
  <c r="AB36" i="1"/>
  <c r="U453" i="1"/>
  <c r="V453" i="1"/>
  <c r="W453" i="1"/>
  <c r="X453" i="1"/>
  <c r="Y453" i="1"/>
  <c r="Z453" i="1"/>
  <c r="AA453" i="1"/>
  <c r="AB453" i="1"/>
  <c r="U454" i="1"/>
  <c r="V454" i="1"/>
  <c r="W454" i="1"/>
  <c r="X454" i="1"/>
  <c r="Y454" i="1"/>
  <c r="Z454" i="1"/>
  <c r="AA454" i="1"/>
  <c r="AB454" i="1"/>
  <c r="U492" i="1"/>
  <c r="V492" i="1"/>
  <c r="W492" i="1"/>
  <c r="X492" i="1"/>
  <c r="Y492" i="1"/>
  <c r="Z492" i="1"/>
  <c r="AA492" i="1"/>
  <c r="AB492" i="1"/>
  <c r="U496" i="1"/>
  <c r="V496" i="1"/>
  <c r="W496" i="1"/>
  <c r="X496" i="1"/>
  <c r="Y496" i="1"/>
  <c r="Z496" i="1"/>
  <c r="AA496" i="1"/>
  <c r="AB496" i="1"/>
  <c r="U264" i="1"/>
  <c r="V264" i="1"/>
  <c r="W264" i="1"/>
  <c r="X264" i="1"/>
  <c r="Y264" i="1"/>
  <c r="Z264" i="1"/>
  <c r="AA264" i="1"/>
  <c r="AB264" i="1"/>
  <c r="U312" i="1"/>
  <c r="V312" i="1"/>
  <c r="W312" i="1"/>
  <c r="X312" i="1"/>
  <c r="Y312" i="1"/>
  <c r="Z312" i="1"/>
  <c r="AA312" i="1"/>
  <c r="AB312" i="1"/>
  <c r="U172" i="1"/>
  <c r="V172" i="1"/>
  <c r="W172" i="1"/>
  <c r="X172" i="1"/>
  <c r="Y172" i="1"/>
  <c r="Z172" i="1"/>
  <c r="AA172" i="1"/>
  <c r="AB172" i="1"/>
  <c r="U259" i="1"/>
  <c r="V259" i="1"/>
  <c r="W259" i="1"/>
  <c r="X259" i="1"/>
  <c r="Y259" i="1"/>
  <c r="Z259" i="1"/>
  <c r="AA259" i="1"/>
  <c r="AB259" i="1"/>
  <c r="U313" i="1"/>
  <c r="V313" i="1"/>
  <c r="W313" i="1"/>
  <c r="X313" i="1"/>
  <c r="Y313" i="1"/>
  <c r="Z313" i="1"/>
  <c r="AA313" i="1"/>
  <c r="AB313" i="1"/>
  <c r="U170" i="1"/>
  <c r="V170" i="1"/>
  <c r="W170" i="1"/>
  <c r="X170" i="1"/>
  <c r="Y170" i="1"/>
  <c r="Z170" i="1"/>
  <c r="AA170" i="1"/>
  <c r="AB170" i="1"/>
  <c r="U265" i="1"/>
  <c r="V265" i="1"/>
  <c r="W265" i="1"/>
  <c r="X265" i="1"/>
  <c r="Y265" i="1"/>
  <c r="Z265" i="1"/>
  <c r="AA265" i="1"/>
  <c r="AB265" i="1"/>
  <c r="U258" i="1"/>
  <c r="V258" i="1"/>
  <c r="W258" i="1"/>
  <c r="X258" i="1"/>
  <c r="Y258" i="1"/>
  <c r="Z258" i="1"/>
  <c r="AA258" i="1"/>
  <c r="AB258" i="1"/>
  <c r="U202" i="1"/>
  <c r="V202" i="1"/>
  <c r="W202" i="1"/>
  <c r="X202" i="1"/>
  <c r="Y202" i="1"/>
  <c r="Z202" i="1"/>
  <c r="AA202" i="1"/>
  <c r="AB202" i="1"/>
  <c r="U211" i="1"/>
  <c r="V211" i="1"/>
  <c r="W211" i="1"/>
  <c r="X211" i="1"/>
  <c r="Y211" i="1"/>
  <c r="Z211" i="1"/>
  <c r="AA211" i="1"/>
  <c r="AB211" i="1"/>
  <c r="U305" i="1"/>
  <c r="V305" i="1"/>
  <c r="W305" i="1"/>
  <c r="X305" i="1"/>
  <c r="Y305" i="1"/>
  <c r="Z305" i="1"/>
  <c r="AA305" i="1"/>
  <c r="AB305" i="1"/>
  <c r="U210" i="1"/>
  <c r="V210" i="1"/>
  <c r="W210" i="1"/>
  <c r="X210" i="1"/>
  <c r="Y210" i="1"/>
  <c r="Z210" i="1"/>
  <c r="AA210" i="1"/>
  <c r="AB210" i="1"/>
  <c r="U306" i="1"/>
  <c r="V306" i="1"/>
  <c r="W306" i="1"/>
  <c r="X306" i="1"/>
  <c r="Y306" i="1"/>
  <c r="Z306" i="1"/>
  <c r="AA306" i="1"/>
  <c r="AB306" i="1"/>
  <c r="U308" i="1"/>
  <c r="V308" i="1"/>
  <c r="W308" i="1"/>
  <c r="X308" i="1"/>
  <c r="Y308" i="1"/>
  <c r="Z308" i="1"/>
  <c r="AA308" i="1"/>
  <c r="AB308" i="1"/>
  <c r="U206" i="1"/>
  <c r="V206" i="1"/>
  <c r="W206" i="1"/>
  <c r="X206" i="1"/>
  <c r="Y206" i="1"/>
  <c r="Z206" i="1"/>
  <c r="AA206" i="1"/>
  <c r="AB206" i="1"/>
  <c r="U316" i="1"/>
  <c r="V316" i="1"/>
  <c r="W316" i="1"/>
  <c r="X316" i="1"/>
  <c r="Y316" i="1"/>
  <c r="Z316" i="1"/>
  <c r="AA316" i="1"/>
  <c r="AB316" i="1"/>
  <c r="U207" i="1"/>
  <c r="V207" i="1"/>
  <c r="W207" i="1"/>
  <c r="X207" i="1"/>
  <c r="Y207" i="1"/>
  <c r="Z207" i="1"/>
  <c r="AA207" i="1"/>
  <c r="AB207" i="1"/>
  <c r="U165" i="1"/>
  <c r="V165" i="1"/>
  <c r="W165" i="1"/>
  <c r="X165" i="1"/>
  <c r="Y165" i="1"/>
  <c r="Z165" i="1"/>
  <c r="AA165" i="1"/>
  <c r="AB165" i="1"/>
  <c r="U205" i="1"/>
  <c r="V205" i="1"/>
  <c r="W205" i="1"/>
  <c r="X205" i="1"/>
  <c r="Y205" i="1"/>
  <c r="Z205" i="1"/>
  <c r="AA205" i="1"/>
  <c r="AB205" i="1"/>
  <c r="U325" i="1"/>
  <c r="V325" i="1"/>
  <c r="W325" i="1"/>
  <c r="X325" i="1"/>
  <c r="Y325" i="1"/>
  <c r="Z325" i="1"/>
  <c r="AA325" i="1"/>
  <c r="AB325" i="1"/>
  <c r="U255" i="1"/>
  <c r="V255" i="1"/>
  <c r="W255" i="1"/>
  <c r="X255" i="1"/>
  <c r="Y255" i="1"/>
  <c r="Z255" i="1"/>
  <c r="AA255" i="1"/>
  <c r="AB255" i="1"/>
  <c r="U169" i="1"/>
  <c r="V169" i="1"/>
  <c r="W169" i="1"/>
  <c r="X169" i="1"/>
  <c r="Y169" i="1"/>
  <c r="Z169" i="1"/>
  <c r="AA169" i="1"/>
  <c r="AB169" i="1"/>
  <c r="U307" i="1"/>
  <c r="V307" i="1"/>
  <c r="W307" i="1"/>
  <c r="X307" i="1"/>
  <c r="Y307" i="1"/>
  <c r="Z307" i="1"/>
  <c r="AA307" i="1"/>
  <c r="AB307" i="1"/>
  <c r="U261" i="1"/>
  <c r="V261" i="1"/>
  <c r="W261" i="1"/>
  <c r="X261" i="1"/>
  <c r="Y261" i="1"/>
  <c r="Z261" i="1"/>
  <c r="AA261" i="1"/>
  <c r="AB261" i="1"/>
  <c r="U208" i="1"/>
  <c r="V208" i="1"/>
  <c r="W208" i="1"/>
  <c r="X208" i="1"/>
  <c r="Y208" i="1"/>
  <c r="Z208" i="1"/>
  <c r="AA208" i="1"/>
  <c r="AB208" i="1"/>
  <c r="U315" i="1"/>
  <c r="V315" i="1"/>
  <c r="W315" i="1"/>
  <c r="X315" i="1"/>
  <c r="Y315" i="1"/>
  <c r="Z315" i="1"/>
  <c r="AA315" i="1"/>
  <c r="AB315" i="1"/>
  <c r="U203" i="1"/>
  <c r="V203" i="1"/>
  <c r="W203" i="1"/>
  <c r="X203" i="1"/>
  <c r="Y203" i="1"/>
  <c r="Z203" i="1"/>
  <c r="AA203" i="1"/>
  <c r="AB203" i="1"/>
  <c r="U311" i="1"/>
  <c r="V311" i="1"/>
  <c r="W311" i="1"/>
  <c r="X311" i="1"/>
  <c r="Y311" i="1"/>
  <c r="Z311" i="1"/>
  <c r="AA311" i="1"/>
  <c r="AB311" i="1"/>
  <c r="U310" i="1"/>
  <c r="V310" i="1"/>
  <c r="W310" i="1"/>
  <c r="X310" i="1"/>
  <c r="Y310" i="1"/>
  <c r="Z310" i="1"/>
  <c r="AA310" i="1"/>
  <c r="AB310" i="1"/>
  <c r="U162" i="1"/>
  <c r="V162" i="1"/>
  <c r="W162" i="1"/>
  <c r="X162" i="1"/>
  <c r="Y162" i="1"/>
  <c r="Z162" i="1"/>
  <c r="AA162" i="1"/>
  <c r="AB162" i="1"/>
  <c r="U326" i="1"/>
  <c r="V326" i="1"/>
  <c r="W326" i="1"/>
  <c r="X326" i="1"/>
  <c r="Y326" i="1"/>
  <c r="Z326" i="1"/>
  <c r="AA326" i="1"/>
  <c r="AB326" i="1"/>
  <c r="U163" i="1"/>
  <c r="V163" i="1"/>
  <c r="W163" i="1"/>
  <c r="X163" i="1"/>
  <c r="Y163" i="1"/>
  <c r="Z163" i="1"/>
  <c r="AA163" i="1"/>
  <c r="AB163" i="1"/>
  <c r="U256" i="1"/>
  <c r="V256" i="1"/>
  <c r="W256" i="1"/>
  <c r="X256" i="1"/>
  <c r="Y256" i="1"/>
  <c r="Z256" i="1"/>
  <c r="AA256" i="1"/>
  <c r="AB256" i="1"/>
  <c r="U171" i="1"/>
  <c r="V171" i="1"/>
  <c r="W171" i="1"/>
  <c r="X171" i="1"/>
  <c r="Y171" i="1"/>
  <c r="Z171" i="1"/>
  <c r="AA171" i="1"/>
  <c r="AB171" i="1"/>
  <c r="U166" i="1"/>
  <c r="V166" i="1"/>
  <c r="W166" i="1"/>
  <c r="X166" i="1"/>
  <c r="Y166" i="1"/>
  <c r="Z166" i="1"/>
  <c r="AA166" i="1"/>
  <c r="AB166" i="1"/>
  <c r="U257" i="1"/>
  <c r="V257" i="1"/>
  <c r="W257" i="1"/>
  <c r="X257" i="1"/>
  <c r="Y257" i="1"/>
  <c r="Z257" i="1"/>
  <c r="AA257" i="1"/>
  <c r="AB257" i="1"/>
  <c r="U209" i="1"/>
  <c r="V209" i="1"/>
  <c r="W209" i="1"/>
  <c r="X209" i="1"/>
  <c r="Y209" i="1"/>
  <c r="Z209" i="1"/>
  <c r="AA209" i="1"/>
  <c r="AB209" i="1"/>
  <c r="U260" i="1"/>
  <c r="V260" i="1"/>
  <c r="W260" i="1"/>
  <c r="X260" i="1"/>
  <c r="Y260" i="1"/>
  <c r="Z260" i="1"/>
  <c r="AA260" i="1"/>
  <c r="AB260" i="1"/>
  <c r="U167" i="1"/>
  <c r="V167" i="1"/>
  <c r="W167" i="1"/>
  <c r="X167" i="1"/>
  <c r="Y167" i="1"/>
  <c r="Z167" i="1"/>
  <c r="AA167" i="1"/>
  <c r="AB167" i="1"/>
  <c r="U309" i="1"/>
  <c r="V309" i="1"/>
  <c r="W309" i="1"/>
  <c r="X309" i="1"/>
  <c r="Y309" i="1"/>
  <c r="Z309" i="1"/>
  <c r="AA309" i="1"/>
  <c r="AB309" i="1"/>
  <c r="U333" i="1"/>
  <c r="V333" i="1"/>
  <c r="W333" i="1"/>
  <c r="X333" i="1"/>
  <c r="Y333" i="1"/>
  <c r="Z333" i="1"/>
  <c r="AA333" i="1"/>
  <c r="AB333" i="1"/>
  <c r="U267" i="1"/>
  <c r="V267" i="1"/>
  <c r="W267" i="1"/>
  <c r="X267" i="1"/>
  <c r="Y267" i="1"/>
  <c r="Z267" i="1"/>
  <c r="AA267" i="1"/>
  <c r="AB267" i="1"/>
  <c r="U376" i="1"/>
  <c r="V376" i="1"/>
  <c r="W376" i="1"/>
  <c r="X376" i="1"/>
  <c r="Y376" i="1"/>
  <c r="Z376" i="1"/>
  <c r="AA376" i="1"/>
  <c r="AB376" i="1"/>
  <c r="U24" i="1"/>
  <c r="V24" i="1"/>
  <c r="W24" i="1"/>
  <c r="X24" i="1"/>
  <c r="Y24" i="1"/>
  <c r="Z24" i="1"/>
  <c r="AA24" i="1"/>
  <c r="AB24" i="1"/>
  <c r="U118" i="1"/>
  <c r="V118" i="1"/>
  <c r="W118" i="1"/>
  <c r="X118" i="1"/>
  <c r="Y118" i="1"/>
  <c r="Z118" i="1"/>
  <c r="AA118" i="1"/>
  <c r="AB118" i="1"/>
  <c r="U21" i="1"/>
  <c r="V21" i="1"/>
  <c r="W21" i="1"/>
  <c r="X21" i="1"/>
  <c r="Y21" i="1"/>
  <c r="Z21" i="1"/>
  <c r="AA21" i="1"/>
  <c r="AB21" i="1"/>
  <c r="U26" i="1"/>
  <c r="V26" i="1"/>
  <c r="W26" i="1"/>
  <c r="X26" i="1"/>
  <c r="Y26" i="1"/>
  <c r="Z26" i="1"/>
  <c r="AA26" i="1"/>
  <c r="AB26" i="1"/>
  <c r="U6" i="1"/>
  <c r="V6" i="1"/>
  <c r="W6" i="1"/>
  <c r="X6" i="1"/>
  <c r="Y6" i="1"/>
  <c r="Z6" i="1"/>
  <c r="AA6" i="1"/>
  <c r="AB6" i="1"/>
  <c r="U3" i="1"/>
  <c r="V3" i="1"/>
  <c r="W3" i="1"/>
  <c r="X3" i="1"/>
  <c r="Y3" i="1"/>
  <c r="Z3" i="1"/>
  <c r="AA3" i="1"/>
  <c r="AB3" i="1"/>
  <c r="U8" i="1"/>
  <c r="V8" i="1"/>
  <c r="W8" i="1"/>
  <c r="X8" i="1"/>
  <c r="Y8" i="1"/>
  <c r="Z8" i="1"/>
  <c r="AA8" i="1"/>
  <c r="AB8" i="1"/>
  <c r="U11" i="1"/>
  <c r="V11" i="1"/>
  <c r="W11" i="1"/>
  <c r="X11" i="1"/>
  <c r="Y11" i="1"/>
  <c r="Z11" i="1"/>
  <c r="AA11" i="1"/>
  <c r="AB11" i="1"/>
  <c r="U4" i="1"/>
  <c r="V4" i="1"/>
  <c r="W4" i="1"/>
  <c r="X4" i="1"/>
  <c r="Y4" i="1"/>
  <c r="Z4" i="1"/>
  <c r="AA4" i="1"/>
  <c r="AB4" i="1"/>
  <c r="U32" i="1"/>
  <c r="V32" i="1"/>
  <c r="W32" i="1"/>
  <c r="X32" i="1"/>
  <c r="Y32" i="1"/>
  <c r="Z32" i="1"/>
  <c r="AA32" i="1"/>
  <c r="AB32" i="1"/>
  <c r="W503" i="1"/>
  <c r="X503" i="1"/>
  <c r="Y503" i="1"/>
  <c r="Z503" i="1"/>
  <c r="AA503" i="1"/>
  <c r="AB503" i="1"/>
  <c r="W471" i="1"/>
  <c r="X471" i="1"/>
  <c r="Y471" i="1"/>
  <c r="Z471" i="1"/>
  <c r="AA471" i="1"/>
  <c r="AB471" i="1"/>
  <c r="W95" i="1"/>
  <c r="X95" i="1"/>
  <c r="Y95" i="1"/>
  <c r="Z95" i="1"/>
  <c r="AA95" i="1"/>
  <c r="AB95" i="1"/>
  <c r="U470" i="1"/>
  <c r="V470" i="1"/>
  <c r="U491" i="1"/>
  <c r="V491" i="1"/>
  <c r="W79" i="1"/>
  <c r="X79" i="1"/>
  <c r="Y79" i="1"/>
  <c r="Z79" i="1"/>
  <c r="AA79" i="1"/>
  <c r="AB79" i="1"/>
  <c r="W42" i="1"/>
  <c r="X42" i="1"/>
  <c r="Y42" i="1"/>
  <c r="Z42" i="1"/>
  <c r="AA42" i="1"/>
  <c r="AB42" i="1"/>
  <c r="W18" i="1"/>
  <c r="X18" i="1"/>
  <c r="Y18" i="1"/>
  <c r="Z18" i="1"/>
  <c r="AA18" i="1"/>
  <c r="AB18" i="1"/>
  <c r="W40" i="1"/>
  <c r="X40" i="1"/>
  <c r="Y40" i="1"/>
  <c r="Z40" i="1"/>
  <c r="AA40" i="1"/>
  <c r="AB40" i="1"/>
  <c r="W15" i="1"/>
  <c r="X15" i="1"/>
  <c r="Y15" i="1"/>
  <c r="Z15" i="1"/>
  <c r="AA15" i="1"/>
  <c r="AB15" i="1"/>
  <c r="W13" i="1"/>
  <c r="X13" i="1"/>
  <c r="Y13" i="1"/>
  <c r="Z13" i="1"/>
  <c r="AA13" i="1"/>
  <c r="AB13" i="1"/>
  <c r="N458" i="1"/>
  <c r="N443" i="1"/>
  <c r="N445" i="1"/>
  <c r="N479" i="1"/>
  <c r="N460" i="1"/>
  <c r="N469" i="1"/>
  <c r="N444" i="1"/>
  <c r="N449" i="1"/>
  <c r="N446" i="1"/>
  <c r="N43" i="1"/>
  <c r="N49" i="1"/>
  <c r="N50" i="1"/>
  <c r="N55" i="1"/>
  <c r="N61" i="1"/>
  <c r="N69" i="1"/>
  <c r="N82" i="1"/>
  <c r="N83" i="1"/>
  <c r="N101" i="1"/>
  <c r="N102" i="1"/>
  <c r="N17" i="1"/>
  <c r="N437" i="1"/>
  <c r="N425" i="1"/>
  <c r="N350" i="1"/>
  <c r="N388" i="1"/>
  <c r="N399" i="1"/>
  <c r="N424" i="1"/>
  <c r="N354" i="1"/>
  <c r="N398" i="1"/>
  <c r="N349" i="1"/>
  <c r="N386" i="1"/>
  <c r="N329" i="1"/>
  <c r="N327" i="1"/>
  <c r="N387" i="1"/>
  <c r="N330" i="1"/>
  <c r="N331" i="1"/>
  <c r="N351" i="1"/>
  <c r="N402" i="1"/>
  <c r="N421" i="1"/>
  <c r="N332" i="1"/>
  <c r="N389" i="1"/>
  <c r="N423" i="1"/>
  <c r="N353" i="1"/>
  <c r="N328" i="1"/>
  <c r="N352" i="1"/>
  <c r="N384" i="1"/>
  <c r="N436" i="1"/>
  <c r="N383" i="1"/>
  <c r="N422" i="1"/>
  <c r="N408" i="1"/>
  <c r="N401" i="1"/>
  <c r="N122" i="1"/>
  <c r="N143" i="1"/>
  <c r="N144" i="1"/>
  <c r="N145" i="1"/>
  <c r="N179" i="1"/>
  <c r="N400" i="1"/>
  <c r="N180" i="1"/>
  <c r="N181" i="1"/>
  <c r="N182" i="1"/>
  <c r="N214" i="1"/>
  <c r="N385" i="1"/>
  <c r="N215" i="1"/>
  <c r="N275" i="1"/>
  <c r="N276" i="1"/>
  <c r="N277" i="1"/>
  <c r="N278" i="1"/>
  <c r="N279" i="1"/>
  <c r="N115" i="1"/>
  <c r="N16" i="1"/>
  <c r="N80" i="1"/>
  <c r="N107" i="1"/>
  <c r="N85" i="1"/>
  <c r="N108" i="1"/>
  <c r="N71" i="1"/>
  <c r="N72" i="1"/>
  <c r="N86" i="1"/>
  <c r="N66" i="1"/>
  <c r="N73" i="1"/>
  <c r="N109" i="1"/>
  <c r="N87" i="1"/>
  <c r="N63" i="1"/>
  <c r="N110" i="1"/>
  <c r="N111" i="1"/>
  <c r="N88" i="1"/>
  <c r="N57" i="1"/>
  <c r="N48" i="1"/>
  <c r="N89" i="1"/>
  <c r="N90" i="1"/>
  <c r="N91" i="1"/>
  <c r="N64" i="1"/>
  <c r="N92" i="1"/>
  <c r="N93" i="1"/>
  <c r="N112" i="1"/>
  <c r="N509" i="1"/>
  <c r="N34" i="1"/>
  <c r="N30" i="1"/>
  <c r="N35" i="1"/>
  <c r="N29" i="1"/>
  <c r="N31" i="1"/>
  <c r="N94" i="1"/>
  <c r="N113" i="1"/>
  <c r="N58" i="1"/>
  <c r="N59" i="1"/>
  <c r="N74" i="1"/>
  <c r="N114" i="1"/>
  <c r="N44" i="1"/>
  <c r="N39" i="1"/>
  <c r="N75" i="1"/>
  <c r="N45" i="1"/>
  <c r="N149" i="1"/>
  <c r="N150" i="1"/>
  <c r="N186" i="1"/>
  <c r="N151" i="1"/>
  <c r="N152" i="1"/>
  <c r="N153" i="1"/>
  <c r="N285" i="1"/>
  <c r="N219" i="1"/>
  <c r="N220" i="1"/>
  <c r="N286" i="1"/>
  <c r="N221" i="1"/>
  <c r="N287" i="1"/>
  <c r="N222" i="1"/>
  <c r="N288" i="1"/>
  <c r="N187" i="1"/>
  <c r="N289" i="1"/>
  <c r="N40" i="1"/>
  <c r="N46" i="1"/>
  <c r="N38" i="1"/>
  <c r="N13" i="1"/>
  <c r="N98" i="1"/>
  <c r="N79" i="1"/>
  <c r="N42" i="1"/>
  <c r="N95" i="1"/>
  <c r="N15" i="1"/>
  <c r="N78" i="1"/>
  <c r="N81" i="1"/>
  <c r="N99" i="1"/>
  <c r="N41" i="1"/>
  <c r="N100" i="1"/>
  <c r="N470" i="1"/>
  <c r="N491" i="1"/>
  <c r="N503" i="1"/>
  <c r="N471" i="1"/>
  <c r="N18" i="1"/>
  <c r="N253" i="1"/>
  <c r="N201" i="1"/>
  <c r="N139" i="1"/>
  <c r="N247" i="1"/>
  <c r="N254" i="1"/>
  <c r="N141" i="1"/>
  <c r="N302" i="1"/>
  <c r="N176" i="1"/>
  <c r="N250" i="1"/>
  <c r="N269" i="1"/>
  <c r="N249" i="1"/>
  <c r="N175" i="1"/>
  <c r="N274" i="1"/>
  <c r="N248" i="1"/>
  <c r="N138" i="1"/>
  <c r="N173" i="1"/>
  <c r="N251" i="1"/>
  <c r="N244" i="1"/>
  <c r="N142" i="1"/>
  <c r="N303" i="1"/>
  <c r="N270" i="1"/>
  <c r="N137" i="1"/>
  <c r="N271" i="1"/>
  <c r="N177" i="1"/>
  <c r="N140" i="1"/>
  <c r="N272" i="1"/>
  <c r="N161" i="1"/>
  <c r="N252" i="1"/>
  <c r="N273" i="1"/>
  <c r="N245" i="1"/>
  <c r="N200" i="1"/>
  <c r="N246" i="1"/>
  <c r="N317" i="1"/>
  <c r="N318" i="1"/>
  <c r="N319" i="1"/>
  <c r="N320" i="1"/>
  <c r="N321" i="1"/>
  <c r="N322" i="1"/>
  <c r="N364" i="1"/>
  <c r="N365" i="1"/>
  <c r="N366" i="1"/>
  <c r="N367" i="1"/>
  <c r="N396" i="1"/>
  <c r="N418" i="1"/>
  <c r="N419" i="1"/>
  <c r="N483" i="1"/>
  <c r="N456" i="1"/>
  <c r="N484" i="1"/>
  <c r="N502" i="1"/>
  <c r="N450" i="1"/>
  <c r="N487" i="1"/>
  <c r="N459" i="1"/>
  <c r="N461" i="1"/>
  <c r="N499" i="1"/>
  <c r="N490" i="1"/>
  <c r="N486" i="1"/>
  <c r="N501" i="1"/>
  <c r="N481" i="1"/>
  <c r="N495" i="1"/>
  <c r="N489" i="1"/>
  <c r="N477" i="1"/>
  <c r="N500" i="1"/>
  <c r="N480" i="1"/>
  <c r="N506" i="1"/>
  <c r="N505" i="1"/>
  <c r="N494" i="1"/>
  <c r="N465" i="1"/>
  <c r="N468" i="1"/>
  <c r="N447" i="1"/>
  <c r="N451" i="1"/>
  <c r="N466" i="1"/>
  <c r="N478" i="1"/>
  <c r="N463" i="1"/>
  <c r="N452" i="1"/>
  <c r="N464" i="1"/>
  <c r="N457" i="1"/>
  <c r="N488" i="1"/>
  <c r="N448" i="1"/>
  <c r="N475" i="1"/>
  <c r="N125" i="1"/>
  <c r="N223" i="1"/>
  <c r="N154" i="1"/>
  <c r="N224" i="1"/>
  <c r="N126" i="1"/>
  <c r="N225" i="1"/>
  <c r="N226" i="1"/>
  <c r="N127" i="1"/>
  <c r="N188" i="1"/>
  <c r="N155" i="1"/>
  <c r="N227" i="1"/>
  <c r="N156" i="1"/>
  <c r="N228" i="1"/>
  <c r="N128" i="1"/>
  <c r="N189" i="1"/>
  <c r="N229" i="1"/>
  <c r="N157" i="1"/>
  <c r="N230" i="1"/>
  <c r="N190" i="1"/>
  <c r="N191" i="1"/>
  <c r="N158" i="1"/>
  <c r="N290" i="1"/>
  <c r="N159" i="1"/>
  <c r="N129" i="1"/>
  <c r="N192" i="1"/>
  <c r="N231" i="1"/>
  <c r="N291" i="1"/>
  <c r="N193" i="1"/>
  <c r="N130" i="1"/>
  <c r="N292" i="1"/>
  <c r="N194" i="1"/>
  <c r="N293" i="1"/>
  <c r="N131" i="1"/>
  <c r="N195" i="1"/>
  <c r="N132" i="1"/>
  <c r="N232" i="1"/>
  <c r="N294" i="1"/>
  <c r="N233" i="1"/>
  <c r="N234" i="1"/>
  <c r="N235" i="1"/>
  <c r="N295" i="1"/>
  <c r="N196" i="1"/>
  <c r="N133" i="1"/>
  <c r="N197" i="1"/>
  <c r="N198" i="1"/>
  <c r="N160" i="1"/>
  <c r="N236" i="1"/>
  <c r="N296" i="1"/>
  <c r="N297" i="1"/>
  <c r="N237" i="1"/>
  <c r="N298" i="1"/>
  <c r="N299" i="1"/>
  <c r="N238" i="1"/>
  <c r="N134" i="1"/>
  <c r="N300" i="1"/>
  <c r="N239" i="1"/>
  <c r="N301" i="1"/>
  <c r="N240" i="1"/>
  <c r="N241" i="1"/>
  <c r="N199" i="1"/>
  <c r="N242" i="1"/>
  <c r="N243" i="1"/>
  <c r="N462" i="1"/>
  <c r="N467" i="1"/>
  <c r="N476" i="1"/>
  <c r="N5" i="1"/>
  <c r="N485" i="1"/>
  <c r="N482" i="1"/>
  <c r="N22" i="1"/>
  <c r="N23" i="1"/>
  <c r="N27" i="1"/>
  <c r="N28" i="1"/>
  <c r="N51" i="1"/>
  <c r="N52" i="1"/>
  <c r="N56" i="1"/>
  <c r="N70" i="1"/>
  <c r="N84" i="1"/>
  <c r="N103" i="1"/>
  <c r="N104" i="1"/>
  <c r="N105" i="1"/>
  <c r="N420" i="1"/>
  <c r="N440" i="1"/>
  <c r="N434" i="1"/>
  <c r="N415" i="1"/>
  <c r="N374" i="1"/>
  <c r="N441" i="1"/>
  <c r="N394" i="1"/>
  <c r="N438" i="1"/>
  <c r="N369" i="1"/>
  <c r="N363" i="1"/>
  <c r="N359" i="1"/>
  <c r="N426" i="1"/>
  <c r="N411" i="1"/>
  <c r="N370" i="1"/>
  <c r="N409" i="1"/>
  <c r="N355" i="1"/>
  <c r="N439" i="1"/>
  <c r="N413" i="1"/>
  <c r="N410" i="1"/>
  <c r="N371" i="1"/>
  <c r="N375" i="1"/>
  <c r="N416" i="1"/>
  <c r="N372" i="1"/>
  <c r="N361" i="1"/>
  <c r="N435" i="1"/>
  <c r="N360" i="1"/>
  <c r="N442" i="1"/>
  <c r="N362" i="1"/>
  <c r="N412" i="1"/>
  <c r="N395" i="1"/>
  <c r="N390" i="1"/>
  <c r="N373" i="1"/>
  <c r="N368" i="1"/>
  <c r="N123" i="1"/>
  <c r="N124" i="1"/>
  <c r="N146" i="1"/>
  <c r="N147" i="1"/>
  <c r="N497" i="1"/>
  <c r="N493" i="1"/>
  <c r="N504" i="1"/>
  <c r="N455" i="1"/>
  <c r="N472" i="1"/>
  <c r="N498" i="1"/>
  <c r="N473" i="1"/>
  <c r="N474" i="1"/>
  <c r="N507" i="1"/>
  <c r="N334" i="1"/>
  <c r="N148" i="1"/>
  <c r="N183" i="1"/>
  <c r="N184" i="1"/>
  <c r="N185" i="1"/>
  <c r="N216" i="1"/>
  <c r="N217" i="1"/>
  <c r="N218" i="1"/>
  <c r="N280" i="1"/>
  <c r="N281" i="1"/>
  <c r="N282" i="1"/>
  <c r="N283" i="1"/>
  <c r="N284" i="1"/>
  <c r="N65" i="1"/>
  <c r="N7" i="1"/>
  <c r="N67" i="1"/>
  <c r="N53" i="1"/>
  <c r="N77" i="1"/>
  <c r="N121" i="1"/>
  <c r="N24" i="1"/>
  <c r="N118" i="1"/>
  <c r="N21" i="1"/>
  <c r="N6" i="1"/>
  <c r="N3" i="1"/>
  <c r="N8" i="1"/>
  <c r="N11" i="1"/>
  <c r="N4" i="1"/>
  <c r="N32" i="1"/>
  <c r="N26" i="1"/>
  <c r="N117" i="1"/>
  <c r="N54" i="1"/>
  <c r="N120" i="1"/>
  <c r="N20" i="1"/>
  <c r="N10" i="1"/>
  <c r="N76" i="1"/>
  <c r="N60" i="1"/>
  <c r="N135" i="1"/>
  <c r="N25" i="1"/>
  <c r="N119" i="1"/>
  <c r="N33" i="1"/>
  <c r="N37" i="1"/>
  <c r="N36" i="1"/>
  <c r="N453" i="1"/>
  <c r="N454" i="1"/>
  <c r="N492" i="1"/>
  <c r="N496" i="1"/>
  <c r="N264" i="1"/>
  <c r="N312" i="1"/>
  <c r="N259" i="1"/>
  <c r="N172" i="1"/>
  <c r="N313" i="1"/>
  <c r="N170" i="1"/>
  <c r="N265" i="1"/>
  <c r="N258" i="1"/>
  <c r="N202" i="1"/>
  <c r="N211" i="1"/>
  <c r="N305" i="1"/>
  <c r="N210" i="1"/>
  <c r="N306" i="1"/>
  <c r="N308" i="1"/>
  <c r="N206" i="1"/>
  <c r="N316" i="1"/>
  <c r="N207" i="1"/>
  <c r="N165" i="1"/>
  <c r="N205" i="1"/>
  <c r="N325" i="1"/>
  <c r="N255" i="1"/>
  <c r="N169" i="1"/>
  <c r="N307" i="1"/>
  <c r="N261" i="1"/>
  <c r="N208" i="1"/>
  <c r="N315" i="1"/>
  <c r="N203" i="1"/>
  <c r="N311" i="1"/>
  <c r="N310" i="1"/>
  <c r="N162" i="1"/>
  <c r="N326" i="1"/>
  <c r="N163" i="1"/>
  <c r="N256" i="1"/>
  <c r="N171" i="1"/>
  <c r="N166" i="1"/>
  <c r="N257" i="1"/>
  <c r="N209" i="1"/>
  <c r="N260" i="1"/>
  <c r="N167" i="1"/>
  <c r="N309" i="1"/>
  <c r="N333" i="1"/>
  <c r="N267" i="1"/>
  <c r="N376" i="1"/>
  <c r="N335" i="1"/>
  <c r="N336" i="1"/>
  <c r="N337" i="1"/>
  <c r="N404" i="1"/>
  <c r="N377" i="1"/>
  <c r="N427" i="1"/>
  <c r="N338" i="1"/>
  <c r="N339" i="1"/>
  <c r="N378" i="1"/>
  <c r="N340" i="1"/>
  <c r="N341" i="1"/>
  <c r="N342" i="1"/>
  <c r="N343" i="1"/>
  <c r="N428" i="1"/>
  <c r="N429" i="1"/>
  <c r="N405" i="1"/>
  <c r="N430" i="1"/>
  <c r="N431" i="1"/>
  <c r="N406" i="1"/>
  <c r="N344" i="1"/>
  <c r="N345" i="1"/>
  <c r="N379" i="1"/>
  <c r="N432" i="1"/>
  <c r="N433" i="1"/>
  <c r="N380" i="1"/>
  <c r="N381" i="1"/>
  <c r="N346" i="1"/>
  <c r="N382" i="1"/>
  <c r="M507" i="1"/>
  <c r="J83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49" i="17"/>
  <c r="J3" i="17"/>
  <c r="J4" i="17"/>
  <c r="J5" i="17"/>
  <c r="J6" i="17"/>
  <c r="J7" i="17"/>
  <c r="J8" i="17"/>
  <c r="J9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2" i="17"/>
  <c r="M469" i="1"/>
  <c r="M444" i="1"/>
  <c r="M449" i="1"/>
  <c r="M446" i="1"/>
  <c r="M479" i="1"/>
  <c r="M43" i="1"/>
  <c r="M49" i="1"/>
  <c r="M50" i="1"/>
  <c r="M55" i="1"/>
  <c r="M61" i="1"/>
  <c r="M69" i="1"/>
  <c r="M458" i="1"/>
  <c r="M82" i="1"/>
  <c r="M83" i="1"/>
  <c r="M101" i="1"/>
  <c r="M443" i="1"/>
  <c r="M445" i="1"/>
  <c r="M102" i="1"/>
  <c r="M331" i="1"/>
  <c r="M351" i="1"/>
  <c r="M402" i="1"/>
  <c r="M421" i="1"/>
  <c r="M332" i="1"/>
  <c r="M389" i="1"/>
  <c r="M423" i="1"/>
  <c r="M353" i="1"/>
  <c r="M328" i="1"/>
  <c r="M352" i="1"/>
  <c r="M384" i="1"/>
  <c r="M436" i="1"/>
  <c r="M383" i="1"/>
  <c r="M422" i="1"/>
  <c r="M327" i="1"/>
  <c r="M408" i="1"/>
  <c r="M401" i="1"/>
  <c r="M437" i="1"/>
  <c r="M122" i="1"/>
  <c r="M399" i="1"/>
  <c r="M143" i="1"/>
  <c r="M388" i="1"/>
  <c r="M144" i="1"/>
  <c r="M145" i="1"/>
  <c r="M350" i="1"/>
  <c r="M179" i="1"/>
  <c r="M400" i="1"/>
  <c r="M180" i="1"/>
  <c r="M425" i="1"/>
  <c r="M424" i="1"/>
  <c r="M181" i="1"/>
  <c r="M182" i="1"/>
  <c r="M214" i="1"/>
  <c r="M398" i="1"/>
  <c r="M354" i="1"/>
  <c r="M349" i="1"/>
  <c r="M385" i="1"/>
  <c r="M215" i="1"/>
  <c r="M275" i="1"/>
  <c r="M386" i="1"/>
  <c r="M276" i="1"/>
  <c r="M387" i="1"/>
  <c r="M330" i="1"/>
  <c r="M329" i="1"/>
  <c r="M277" i="1"/>
  <c r="M278" i="1"/>
  <c r="M279" i="1"/>
  <c r="M115" i="1"/>
  <c r="M38" i="1"/>
  <c r="M78" i="1"/>
  <c r="M107" i="1"/>
  <c r="M85" i="1"/>
  <c r="M108" i="1"/>
  <c r="M71" i="1"/>
  <c r="M86" i="1"/>
  <c r="M66" i="1"/>
  <c r="M73" i="1"/>
  <c r="M109" i="1"/>
  <c r="M87" i="1"/>
  <c r="M63" i="1"/>
  <c r="M111" i="1"/>
  <c r="M35" i="1"/>
  <c r="M29" i="1"/>
  <c r="M30" i="1"/>
  <c r="M31" i="1"/>
  <c r="M34" i="1"/>
  <c r="M64" i="1"/>
  <c r="M93" i="1"/>
  <c r="M94" i="1"/>
  <c r="M90" i="1"/>
  <c r="M91" i="1"/>
  <c r="M89" i="1"/>
  <c r="M92" i="1"/>
  <c r="M112" i="1"/>
  <c r="M113" i="1"/>
  <c r="M509" i="1"/>
  <c r="M58" i="1"/>
  <c r="M59" i="1"/>
  <c r="M74" i="1"/>
  <c r="M114" i="1"/>
  <c r="M44" i="1"/>
  <c r="M39" i="1"/>
  <c r="M75" i="1"/>
  <c r="M45" i="1"/>
  <c r="M149" i="1"/>
  <c r="M150" i="1"/>
  <c r="M186" i="1"/>
  <c r="M151" i="1"/>
  <c r="M152" i="1"/>
  <c r="M153" i="1"/>
  <c r="M285" i="1"/>
  <c r="M219" i="1"/>
  <c r="M220" i="1"/>
  <c r="M286" i="1"/>
  <c r="M221" i="1"/>
  <c r="M287" i="1"/>
  <c r="M222" i="1"/>
  <c r="M288" i="1"/>
  <c r="M187" i="1"/>
  <c r="M289" i="1"/>
  <c r="M79" i="1"/>
  <c r="M40" i="1"/>
  <c r="M81" i="1"/>
  <c r="M99" i="1"/>
  <c r="M41" i="1"/>
  <c r="M100" i="1"/>
  <c r="M80" i="1"/>
  <c r="M98" i="1"/>
  <c r="M16" i="1"/>
  <c r="M13" i="1"/>
  <c r="M470" i="1"/>
  <c r="M95" i="1"/>
  <c r="M491" i="1"/>
  <c r="M46" i="1"/>
  <c r="M253" i="1"/>
  <c r="M249" i="1"/>
  <c r="M244" i="1"/>
  <c r="M142" i="1"/>
  <c r="M247" i="1"/>
  <c r="M201" i="1"/>
  <c r="M303" i="1"/>
  <c r="M270" i="1"/>
  <c r="M137" i="1"/>
  <c r="M175" i="1"/>
  <c r="M271" i="1"/>
  <c r="M177" i="1"/>
  <c r="M140" i="1"/>
  <c r="M272" i="1"/>
  <c r="M250" i="1"/>
  <c r="M274" i="1"/>
  <c r="M138" i="1"/>
  <c r="M161" i="1"/>
  <c r="M252" i="1"/>
  <c r="M173" i="1"/>
  <c r="M139" i="1"/>
  <c r="M269" i="1"/>
  <c r="M273" i="1"/>
  <c r="M245" i="1"/>
  <c r="M200" i="1"/>
  <c r="M246" i="1"/>
  <c r="M254" i="1"/>
  <c r="M302" i="1"/>
  <c r="M141" i="1"/>
  <c r="M317" i="1"/>
  <c r="M318" i="1"/>
  <c r="M319" i="1"/>
  <c r="M320" i="1"/>
  <c r="M321" i="1"/>
  <c r="M322" i="1"/>
  <c r="M248" i="1"/>
  <c r="M364" i="1"/>
  <c r="M251" i="1"/>
  <c r="M365" i="1"/>
  <c r="M366" i="1"/>
  <c r="M367" i="1"/>
  <c r="M396" i="1"/>
  <c r="M176" i="1"/>
  <c r="M418" i="1"/>
  <c r="M419" i="1"/>
  <c r="M468" i="1"/>
  <c r="M447" i="1"/>
  <c r="M451" i="1"/>
  <c r="M466" i="1"/>
  <c r="M478" i="1"/>
  <c r="M463" i="1"/>
  <c r="M452" i="1"/>
  <c r="M464" i="1"/>
  <c r="M457" i="1"/>
  <c r="M488" i="1"/>
  <c r="M448" i="1"/>
  <c r="M475" i="1"/>
  <c r="M462" i="1"/>
  <c r="M467" i="1"/>
  <c r="M476" i="1"/>
  <c r="M483" i="1"/>
  <c r="M456" i="1"/>
  <c r="M5" i="1"/>
  <c r="M484" i="1"/>
  <c r="M450" i="1"/>
  <c r="M459" i="1"/>
  <c r="M502" i="1"/>
  <c r="M461" i="1"/>
  <c r="M490" i="1"/>
  <c r="M499" i="1"/>
  <c r="M487" i="1"/>
  <c r="M495" i="1"/>
  <c r="M501" i="1"/>
  <c r="M485" i="1"/>
  <c r="M486" i="1"/>
  <c r="M481" i="1"/>
  <c r="M482" i="1"/>
  <c r="M22" i="1"/>
  <c r="M23" i="1"/>
  <c r="M27" i="1"/>
  <c r="M500" i="1"/>
  <c r="M28" i="1"/>
  <c r="M506" i="1"/>
  <c r="M477" i="1"/>
  <c r="M125" i="1"/>
  <c r="M223" i="1"/>
  <c r="M154" i="1"/>
  <c r="M224" i="1"/>
  <c r="M126" i="1"/>
  <c r="M226" i="1"/>
  <c r="M127" i="1"/>
  <c r="M188" i="1"/>
  <c r="M155" i="1"/>
  <c r="M227" i="1"/>
  <c r="M156" i="1"/>
  <c r="M228" i="1"/>
  <c r="M128" i="1"/>
  <c r="M189" i="1"/>
  <c r="M229" i="1"/>
  <c r="M157" i="1"/>
  <c r="M230" i="1"/>
  <c r="M190" i="1"/>
  <c r="M132" i="1"/>
  <c r="M129" i="1"/>
  <c r="M130" i="1"/>
  <c r="M131" i="1"/>
  <c r="M159" i="1"/>
  <c r="M158" i="1"/>
  <c r="M193" i="1"/>
  <c r="M192" i="1"/>
  <c r="M194" i="1"/>
  <c r="M195" i="1"/>
  <c r="M231" i="1"/>
  <c r="M232" i="1"/>
  <c r="M293" i="1"/>
  <c r="M292" i="1"/>
  <c r="M290" i="1"/>
  <c r="M294" i="1"/>
  <c r="M291" i="1"/>
  <c r="M233" i="1"/>
  <c r="M234" i="1"/>
  <c r="M235" i="1"/>
  <c r="M295" i="1"/>
  <c r="M196" i="1"/>
  <c r="M133" i="1"/>
  <c r="M197" i="1"/>
  <c r="M198" i="1"/>
  <c r="M160" i="1"/>
  <c r="M236" i="1"/>
  <c r="M296" i="1"/>
  <c r="M297" i="1"/>
  <c r="M237" i="1"/>
  <c r="M298" i="1"/>
  <c r="M299" i="1"/>
  <c r="M238" i="1"/>
  <c r="M134" i="1"/>
  <c r="M300" i="1"/>
  <c r="M239" i="1"/>
  <c r="M301" i="1"/>
  <c r="M240" i="1"/>
  <c r="M241" i="1"/>
  <c r="M199" i="1"/>
  <c r="M242" i="1"/>
  <c r="M243" i="1"/>
  <c r="M494" i="1"/>
  <c r="M51" i="1"/>
  <c r="M52" i="1"/>
  <c r="M56" i="1"/>
  <c r="M489" i="1"/>
  <c r="M480" i="1"/>
  <c r="M70" i="1"/>
  <c r="M505" i="1"/>
  <c r="M84" i="1"/>
  <c r="M465" i="1"/>
  <c r="M103" i="1"/>
  <c r="M104" i="1"/>
  <c r="M105" i="1"/>
  <c r="M359" i="1"/>
  <c r="M426" i="1"/>
  <c r="M411" i="1"/>
  <c r="M370" i="1"/>
  <c r="M409" i="1"/>
  <c r="M355" i="1"/>
  <c r="M439" i="1"/>
  <c r="M413" i="1"/>
  <c r="M410" i="1"/>
  <c r="M371" i="1"/>
  <c r="M375" i="1"/>
  <c r="M416" i="1"/>
  <c r="M372" i="1"/>
  <c r="M361" i="1"/>
  <c r="M435" i="1"/>
  <c r="M360" i="1"/>
  <c r="M442" i="1"/>
  <c r="M362" i="1"/>
  <c r="M412" i="1"/>
  <c r="M395" i="1"/>
  <c r="M390" i="1"/>
  <c r="M373" i="1"/>
  <c r="M368" i="1"/>
  <c r="M123" i="1"/>
  <c r="M420" i="1"/>
  <c r="M124" i="1"/>
  <c r="M440" i="1"/>
  <c r="M438" i="1"/>
  <c r="M434" i="1"/>
  <c r="M146" i="1"/>
  <c r="M147" i="1"/>
  <c r="M148" i="1"/>
  <c r="M415" i="1"/>
  <c r="M374" i="1"/>
  <c r="M497" i="1"/>
  <c r="M504" i="1"/>
  <c r="M493" i="1"/>
  <c r="M473" i="1"/>
  <c r="M455" i="1"/>
  <c r="M472" i="1"/>
  <c r="M474" i="1"/>
  <c r="M334" i="1"/>
  <c r="M183" i="1"/>
  <c r="M184" i="1"/>
  <c r="M185" i="1"/>
  <c r="M216" i="1"/>
  <c r="M394" i="1"/>
  <c r="M217" i="1"/>
  <c r="M218" i="1"/>
  <c r="M441" i="1"/>
  <c r="M280" i="1"/>
  <c r="M363" i="1"/>
  <c r="M281" i="1"/>
  <c r="M282" i="1"/>
  <c r="M283" i="1"/>
  <c r="M369" i="1"/>
  <c r="M284" i="1"/>
  <c r="M118" i="1"/>
  <c r="M117" i="1"/>
  <c r="M54" i="1"/>
  <c r="M120" i="1"/>
  <c r="M77" i="1"/>
  <c r="M7" i="1"/>
  <c r="M53" i="1"/>
  <c r="M20" i="1"/>
  <c r="M6" i="1"/>
  <c r="M10" i="1"/>
  <c r="M76" i="1"/>
  <c r="M11" i="1"/>
  <c r="M60" i="1"/>
  <c r="M135" i="1"/>
  <c r="M3" i="1"/>
  <c r="M25" i="1"/>
  <c r="M119" i="1"/>
  <c r="M33" i="1"/>
  <c r="M37" i="1"/>
  <c r="M4" i="1"/>
  <c r="M36" i="1"/>
  <c r="M65" i="1"/>
  <c r="M121" i="1"/>
  <c r="M453" i="1"/>
  <c r="M454" i="1"/>
  <c r="M67" i="1"/>
  <c r="M24" i="1"/>
  <c r="M21" i="1"/>
  <c r="M492" i="1"/>
  <c r="M496" i="1"/>
  <c r="M305" i="1"/>
  <c r="M211" i="1"/>
  <c r="M172" i="1"/>
  <c r="M210" i="1"/>
  <c r="M306" i="1"/>
  <c r="M308" i="1"/>
  <c r="M206" i="1"/>
  <c r="M316" i="1"/>
  <c r="M207" i="1"/>
  <c r="M165" i="1"/>
  <c r="M205" i="1"/>
  <c r="M325" i="1"/>
  <c r="M255" i="1"/>
  <c r="M169" i="1"/>
  <c r="M307" i="1"/>
  <c r="M261" i="1"/>
  <c r="M208" i="1"/>
  <c r="M315" i="1"/>
  <c r="M203" i="1"/>
  <c r="M259" i="1"/>
  <c r="M170" i="1"/>
  <c r="M311" i="1"/>
  <c r="M310" i="1"/>
  <c r="M162" i="1"/>
  <c r="M326" i="1"/>
  <c r="M163" i="1"/>
  <c r="M256" i="1"/>
  <c r="M171" i="1"/>
  <c r="M166" i="1"/>
  <c r="M257" i="1"/>
  <c r="M209" i="1"/>
  <c r="M260" i="1"/>
  <c r="M167" i="1"/>
  <c r="M264" i="1"/>
  <c r="M312" i="1"/>
  <c r="M313" i="1"/>
  <c r="M309" i="1"/>
  <c r="M333" i="1"/>
  <c r="M265" i="1"/>
  <c r="M258" i="1"/>
  <c r="M202" i="1"/>
  <c r="M267" i="1"/>
  <c r="M335" i="1"/>
  <c r="M336" i="1"/>
  <c r="M337" i="1"/>
  <c r="M404" i="1"/>
  <c r="M377" i="1"/>
  <c r="M427" i="1"/>
  <c r="M338" i="1"/>
  <c r="M339" i="1"/>
  <c r="M340" i="1"/>
  <c r="M341" i="1"/>
  <c r="M343" i="1"/>
  <c r="M378" i="1"/>
  <c r="M405" i="1"/>
  <c r="M428" i="1"/>
  <c r="M431" i="1"/>
  <c r="M429" i="1"/>
  <c r="M430" i="1"/>
  <c r="M344" i="1"/>
  <c r="M345" i="1"/>
  <c r="M379" i="1"/>
  <c r="M432" i="1"/>
  <c r="M433" i="1"/>
  <c r="M380" i="1"/>
  <c r="M381" i="1"/>
  <c r="M346" i="1"/>
  <c r="M382" i="1"/>
  <c r="M72" i="1"/>
  <c r="M17" i="1"/>
  <c r="M48" i="1"/>
  <c r="M88" i="1"/>
  <c r="M57" i="1"/>
  <c r="M110" i="1"/>
  <c r="M191" i="1"/>
  <c r="M225" i="1"/>
  <c r="M406" i="1"/>
  <c r="M342" i="1"/>
  <c r="M376" i="1"/>
  <c r="M503" i="1"/>
  <c r="M471" i="1"/>
  <c r="M15" i="1"/>
  <c r="M42" i="1"/>
  <c r="M18" i="1"/>
  <c r="M498" i="1"/>
  <c r="M8" i="1"/>
  <c r="M32" i="1"/>
  <c r="M26" i="1"/>
  <c r="M460" i="1"/>
  <c r="W72" i="1"/>
  <c r="X72" i="1"/>
  <c r="Y72" i="1"/>
  <c r="Z72" i="1"/>
  <c r="AA72" i="1"/>
  <c r="AB72" i="1"/>
  <c r="W17" i="1"/>
  <c r="X17" i="1"/>
  <c r="Y17" i="1"/>
  <c r="Z17" i="1"/>
  <c r="AA17" i="1"/>
  <c r="AB17" i="1"/>
  <c r="W48" i="1"/>
  <c r="X48" i="1"/>
  <c r="Y48" i="1"/>
  <c r="Z48" i="1"/>
  <c r="AA48" i="1"/>
  <c r="AB48" i="1"/>
  <c r="W88" i="1"/>
  <c r="X88" i="1"/>
  <c r="Y88" i="1"/>
  <c r="Z88" i="1"/>
  <c r="AA88" i="1"/>
  <c r="AB88" i="1"/>
  <c r="W57" i="1"/>
  <c r="X57" i="1"/>
  <c r="Y57" i="1"/>
  <c r="Z57" i="1"/>
  <c r="AA57" i="1"/>
  <c r="AB57" i="1"/>
  <c r="W110" i="1"/>
  <c r="X110" i="1"/>
  <c r="Y110" i="1"/>
  <c r="Z110" i="1"/>
  <c r="AA110" i="1"/>
  <c r="AB110" i="1"/>
  <c r="W191" i="1"/>
  <c r="X191" i="1"/>
  <c r="Y191" i="1"/>
  <c r="Z191" i="1"/>
  <c r="AA191" i="1"/>
  <c r="AB191" i="1"/>
  <c r="W225" i="1"/>
  <c r="X225" i="1"/>
  <c r="Y225" i="1"/>
  <c r="Z225" i="1"/>
  <c r="AA225" i="1"/>
  <c r="AB225" i="1"/>
  <c r="W406" i="1"/>
  <c r="X406" i="1"/>
  <c r="Y406" i="1"/>
  <c r="Z406" i="1"/>
  <c r="AA406" i="1"/>
  <c r="AB406" i="1"/>
  <c r="W342" i="1"/>
  <c r="X342" i="1"/>
  <c r="Y342" i="1"/>
  <c r="Z342" i="1"/>
  <c r="AA342" i="1"/>
  <c r="AB342" i="1"/>
  <c r="W498" i="1"/>
  <c r="X498" i="1"/>
  <c r="Y498" i="1"/>
  <c r="Z498" i="1"/>
  <c r="AA498" i="1"/>
  <c r="AB498" i="1"/>
  <c r="W507" i="1"/>
  <c r="X507" i="1"/>
  <c r="Y507" i="1"/>
  <c r="Z507" i="1"/>
  <c r="AA507" i="1"/>
  <c r="AB507" i="1"/>
  <c r="A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B5" i="16"/>
  <c r="B4" i="16"/>
  <c r="B3" i="16"/>
  <c r="H2" i="16"/>
  <c r="L175" i="15"/>
  <c r="L174" i="15"/>
  <c r="L173" i="15"/>
  <c r="L172" i="15"/>
  <c r="L171" i="15"/>
  <c r="L170" i="15"/>
  <c r="L169" i="15"/>
  <c r="L168" i="15"/>
  <c r="L165" i="15"/>
  <c r="L164" i="15"/>
  <c r="L163" i="15"/>
  <c r="L162" i="15"/>
  <c r="L161" i="15"/>
  <c r="L160" i="15"/>
  <c r="L159" i="15"/>
  <c r="L158" i="15"/>
  <c r="L157" i="15"/>
  <c r="L156" i="15"/>
  <c r="L155" i="15"/>
  <c r="L154" i="15"/>
  <c r="L153" i="15"/>
  <c r="L152" i="15"/>
  <c r="L151" i="15"/>
  <c r="L150" i="15"/>
  <c r="L147" i="15"/>
  <c r="L146" i="15"/>
  <c r="L145" i="15"/>
  <c r="L144" i="15"/>
  <c r="L143" i="15"/>
  <c r="L142" i="15"/>
  <c r="L141" i="15"/>
  <c r="L140" i="15"/>
  <c r="L139" i="15"/>
  <c r="L138" i="15"/>
  <c r="L137" i="15"/>
  <c r="L136" i="15"/>
  <c r="L135" i="15"/>
  <c r="L134" i="15"/>
  <c r="L133" i="15"/>
  <c r="L132" i="15"/>
  <c r="L131" i="15"/>
  <c r="L130" i="15"/>
  <c r="L129" i="15"/>
  <c r="L128" i="15"/>
  <c r="L127" i="15"/>
  <c r="L126" i="15"/>
  <c r="L125" i="15"/>
  <c r="L124" i="15"/>
  <c r="L123" i="15"/>
  <c r="L122" i="15"/>
  <c r="L121" i="15"/>
  <c r="L118" i="15"/>
  <c r="L117" i="15"/>
  <c r="L116" i="15"/>
  <c r="L115" i="15"/>
  <c r="L114" i="15"/>
  <c r="L113" i="15"/>
  <c r="L112" i="15"/>
  <c r="L111" i="15"/>
  <c r="L110" i="15"/>
  <c r="L109" i="15"/>
  <c r="L108" i="15"/>
  <c r="L107" i="15"/>
  <c r="L106" i="15"/>
  <c r="L105" i="15"/>
  <c r="L104" i="15"/>
  <c r="L103" i="15"/>
  <c r="L102" i="15"/>
  <c r="L101" i="15"/>
  <c r="L100" i="15"/>
  <c r="L99" i="15"/>
  <c r="L98" i="15"/>
  <c r="L97" i="15"/>
  <c r="L96" i="15"/>
  <c r="L95" i="15"/>
  <c r="L92" i="15"/>
  <c r="L90" i="15"/>
  <c r="L89" i="15"/>
  <c r="L88" i="15"/>
  <c r="L87" i="15"/>
  <c r="L86" i="15"/>
  <c r="L85" i="15"/>
  <c r="L84" i="15"/>
  <c r="L83" i="15"/>
  <c r="L82" i="15"/>
  <c r="L81" i="15"/>
  <c r="L80" i="15"/>
  <c r="L79" i="15"/>
  <c r="L78" i="15"/>
  <c r="L77" i="15"/>
  <c r="L76" i="15"/>
  <c r="L75" i="15"/>
  <c r="L74" i="15"/>
  <c r="L73" i="15"/>
  <c r="L72" i="15"/>
  <c r="L71" i="15"/>
  <c r="L70" i="15"/>
  <c r="L69" i="15"/>
  <c r="L68" i="15"/>
  <c r="L67" i="15"/>
  <c r="L66" i="15"/>
  <c r="L65" i="15"/>
  <c r="L64" i="15"/>
  <c r="L63" i="15"/>
  <c r="L62" i="15"/>
  <c r="L61" i="15"/>
  <c r="L60" i="15"/>
  <c r="L59" i="15"/>
  <c r="L58" i="15"/>
  <c r="L55" i="15"/>
  <c r="L54" i="15"/>
  <c r="L53" i="15"/>
  <c r="L51" i="15"/>
  <c r="L50" i="15"/>
  <c r="L49" i="15"/>
  <c r="L48" i="15"/>
  <c r="L47" i="15"/>
  <c r="L46" i="15"/>
  <c r="L45" i="15"/>
  <c r="L44" i="15"/>
  <c r="L43" i="15"/>
  <c r="L42" i="15"/>
  <c r="L41" i="15"/>
  <c r="L40" i="15"/>
  <c r="L39" i="15"/>
  <c r="L38" i="15"/>
  <c r="L37" i="15"/>
  <c r="L36" i="15"/>
  <c r="L35" i="15"/>
  <c r="L34" i="15"/>
  <c r="L33" i="15"/>
  <c r="L32" i="15"/>
  <c r="L31" i="15"/>
  <c r="L30" i="15"/>
  <c r="L29" i="15"/>
  <c r="L28" i="15"/>
  <c r="L27" i="15"/>
  <c r="L26" i="15"/>
  <c r="L25" i="15"/>
  <c r="L24" i="15"/>
  <c r="L23" i="15"/>
  <c r="L22" i="15"/>
  <c r="L21" i="15"/>
  <c r="L20" i="15"/>
  <c r="L19" i="15"/>
  <c r="L18" i="15"/>
  <c r="L17" i="15"/>
  <c r="L16" i="15"/>
  <c r="L15" i="15"/>
  <c r="L14" i="15"/>
  <c r="L13" i="15"/>
  <c r="L12" i="15"/>
  <c r="L11" i="15"/>
  <c r="L10" i="15"/>
  <c r="L9" i="15"/>
  <c r="L8" i="15"/>
  <c r="L7" i="15"/>
  <c r="L6" i="15"/>
  <c r="L5" i="15"/>
  <c r="L4" i="15"/>
  <c r="L3" i="15"/>
  <c r="L2" i="15"/>
  <c r="L169" i="14"/>
  <c r="L168" i="14"/>
  <c r="L167" i="14"/>
  <c r="L166" i="14"/>
  <c r="L165" i="14"/>
  <c r="L164" i="14"/>
  <c r="L163" i="14"/>
  <c r="L162" i="14"/>
  <c r="L159" i="14"/>
  <c r="L158" i="14"/>
  <c r="L157" i="14"/>
  <c r="L156" i="14"/>
  <c r="L155" i="14"/>
  <c r="L154" i="14"/>
  <c r="L153" i="14"/>
  <c r="L152" i="14"/>
  <c r="L151" i="14"/>
  <c r="L150" i="14"/>
  <c r="L149" i="14"/>
  <c r="L148" i="14"/>
  <c r="L147" i="14"/>
  <c r="L146" i="14"/>
  <c r="L145" i="14"/>
  <c r="L144" i="14"/>
  <c r="L141" i="14"/>
  <c r="L140" i="14"/>
  <c r="L139" i="14"/>
  <c r="L138" i="14"/>
  <c r="L137" i="14"/>
  <c r="L136" i="14"/>
  <c r="L135" i="14"/>
  <c r="L134" i="14"/>
  <c r="L133" i="14"/>
  <c r="L132" i="14"/>
  <c r="L131" i="14"/>
  <c r="L130" i="14"/>
  <c r="L129" i="14"/>
  <c r="L128" i="14"/>
  <c r="L127" i="14"/>
  <c r="L126" i="14"/>
  <c r="L125" i="14"/>
  <c r="L124" i="14"/>
  <c r="L123" i="14"/>
  <c r="L122" i="14"/>
  <c r="L121" i="14"/>
  <c r="L120" i="14"/>
  <c r="L119" i="14"/>
  <c r="L118" i="14"/>
  <c r="L117" i="14"/>
  <c r="L116" i="14"/>
  <c r="L113" i="14"/>
  <c r="L112" i="14"/>
  <c r="L111" i="14"/>
  <c r="L110" i="14"/>
  <c r="L109" i="14"/>
  <c r="L108" i="14"/>
  <c r="L107" i="14"/>
  <c r="L106" i="14"/>
  <c r="L105" i="14"/>
  <c r="L104" i="14"/>
  <c r="L103" i="14"/>
  <c r="L102" i="14"/>
  <c r="L101" i="14"/>
  <c r="L100" i="14"/>
  <c r="L99" i="14"/>
  <c r="L98" i="14"/>
  <c r="L97" i="14"/>
  <c r="L96" i="14"/>
  <c r="L95" i="14"/>
  <c r="L94" i="14"/>
  <c r="L93" i="14"/>
  <c r="L92" i="14"/>
  <c r="L91" i="14"/>
  <c r="L90" i="14"/>
  <c r="L88" i="14"/>
  <c r="L87" i="14"/>
  <c r="L86" i="14"/>
  <c r="L85" i="14"/>
  <c r="L84" i="14"/>
  <c r="L83" i="14"/>
  <c r="L82" i="14"/>
  <c r="L81" i="14"/>
  <c r="L80" i="14"/>
  <c r="L79" i="14"/>
  <c r="L78" i="14"/>
  <c r="L77" i="14"/>
  <c r="L76" i="14"/>
  <c r="L75" i="14"/>
  <c r="L74" i="14"/>
  <c r="L73" i="14"/>
  <c r="L72" i="14"/>
  <c r="L71" i="14"/>
  <c r="L70" i="14"/>
  <c r="L69" i="14"/>
  <c r="L68" i="14"/>
  <c r="L67" i="14"/>
  <c r="L66" i="14"/>
  <c r="L65" i="14"/>
  <c r="L64" i="14"/>
  <c r="L63" i="14"/>
  <c r="L62" i="14"/>
  <c r="L61" i="14"/>
  <c r="L60" i="14"/>
  <c r="L59" i="14"/>
  <c r="L58" i="14"/>
  <c r="L57" i="14"/>
  <c r="L56" i="14"/>
  <c r="L54" i="14"/>
  <c r="L53" i="14"/>
  <c r="L52" i="14"/>
  <c r="L51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L19" i="14"/>
  <c r="L18" i="14"/>
  <c r="L17" i="14"/>
  <c r="L16" i="14"/>
  <c r="L15" i="14"/>
  <c r="L14" i="14"/>
  <c r="L13" i="14"/>
  <c r="L12" i="14"/>
  <c r="L11" i="14"/>
  <c r="L10" i="14"/>
  <c r="L9" i="14"/>
  <c r="L8" i="14"/>
  <c r="L7" i="14"/>
  <c r="L6" i="14"/>
  <c r="L5" i="14"/>
  <c r="L4" i="14"/>
  <c r="L3" i="14"/>
  <c r="L2" i="14"/>
  <c r="K120" i="12"/>
  <c r="K119" i="12"/>
  <c r="K118" i="12"/>
  <c r="K117" i="12"/>
  <c r="K116" i="12"/>
  <c r="K115" i="12"/>
  <c r="K114" i="12"/>
  <c r="K113" i="12"/>
  <c r="K112" i="12"/>
  <c r="K111" i="12"/>
  <c r="L110" i="12"/>
  <c r="K110" i="12"/>
  <c r="L109" i="12"/>
  <c r="K109" i="12"/>
  <c r="L108" i="12"/>
  <c r="K108" i="12"/>
  <c r="L107" i="12"/>
  <c r="K107" i="12"/>
  <c r="K106" i="12"/>
  <c r="K105" i="12"/>
  <c r="L104" i="12"/>
  <c r="K104" i="12"/>
  <c r="L103" i="12"/>
  <c r="K103" i="12"/>
  <c r="K102" i="12"/>
  <c r="K101" i="12"/>
  <c r="L100" i="12"/>
  <c r="K100" i="12"/>
  <c r="K99" i="12"/>
  <c r="L98" i="12"/>
  <c r="K98" i="12"/>
  <c r="L97" i="12"/>
  <c r="K97" i="12"/>
  <c r="L96" i="12"/>
  <c r="K96" i="12"/>
  <c r="K95" i="12"/>
  <c r="L94" i="12"/>
  <c r="K94" i="12"/>
  <c r="L93" i="12"/>
  <c r="K93" i="12"/>
  <c r="L92" i="12"/>
  <c r="K92" i="12"/>
  <c r="L91" i="12"/>
  <c r="K91" i="12"/>
  <c r="L90" i="12"/>
  <c r="K90" i="12"/>
  <c r="L89" i="12"/>
  <c r="K89" i="12"/>
  <c r="L88" i="12"/>
  <c r="K88" i="12"/>
  <c r="L87" i="12"/>
  <c r="K87" i="12"/>
  <c r="L86" i="12"/>
  <c r="K86" i="12"/>
  <c r="K85" i="12"/>
  <c r="L84" i="12"/>
  <c r="K84" i="12"/>
  <c r="K83" i="12"/>
  <c r="K82" i="12"/>
  <c r="K81" i="12"/>
  <c r="K80" i="12"/>
  <c r="L79" i="12"/>
  <c r="K79" i="12"/>
  <c r="K78" i="12"/>
  <c r="K77" i="12"/>
  <c r="L76" i="12"/>
  <c r="K76" i="12"/>
  <c r="L75" i="12"/>
  <c r="K75" i="12"/>
  <c r="K74" i="12"/>
  <c r="K73" i="12"/>
  <c r="K72" i="12"/>
  <c r="L71" i="12"/>
  <c r="K71" i="12"/>
  <c r="L70" i="12"/>
  <c r="K70" i="12"/>
  <c r="L69" i="12"/>
  <c r="K69" i="12"/>
  <c r="L68" i="12"/>
  <c r="K68" i="12"/>
  <c r="K67" i="12"/>
  <c r="L66" i="12"/>
  <c r="K66" i="12"/>
  <c r="K65" i="12"/>
  <c r="K64" i="12"/>
  <c r="K63" i="12"/>
  <c r="K62" i="12"/>
  <c r="K61" i="12"/>
  <c r="K60" i="12"/>
  <c r="K59" i="12"/>
  <c r="K58" i="12"/>
  <c r="K57" i="12"/>
  <c r="K56" i="12"/>
  <c r="K55" i="12"/>
  <c r="K54" i="12"/>
  <c r="K53" i="12"/>
  <c r="K52" i="12"/>
  <c r="K51" i="12"/>
  <c r="K50" i="12"/>
  <c r="K49" i="12"/>
  <c r="K48" i="12"/>
  <c r="K47" i="12"/>
  <c r="K46" i="12"/>
  <c r="K45" i="12"/>
  <c r="K44" i="12"/>
  <c r="K43" i="12"/>
  <c r="K42" i="12"/>
  <c r="K41" i="12"/>
  <c r="K40" i="12"/>
  <c r="K39" i="12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K7" i="12"/>
  <c r="K6" i="12"/>
  <c r="K5" i="12"/>
  <c r="K4" i="12"/>
  <c r="K3" i="12"/>
  <c r="K2" i="12"/>
  <c r="J74" i="11"/>
  <c r="J73" i="11"/>
  <c r="J72" i="11"/>
  <c r="J71" i="11"/>
  <c r="J70" i="11"/>
  <c r="J69" i="11"/>
  <c r="J68" i="11"/>
  <c r="J67" i="11"/>
  <c r="J64" i="11"/>
  <c r="J63" i="11"/>
  <c r="J62" i="11"/>
  <c r="J61" i="11"/>
  <c r="J60" i="11"/>
  <c r="J59" i="11"/>
  <c r="J58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J5" i="11"/>
  <c r="J4" i="11"/>
  <c r="J3" i="11"/>
  <c r="J2" i="11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L2" i="4"/>
  <c r="L1" i="4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K1" i="3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K1" i="2"/>
  <c r="AB263" i="1"/>
  <c r="AA263" i="1"/>
  <c r="AB356" i="1"/>
  <c r="AA356" i="1"/>
  <c r="AB414" i="1"/>
  <c r="AA414" i="1"/>
  <c r="AB417" i="1"/>
  <c r="AA417" i="1"/>
  <c r="U507" i="1"/>
  <c r="T26" i="1"/>
  <c r="S26" i="1"/>
  <c r="L26" i="1"/>
  <c r="K26" i="1"/>
  <c r="J26" i="1"/>
  <c r="I26" i="1"/>
  <c r="T32" i="1"/>
  <c r="S32" i="1"/>
  <c r="L32" i="1"/>
  <c r="K32" i="1"/>
  <c r="J32" i="1"/>
  <c r="I32" i="1"/>
  <c r="T8" i="1"/>
  <c r="S8" i="1"/>
  <c r="L8" i="1"/>
  <c r="K8" i="1"/>
  <c r="J8" i="1"/>
  <c r="I8" i="1"/>
  <c r="V498" i="1"/>
  <c r="U498" i="1"/>
  <c r="T498" i="1"/>
  <c r="S498" i="1"/>
  <c r="L498" i="1"/>
  <c r="K498" i="1"/>
  <c r="J498" i="1"/>
  <c r="I498" i="1"/>
  <c r="V18" i="1"/>
  <c r="U18" i="1"/>
  <c r="T18" i="1"/>
  <c r="S18" i="1"/>
  <c r="L18" i="1"/>
  <c r="K18" i="1"/>
  <c r="J18" i="1"/>
  <c r="I18" i="1"/>
  <c r="V42" i="1"/>
  <c r="U42" i="1"/>
  <c r="T42" i="1"/>
  <c r="S42" i="1"/>
  <c r="L42" i="1"/>
  <c r="K42" i="1"/>
  <c r="J42" i="1"/>
  <c r="I42" i="1"/>
  <c r="V15" i="1"/>
  <c r="U15" i="1"/>
  <c r="T15" i="1"/>
  <c r="S15" i="1"/>
  <c r="L15" i="1"/>
  <c r="K15" i="1"/>
  <c r="J15" i="1"/>
  <c r="I15" i="1"/>
  <c r="V471" i="1"/>
  <c r="U471" i="1"/>
  <c r="T471" i="1"/>
  <c r="S471" i="1"/>
  <c r="L471" i="1"/>
  <c r="K471" i="1"/>
  <c r="J471" i="1"/>
  <c r="I471" i="1"/>
  <c r="V503" i="1"/>
  <c r="U503" i="1"/>
  <c r="T503" i="1"/>
  <c r="S503" i="1"/>
  <c r="L503" i="1"/>
  <c r="K503" i="1"/>
  <c r="J503" i="1"/>
  <c r="I503" i="1"/>
  <c r="AT503" i="1" s="1"/>
  <c r="T376" i="1"/>
  <c r="S376" i="1"/>
  <c r="L376" i="1"/>
  <c r="K376" i="1"/>
  <c r="J376" i="1"/>
  <c r="I376" i="1"/>
  <c r="V342" i="1"/>
  <c r="U342" i="1"/>
  <c r="T342" i="1"/>
  <c r="S342" i="1"/>
  <c r="L342" i="1"/>
  <c r="K342" i="1"/>
  <c r="J342" i="1"/>
  <c r="I342" i="1"/>
  <c r="V406" i="1"/>
  <c r="U406" i="1"/>
  <c r="T406" i="1"/>
  <c r="S406" i="1"/>
  <c r="L406" i="1"/>
  <c r="K406" i="1"/>
  <c r="J406" i="1"/>
  <c r="I406" i="1"/>
  <c r="V225" i="1"/>
  <c r="U225" i="1"/>
  <c r="T225" i="1"/>
  <c r="S225" i="1"/>
  <c r="L225" i="1"/>
  <c r="K225" i="1"/>
  <c r="J225" i="1"/>
  <c r="I225" i="1"/>
  <c r="V191" i="1"/>
  <c r="U191" i="1"/>
  <c r="T191" i="1"/>
  <c r="S191" i="1"/>
  <c r="L191" i="1"/>
  <c r="K191" i="1"/>
  <c r="J191" i="1"/>
  <c r="I191" i="1"/>
  <c r="V110" i="1"/>
  <c r="U110" i="1"/>
  <c r="T110" i="1"/>
  <c r="S110" i="1"/>
  <c r="L110" i="1"/>
  <c r="K110" i="1"/>
  <c r="J110" i="1"/>
  <c r="I110" i="1"/>
  <c r="V57" i="1"/>
  <c r="U57" i="1"/>
  <c r="T57" i="1"/>
  <c r="S57" i="1"/>
  <c r="L57" i="1"/>
  <c r="K57" i="1"/>
  <c r="J57" i="1"/>
  <c r="I57" i="1"/>
  <c r="V88" i="1"/>
  <c r="U88" i="1"/>
  <c r="T88" i="1"/>
  <c r="S88" i="1"/>
  <c r="L88" i="1"/>
  <c r="K88" i="1"/>
  <c r="J88" i="1"/>
  <c r="I88" i="1"/>
  <c r="V48" i="1"/>
  <c r="U48" i="1"/>
  <c r="T48" i="1"/>
  <c r="S48" i="1"/>
  <c r="L48" i="1"/>
  <c r="K48" i="1"/>
  <c r="J48" i="1"/>
  <c r="I48" i="1"/>
  <c r="V17" i="1"/>
  <c r="U17" i="1"/>
  <c r="T17" i="1"/>
  <c r="S17" i="1"/>
  <c r="L17" i="1"/>
  <c r="K17" i="1"/>
  <c r="J17" i="1"/>
  <c r="I17" i="1"/>
  <c r="V72" i="1"/>
  <c r="U72" i="1"/>
  <c r="T72" i="1"/>
  <c r="S72" i="1"/>
  <c r="L72" i="1"/>
  <c r="K72" i="1"/>
  <c r="J72" i="1"/>
  <c r="I72" i="1"/>
  <c r="AB382" i="1"/>
  <c r="AA382" i="1"/>
  <c r="Z382" i="1"/>
  <c r="Y382" i="1"/>
  <c r="X382" i="1"/>
  <c r="W382" i="1"/>
  <c r="V382" i="1"/>
  <c r="U382" i="1"/>
  <c r="L382" i="1"/>
  <c r="J382" i="1"/>
  <c r="I382" i="1"/>
  <c r="AB346" i="1"/>
  <c r="AA346" i="1"/>
  <c r="Z346" i="1"/>
  <c r="Y346" i="1"/>
  <c r="X346" i="1"/>
  <c r="W346" i="1"/>
  <c r="V346" i="1"/>
  <c r="U346" i="1"/>
  <c r="T346" i="1"/>
  <c r="S346" i="1"/>
  <c r="L346" i="1"/>
  <c r="K346" i="1"/>
  <c r="J346" i="1"/>
  <c r="I346" i="1"/>
  <c r="AB381" i="1"/>
  <c r="AA381" i="1"/>
  <c r="Z381" i="1"/>
  <c r="Y381" i="1"/>
  <c r="X381" i="1"/>
  <c r="W381" i="1"/>
  <c r="V381" i="1"/>
  <c r="U381" i="1"/>
  <c r="T381" i="1"/>
  <c r="S381" i="1"/>
  <c r="L381" i="1"/>
  <c r="K381" i="1"/>
  <c r="J381" i="1"/>
  <c r="I381" i="1"/>
  <c r="AB380" i="1"/>
  <c r="AA380" i="1"/>
  <c r="Z380" i="1"/>
  <c r="Y380" i="1"/>
  <c r="X380" i="1"/>
  <c r="W380" i="1"/>
  <c r="V380" i="1"/>
  <c r="U380" i="1"/>
  <c r="T380" i="1"/>
  <c r="S380" i="1"/>
  <c r="L380" i="1"/>
  <c r="K380" i="1"/>
  <c r="J380" i="1"/>
  <c r="I380" i="1"/>
  <c r="AB433" i="1"/>
  <c r="AA433" i="1"/>
  <c r="Z433" i="1"/>
  <c r="Y433" i="1"/>
  <c r="X433" i="1"/>
  <c r="S433" i="1"/>
  <c r="AB432" i="1"/>
  <c r="AA432" i="1"/>
  <c r="Z432" i="1"/>
  <c r="Y432" i="1"/>
  <c r="X432" i="1"/>
  <c r="V432" i="1"/>
  <c r="U432" i="1"/>
  <c r="AB379" i="1"/>
  <c r="AA379" i="1"/>
  <c r="Z379" i="1"/>
  <c r="Y379" i="1"/>
  <c r="X379" i="1"/>
  <c r="V379" i="1"/>
  <c r="U379" i="1"/>
  <c r="AB345" i="1"/>
  <c r="AA345" i="1"/>
  <c r="Z345" i="1"/>
  <c r="Y345" i="1"/>
  <c r="X345" i="1"/>
  <c r="W345" i="1"/>
  <c r="V345" i="1"/>
  <c r="U345" i="1"/>
  <c r="L345" i="1"/>
  <c r="K345" i="1"/>
  <c r="J345" i="1"/>
  <c r="I345" i="1"/>
  <c r="AB344" i="1"/>
  <c r="AA344" i="1"/>
  <c r="Z344" i="1"/>
  <c r="Y344" i="1"/>
  <c r="X344" i="1"/>
  <c r="W344" i="1"/>
  <c r="V344" i="1"/>
  <c r="U344" i="1"/>
  <c r="L344" i="1"/>
  <c r="K344" i="1"/>
  <c r="J344" i="1"/>
  <c r="I344" i="1"/>
  <c r="AB430" i="1"/>
  <c r="AA430" i="1"/>
  <c r="Z430" i="1"/>
  <c r="Y430" i="1"/>
  <c r="X430" i="1"/>
  <c r="W430" i="1"/>
  <c r="L430" i="1"/>
  <c r="K430" i="1"/>
  <c r="AB429" i="1"/>
  <c r="AA429" i="1"/>
  <c r="Z429" i="1"/>
  <c r="Y429" i="1"/>
  <c r="X429" i="1"/>
  <c r="W429" i="1"/>
  <c r="L429" i="1"/>
  <c r="K429" i="1"/>
  <c r="J429" i="1"/>
  <c r="I429" i="1"/>
  <c r="AB431" i="1"/>
  <c r="AA431" i="1"/>
  <c r="Z431" i="1"/>
  <c r="Y431" i="1"/>
  <c r="X431" i="1"/>
  <c r="W431" i="1"/>
  <c r="L431" i="1"/>
  <c r="K431" i="1"/>
  <c r="AB428" i="1"/>
  <c r="AA428" i="1"/>
  <c r="Z428" i="1"/>
  <c r="Y428" i="1"/>
  <c r="X428" i="1"/>
  <c r="W428" i="1"/>
  <c r="L428" i="1"/>
  <c r="K428" i="1"/>
  <c r="AB405" i="1"/>
  <c r="AA405" i="1"/>
  <c r="Z405" i="1"/>
  <c r="Y405" i="1"/>
  <c r="X405" i="1"/>
  <c r="W405" i="1"/>
  <c r="L405" i="1"/>
  <c r="K405" i="1"/>
  <c r="AB378" i="1"/>
  <c r="AA378" i="1"/>
  <c r="Z378" i="1"/>
  <c r="Y378" i="1"/>
  <c r="X378" i="1"/>
  <c r="W378" i="1"/>
  <c r="L378" i="1"/>
  <c r="K378" i="1"/>
  <c r="J378" i="1"/>
  <c r="I378" i="1"/>
  <c r="AB343" i="1"/>
  <c r="AA343" i="1"/>
  <c r="Z343" i="1"/>
  <c r="Y343" i="1"/>
  <c r="X343" i="1"/>
  <c r="W343" i="1"/>
  <c r="L343" i="1"/>
  <c r="K343" i="1"/>
  <c r="AB341" i="1"/>
  <c r="AA341" i="1"/>
  <c r="Z341" i="1"/>
  <c r="Y341" i="1"/>
  <c r="X341" i="1"/>
  <c r="W341" i="1"/>
  <c r="L341" i="1"/>
  <c r="K341" i="1"/>
  <c r="J341" i="1"/>
  <c r="I341" i="1"/>
  <c r="AB340" i="1"/>
  <c r="AA340" i="1"/>
  <c r="Z340" i="1"/>
  <c r="Y340" i="1"/>
  <c r="X340" i="1"/>
  <c r="W340" i="1"/>
  <c r="L340" i="1"/>
  <c r="K340" i="1"/>
  <c r="AB339" i="1"/>
  <c r="AA339" i="1"/>
  <c r="Z339" i="1"/>
  <c r="Y339" i="1"/>
  <c r="X339" i="1"/>
  <c r="S339" i="1"/>
  <c r="AB338" i="1"/>
  <c r="AA338" i="1"/>
  <c r="Z338" i="1"/>
  <c r="Y338" i="1"/>
  <c r="X338" i="1"/>
  <c r="S338" i="1"/>
  <c r="AB427" i="1"/>
  <c r="AA427" i="1"/>
  <c r="Z427" i="1"/>
  <c r="Y427" i="1"/>
  <c r="X427" i="1"/>
  <c r="W427" i="1"/>
  <c r="V427" i="1"/>
  <c r="U427" i="1"/>
  <c r="T427" i="1"/>
  <c r="L427" i="1"/>
  <c r="K427" i="1"/>
  <c r="J427" i="1"/>
  <c r="I427" i="1"/>
  <c r="AB377" i="1"/>
  <c r="AA377" i="1"/>
  <c r="Z377" i="1"/>
  <c r="Y377" i="1"/>
  <c r="X377" i="1"/>
  <c r="W377" i="1"/>
  <c r="V377" i="1"/>
  <c r="U377" i="1"/>
  <c r="L377" i="1"/>
  <c r="J377" i="1"/>
  <c r="I377" i="1"/>
  <c r="AB404" i="1"/>
  <c r="AA404" i="1"/>
  <c r="Z404" i="1"/>
  <c r="Y404" i="1"/>
  <c r="X404" i="1"/>
  <c r="W404" i="1"/>
  <c r="V404" i="1"/>
  <c r="U404" i="1"/>
  <c r="T404" i="1"/>
  <c r="S404" i="1"/>
  <c r="L404" i="1"/>
  <c r="K404" i="1"/>
  <c r="J404" i="1"/>
  <c r="I404" i="1"/>
  <c r="AB337" i="1"/>
  <c r="AA337" i="1"/>
  <c r="Z337" i="1"/>
  <c r="Y337" i="1"/>
  <c r="X337" i="1"/>
  <c r="W337" i="1"/>
  <c r="V337" i="1"/>
  <c r="U337" i="1"/>
  <c r="L337" i="1"/>
  <c r="K337" i="1"/>
  <c r="J337" i="1"/>
  <c r="I337" i="1"/>
  <c r="AB336" i="1"/>
  <c r="AA336" i="1"/>
  <c r="Z336" i="1"/>
  <c r="Y336" i="1"/>
  <c r="X336" i="1"/>
  <c r="W336" i="1"/>
  <c r="V336" i="1"/>
  <c r="U336" i="1"/>
  <c r="L336" i="1"/>
  <c r="K336" i="1"/>
  <c r="J336" i="1"/>
  <c r="I336" i="1"/>
  <c r="AB335" i="1"/>
  <c r="AA335" i="1"/>
  <c r="Z335" i="1"/>
  <c r="Y335" i="1"/>
  <c r="X335" i="1"/>
  <c r="V335" i="1"/>
  <c r="U335" i="1"/>
  <c r="T267" i="1"/>
  <c r="S267" i="1"/>
  <c r="L267" i="1"/>
  <c r="K267" i="1"/>
  <c r="J267" i="1"/>
  <c r="I267" i="1"/>
  <c r="T202" i="1"/>
  <c r="S202" i="1"/>
  <c r="L202" i="1"/>
  <c r="K202" i="1"/>
  <c r="J202" i="1"/>
  <c r="I202" i="1"/>
  <c r="T258" i="1"/>
  <c r="S258" i="1"/>
  <c r="L258" i="1"/>
  <c r="K258" i="1"/>
  <c r="J258" i="1"/>
  <c r="I258" i="1"/>
  <c r="S265" i="1"/>
  <c r="L265" i="1"/>
  <c r="K265" i="1"/>
  <c r="T333" i="1"/>
  <c r="S333" i="1"/>
  <c r="L333" i="1"/>
  <c r="K333" i="1"/>
  <c r="J333" i="1"/>
  <c r="I333" i="1"/>
  <c r="T309" i="1"/>
  <c r="S309" i="1"/>
  <c r="L309" i="1"/>
  <c r="K309" i="1"/>
  <c r="J309" i="1"/>
  <c r="I309" i="1"/>
  <c r="T313" i="1"/>
  <c r="S313" i="1"/>
  <c r="L313" i="1"/>
  <c r="K313" i="1"/>
  <c r="J313" i="1"/>
  <c r="I313" i="1"/>
  <c r="T312" i="1"/>
  <c r="S312" i="1"/>
  <c r="L312" i="1"/>
  <c r="K312" i="1"/>
  <c r="J312" i="1"/>
  <c r="I312" i="1"/>
  <c r="T264" i="1"/>
  <c r="S264" i="1"/>
  <c r="L264" i="1"/>
  <c r="K264" i="1"/>
  <c r="J264" i="1"/>
  <c r="I264" i="1"/>
  <c r="S167" i="1"/>
  <c r="L167" i="1"/>
  <c r="K167" i="1"/>
  <c r="J167" i="1"/>
  <c r="I167" i="1"/>
  <c r="S260" i="1"/>
  <c r="S209" i="1"/>
  <c r="T257" i="1"/>
  <c r="S257" i="1"/>
  <c r="L257" i="1"/>
  <c r="K257" i="1"/>
  <c r="J257" i="1"/>
  <c r="I257" i="1"/>
  <c r="T166" i="1"/>
  <c r="S166" i="1"/>
  <c r="L166" i="1"/>
  <c r="K166" i="1"/>
  <c r="J166" i="1"/>
  <c r="I166" i="1"/>
  <c r="S171" i="1"/>
  <c r="L171" i="1"/>
  <c r="K171" i="1"/>
  <c r="J171" i="1"/>
  <c r="I171" i="1"/>
  <c r="T256" i="1"/>
  <c r="S256" i="1"/>
  <c r="L256" i="1"/>
  <c r="K256" i="1"/>
  <c r="J256" i="1"/>
  <c r="I256" i="1"/>
  <c r="S163" i="1"/>
  <c r="L163" i="1"/>
  <c r="K163" i="1"/>
  <c r="J163" i="1"/>
  <c r="I163" i="1"/>
  <c r="S326" i="1"/>
  <c r="L326" i="1"/>
  <c r="K326" i="1"/>
  <c r="J326" i="1"/>
  <c r="I326" i="1"/>
  <c r="T162" i="1"/>
  <c r="S162" i="1"/>
  <c r="L162" i="1"/>
  <c r="K162" i="1"/>
  <c r="J162" i="1"/>
  <c r="I162" i="1"/>
  <c r="T310" i="1"/>
  <c r="S310" i="1"/>
  <c r="L310" i="1"/>
  <c r="K310" i="1"/>
  <c r="J310" i="1"/>
  <c r="I310" i="1"/>
  <c r="T311" i="1"/>
  <c r="S311" i="1"/>
  <c r="L311" i="1"/>
  <c r="K311" i="1"/>
  <c r="J311" i="1"/>
  <c r="I311" i="1"/>
  <c r="S170" i="1"/>
  <c r="L170" i="1"/>
  <c r="K170" i="1"/>
  <c r="J170" i="1"/>
  <c r="I170" i="1"/>
  <c r="T259" i="1"/>
  <c r="S259" i="1"/>
  <c r="L259" i="1"/>
  <c r="K259" i="1"/>
  <c r="J259" i="1"/>
  <c r="I259" i="1"/>
  <c r="T203" i="1"/>
  <c r="S203" i="1"/>
  <c r="L203" i="1"/>
  <c r="K203" i="1"/>
  <c r="J203" i="1"/>
  <c r="I203" i="1"/>
  <c r="T315" i="1"/>
  <c r="S315" i="1"/>
  <c r="L315" i="1"/>
  <c r="K315" i="1"/>
  <c r="J315" i="1"/>
  <c r="I315" i="1"/>
  <c r="T208" i="1"/>
  <c r="S208" i="1"/>
  <c r="L208" i="1"/>
  <c r="K208" i="1"/>
  <c r="J208" i="1"/>
  <c r="I208" i="1"/>
  <c r="T261" i="1"/>
  <c r="S261" i="1"/>
  <c r="L261" i="1"/>
  <c r="K261" i="1"/>
  <c r="J261" i="1"/>
  <c r="I261" i="1"/>
  <c r="S307" i="1"/>
  <c r="L307" i="1"/>
  <c r="K307" i="1"/>
  <c r="J307" i="1"/>
  <c r="I307" i="1"/>
  <c r="T169" i="1"/>
  <c r="S169" i="1"/>
  <c r="L169" i="1"/>
  <c r="K169" i="1"/>
  <c r="J169" i="1"/>
  <c r="I169" i="1"/>
  <c r="T255" i="1"/>
  <c r="S255" i="1"/>
  <c r="L255" i="1"/>
  <c r="K255" i="1"/>
  <c r="J255" i="1"/>
  <c r="I255" i="1"/>
  <c r="T325" i="1"/>
  <c r="S325" i="1"/>
  <c r="L325" i="1"/>
  <c r="K325" i="1"/>
  <c r="J325" i="1"/>
  <c r="I325" i="1"/>
  <c r="T205" i="1"/>
  <c r="S205" i="1"/>
  <c r="L205" i="1"/>
  <c r="K205" i="1"/>
  <c r="J205" i="1"/>
  <c r="I205" i="1"/>
  <c r="T165" i="1"/>
  <c r="S165" i="1"/>
  <c r="L165" i="1"/>
  <c r="K165" i="1"/>
  <c r="J165" i="1"/>
  <c r="I165" i="1"/>
  <c r="T207" i="1"/>
  <c r="S207" i="1"/>
  <c r="L207" i="1"/>
  <c r="K207" i="1"/>
  <c r="J207" i="1"/>
  <c r="I207" i="1"/>
  <c r="S316" i="1"/>
  <c r="L316" i="1"/>
  <c r="K316" i="1"/>
  <c r="J316" i="1"/>
  <c r="I316" i="1"/>
  <c r="T206" i="1"/>
  <c r="S206" i="1"/>
  <c r="L206" i="1"/>
  <c r="K206" i="1"/>
  <c r="J206" i="1"/>
  <c r="I206" i="1"/>
  <c r="T308" i="1"/>
  <c r="S308" i="1"/>
  <c r="L308" i="1"/>
  <c r="K308" i="1"/>
  <c r="J308" i="1"/>
  <c r="I308" i="1"/>
  <c r="T306" i="1"/>
  <c r="S306" i="1"/>
  <c r="L306" i="1"/>
  <c r="K306" i="1"/>
  <c r="J306" i="1"/>
  <c r="I306" i="1"/>
  <c r="T210" i="1"/>
  <c r="S210" i="1"/>
  <c r="L210" i="1"/>
  <c r="K210" i="1"/>
  <c r="J210" i="1"/>
  <c r="I210" i="1"/>
  <c r="T172" i="1"/>
  <c r="S172" i="1"/>
  <c r="L172" i="1"/>
  <c r="K172" i="1"/>
  <c r="J172" i="1"/>
  <c r="I172" i="1"/>
  <c r="T211" i="1"/>
  <c r="S211" i="1"/>
  <c r="L211" i="1"/>
  <c r="K211" i="1"/>
  <c r="J211" i="1"/>
  <c r="I211" i="1"/>
  <c r="T305" i="1"/>
  <c r="S305" i="1"/>
  <c r="L305" i="1"/>
  <c r="K305" i="1"/>
  <c r="J305" i="1"/>
  <c r="I305" i="1"/>
  <c r="T496" i="1"/>
  <c r="S496" i="1"/>
  <c r="L496" i="1"/>
  <c r="K496" i="1"/>
  <c r="J496" i="1"/>
  <c r="I496" i="1"/>
  <c r="T492" i="1"/>
  <c r="S492" i="1"/>
  <c r="L492" i="1"/>
  <c r="K492" i="1"/>
  <c r="J492" i="1"/>
  <c r="I492" i="1"/>
  <c r="S21" i="1"/>
  <c r="L21" i="1"/>
  <c r="K21" i="1"/>
  <c r="J21" i="1"/>
  <c r="I21" i="1"/>
  <c r="S24" i="1"/>
  <c r="L24" i="1"/>
  <c r="K24" i="1"/>
  <c r="J24" i="1"/>
  <c r="I24" i="1"/>
  <c r="AB67" i="1"/>
  <c r="AA67" i="1"/>
  <c r="Z67" i="1"/>
  <c r="Y67" i="1"/>
  <c r="X67" i="1"/>
  <c r="W67" i="1"/>
  <c r="V67" i="1"/>
  <c r="U67" i="1"/>
  <c r="T67" i="1"/>
  <c r="S67" i="1"/>
  <c r="L67" i="1"/>
  <c r="K67" i="1"/>
  <c r="J67" i="1"/>
  <c r="I67" i="1"/>
  <c r="T454" i="1"/>
  <c r="S454" i="1"/>
  <c r="L454" i="1"/>
  <c r="K454" i="1"/>
  <c r="J454" i="1"/>
  <c r="I454" i="1"/>
  <c r="T453" i="1"/>
  <c r="S453" i="1"/>
  <c r="L453" i="1"/>
  <c r="K453" i="1"/>
  <c r="J453" i="1"/>
  <c r="I453" i="1"/>
  <c r="AB121" i="1"/>
  <c r="AA121" i="1"/>
  <c r="Z121" i="1"/>
  <c r="Y121" i="1"/>
  <c r="X121" i="1"/>
  <c r="W121" i="1"/>
  <c r="V121" i="1"/>
  <c r="U121" i="1"/>
  <c r="T121" i="1"/>
  <c r="S121" i="1"/>
  <c r="L121" i="1"/>
  <c r="K121" i="1"/>
  <c r="J121" i="1"/>
  <c r="I121" i="1"/>
  <c r="AB65" i="1"/>
  <c r="AA65" i="1"/>
  <c r="Z65" i="1"/>
  <c r="Y65" i="1"/>
  <c r="X65" i="1"/>
  <c r="W65" i="1"/>
  <c r="V65" i="1"/>
  <c r="U65" i="1"/>
  <c r="T65" i="1"/>
  <c r="S65" i="1"/>
  <c r="L65" i="1"/>
  <c r="K65" i="1"/>
  <c r="J65" i="1"/>
  <c r="I65" i="1"/>
  <c r="S36" i="1"/>
  <c r="L36" i="1"/>
  <c r="K36" i="1"/>
  <c r="J36" i="1"/>
  <c r="I36" i="1"/>
  <c r="S37" i="1"/>
  <c r="L37" i="1"/>
  <c r="K37" i="1"/>
  <c r="J37" i="1"/>
  <c r="I37" i="1"/>
  <c r="S33" i="1"/>
  <c r="S119" i="1"/>
  <c r="S25" i="1"/>
  <c r="S3" i="1"/>
  <c r="S135" i="1"/>
  <c r="L135" i="1"/>
  <c r="K135" i="1"/>
  <c r="J135" i="1"/>
  <c r="I135" i="1"/>
  <c r="S60" i="1"/>
  <c r="S11" i="1"/>
  <c r="L11" i="1"/>
  <c r="K11" i="1"/>
  <c r="J11" i="1"/>
  <c r="I11" i="1"/>
  <c r="T76" i="1"/>
  <c r="S76" i="1"/>
  <c r="L76" i="1"/>
  <c r="K76" i="1"/>
  <c r="J76" i="1"/>
  <c r="I76" i="1"/>
  <c r="T10" i="1"/>
  <c r="S10" i="1"/>
  <c r="L10" i="1"/>
  <c r="K10" i="1"/>
  <c r="J10" i="1"/>
  <c r="I10" i="1"/>
  <c r="T6" i="1"/>
  <c r="S6" i="1"/>
  <c r="L6" i="1"/>
  <c r="K6" i="1"/>
  <c r="J6" i="1"/>
  <c r="I6" i="1"/>
  <c r="T20" i="1"/>
  <c r="S20" i="1"/>
  <c r="L20" i="1"/>
  <c r="K20" i="1"/>
  <c r="J20" i="1"/>
  <c r="I20" i="1"/>
  <c r="AB53" i="1"/>
  <c r="AA53" i="1"/>
  <c r="Z53" i="1"/>
  <c r="Y53" i="1"/>
  <c r="X53" i="1"/>
  <c r="W53" i="1"/>
  <c r="V53" i="1"/>
  <c r="U53" i="1"/>
  <c r="T53" i="1"/>
  <c r="S53" i="1"/>
  <c r="L53" i="1"/>
  <c r="K53" i="1"/>
  <c r="J53" i="1"/>
  <c r="I53" i="1"/>
  <c r="AB7" i="1"/>
  <c r="AA7" i="1"/>
  <c r="Z7" i="1"/>
  <c r="Y7" i="1"/>
  <c r="X7" i="1"/>
  <c r="W7" i="1"/>
  <c r="V7" i="1"/>
  <c r="U7" i="1"/>
  <c r="T7" i="1"/>
  <c r="S7" i="1"/>
  <c r="L7" i="1"/>
  <c r="K7" i="1"/>
  <c r="J7" i="1"/>
  <c r="I7" i="1"/>
  <c r="AB77" i="1"/>
  <c r="AA77" i="1"/>
  <c r="Z77" i="1"/>
  <c r="Y77" i="1"/>
  <c r="X77" i="1"/>
  <c r="W77" i="1"/>
  <c r="V77" i="1"/>
  <c r="U77" i="1"/>
  <c r="T77" i="1"/>
  <c r="S77" i="1"/>
  <c r="L77" i="1"/>
  <c r="K77" i="1"/>
  <c r="J77" i="1"/>
  <c r="I77" i="1"/>
  <c r="T120" i="1"/>
  <c r="S120" i="1"/>
  <c r="L120" i="1"/>
  <c r="K120" i="1"/>
  <c r="J120" i="1"/>
  <c r="I120" i="1"/>
  <c r="T54" i="1"/>
  <c r="S54" i="1"/>
  <c r="L54" i="1"/>
  <c r="K54" i="1"/>
  <c r="J54" i="1"/>
  <c r="I54" i="1"/>
  <c r="T117" i="1"/>
  <c r="S117" i="1"/>
  <c r="L117" i="1"/>
  <c r="K117" i="1"/>
  <c r="J117" i="1"/>
  <c r="I117" i="1"/>
  <c r="T118" i="1"/>
  <c r="S118" i="1"/>
  <c r="L118" i="1"/>
  <c r="K118" i="1"/>
  <c r="J118" i="1"/>
  <c r="I118" i="1"/>
  <c r="AB284" i="1"/>
  <c r="AA284" i="1"/>
  <c r="Z284" i="1"/>
  <c r="Y284" i="1"/>
  <c r="X284" i="1"/>
  <c r="W284" i="1"/>
  <c r="V284" i="1"/>
  <c r="U284" i="1"/>
  <c r="T284" i="1"/>
  <c r="S284" i="1"/>
  <c r="L284" i="1"/>
  <c r="K284" i="1"/>
  <c r="J284" i="1"/>
  <c r="I284" i="1"/>
  <c r="AB369" i="1"/>
  <c r="AA369" i="1"/>
  <c r="Z369" i="1"/>
  <c r="Y369" i="1"/>
  <c r="X369" i="1"/>
  <c r="W369" i="1"/>
  <c r="V369" i="1"/>
  <c r="U369" i="1"/>
  <c r="T369" i="1"/>
  <c r="S369" i="1"/>
  <c r="L369" i="1"/>
  <c r="K369" i="1"/>
  <c r="J369" i="1"/>
  <c r="I369" i="1"/>
  <c r="AB283" i="1"/>
  <c r="AA283" i="1"/>
  <c r="Z283" i="1"/>
  <c r="Y283" i="1"/>
  <c r="X283" i="1"/>
  <c r="W283" i="1"/>
  <c r="V283" i="1"/>
  <c r="U283" i="1"/>
  <c r="T283" i="1"/>
  <c r="S283" i="1"/>
  <c r="L283" i="1"/>
  <c r="K283" i="1"/>
  <c r="J283" i="1"/>
  <c r="I283" i="1"/>
  <c r="AB282" i="1"/>
  <c r="AA282" i="1"/>
  <c r="Z282" i="1"/>
  <c r="Y282" i="1"/>
  <c r="X282" i="1"/>
  <c r="W282" i="1"/>
  <c r="V282" i="1"/>
  <c r="U282" i="1"/>
  <c r="T282" i="1"/>
  <c r="S282" i="1"/>
  <c r="L282" i="1"/>
  <c r="K282" i="1"/>
  <c r="J282" i="1"/>
  <c r="I282" i="1"/>
  <c r="AB281" i="1"/>
  <c r="AA281" i="1"/>
  <c r="Z281" i="1"/>
  <c r="Y281" i="1"/>
  <c r="X281" i="1"/>
  <c r="W281" i="1"/>
  <c r="V281" i="1"/>
  <c r="U281" i="1"/>
  <c r="T281" i="1"/>
  <c r="S281" i="1"/>
  <c r="L281" i="1"/>
  <c r="K281" i="1"/>
  <c r="J281" i="1"/>
  <c r="I281" i="1"/>
  <c r="AB363" i="1"/>
  <c r="AA363" i="1"/>
  <c r="Z363" i="1"/>
  <c r="Y363" i="1"/>
  <c r="X363" i="1"/>
  <c r="W363" i="1"/>
  <c r="V363" i="1"/>
  <c r="U363" i="1"/>
  <c r="T363" i="1"/>
  <c r="S363" i="1"/>
  <c r="L363" i="1"/>
  <c r="K363" i="1"/>
  <c r="J363" i="1"/>
  <c r="I363" i="1"/>
  <c r="AB280" i="1"/>
  <c r="AA280" i="1"/>
  <c r="Z280" i="1"/>
  <c r="Y280" i="1"/>
  <c r="X280" i="1"/>
  <c r="W280" i="1"/>
  <c r="V280" i="1"/>
  <c r="U280" i="1"/>
  <c r="T280" i="1"/>
  <c r="S280" i="1"/>
  <c r="L280" i="1"/>
  <c r="K280" i="1"/>
  <c r="J280" i="1"/>
  <c r="I280" i="1"/>
  <c r="AB441" i="1"/>
  <c r="AA441" i="1"/>
  <c r="Z441" i="1"/>
  <c r="Y441" i="1"/>
  <c r="X441" i="1"/>
  <c r="W441" i="1"/>
  <c r="V441" i="1"/>
  <c r="U441" i="1"/>
  <c r="T441" i="1"/>
  <c r="S441" i="1"/>
  <c r="L441" i="1"/>
  <c r="K441" i="1"/>
  <c r="J441" i="1"/>
  <c r="I441" i="1"/>
  <c r="AB218" i="1"/>
  <c r="AA218" i="1"/>
  <c r="Z218" i="1"/>
  <c r="Y218" i="1"/>
  <c r="X218" i="1"/>
  <c r="W218" i="1"/>
  <c r="V218" i="1"/>
  <c r="U218" i="1"/>
  <c r="T218" i="1"/>
  <c r="S218" i="1"/>
  <c r="L218" i="1"/>
  <c r="K218" i="1"/>
  <c r="J218" i="1"/>
  <c r="I218" i="1"/>
  <c r="AB217" i="1"/>
  <c r="AA217" i="1"/>
  <c r="Z217" i="1"/>
  <c r="Y217" i="1"/>
  <c r="X217" i="1"/>
  <c r="W217" i="1"/>
  <c r="V217" i="1"/>
  <c r="U217" i="1"/>
  <c r="T217" i="1"/>
  <c r="S217" i="1"/>
  <c r="L217" i="1"/>
  <c r="K217" i="1"/>
  <c r="J217" i="1"/>
  <c r="I217" i="1"/>
  <c r="AB394" i="1"/>
  <c r="AA394" i="1"/>
  <c r="Z394" i="1"/>
  <c r="Y394" i="1"/>
  <c r="X394" i="1"/>
  <c r="W394" i="1"/>
  <c r="V394" i="1"/>
  <c r="U394" i="1"/>
  <c r="T394" i="1"/>
  <c r="S394" i="1"/>
  <c r="L394" i="1"/>
  <c r="K394" i="1"/>
  <c r="J394" i="1"/>
  <c r="I394" i="1"/>
  <c r="AB216" i="1"/>
  <c r="AA216" i="1"/>
  <c r="Z216" i="1"/>
  <c r="Y216" i="1"/>
  <c r="X216" i="1"/>
  <c r="W216" i="1"/>
  <c r="V216" i="1"/>
  <c r="U216" i="1"/>
  <c r="T216" i="1"/>
  <c r="S216" i="1"/>
  <c r="L216" i="1"/>
  <c r="K216" i="1"/>
  <c r="J216" i="1"/>
  <c r="I216" i="1"/>
  <c r="AB185" i="1"/>
  <c r="AA185" i="1"/>
  <c r="Z185" i="1"/>
  <c r="Y185" i="1"/>
  <c r="X185" i="1"/>
  <c r="W185" i="1"/>
  <c r="V185" i="1"/>
  <c r="U185" i="1"/>
  <c r="T185" i="1"/>
  <c r="S185" i="1"/>
  <c r="L185" i="1"/>
  <c r="K185" i="1"/>
  <c r="J185" i="1"/>
  <c r="I185" i="1"/>
  <c r="AB184" i="1"/>
  <c r="AA184" i="1"/>
  <c r="Z184" i="1"/>
  <c r="Y184" i="1"/>
  <c r="X184" i="1"/>
  <c r="W184" i="1"/>
  <c r="V184" i="1"/>
  <c r="U184" i="1"/>
  <c r="T184" i="1"/>
  <c r="S184" i="1"/>
  <c r="L184" i="1"/>
  <c r="K184" i="1"/>
  <c r="J184" i="1"/>
  <c r="I184" i="1"/>
  <c r="AB183" i="1"/>
  <c r="AA183" i="1"/>
  <c r="Z183" i="1"/>
  <c r="Y183" i="1"/>
  <c r="X183" i="1"/>
  <c r="W183" i="1"/>
  <c r="V183" i="1"/>
  <c r="U183" i="1"/>
  <c r="T183" i="1"/>
  <c r="S183" i="1"/>
  <c r="L183" i="1"/>
  <c r="K183" i="1"/>
  <c r="J183" i="1"/>
  <c r="I183" i="1"/>
  <c r="AB334" i="1"/>
  <c r="AA334" i="1"/>
  <c r="Z334" i="1"/>
  <c r="Y334" i="1"/>
  <c r="X334" i="1"/>
  <c r="W334" i="1"/>
  <c r="V334" i="1"/>
  <c r="U334" i="1"/>
  <c r="T334" i="1"/>
  <c r="S334" i="1"/>
  <c r="L334" i="1"/>
  <c r="K334" i="1"/>
  <c r="J334" i="1"/>
  <c r="I334" i="1"/>
  <c r="AB474" i="1"/>
  <c r="AA474" i="1"/>
  <c r="Z474" i="1"/>
  <c r="Y474" i="1"/>
  <c r="X474" i="1"/>
  <c r="W474" i="1"/>
  <c r="V474" i="1"/>
  <c r="U474" i="1"/>
  <c r="T474" i="1"/>
  <c r="S474" i="1"/>
  <c r="L474" i="1"/>
  <c r="K474" i="1"/>
  <c r="J474" i="1"/>
  <c r="I474" i="1"/>
  <c r="AB472" i="1"/>
  <c r="AA472" i="1"/>
  <c r="Z472" i="1"/>
  <c r="Y472" i="1"/>
  <c r="X472" i="1"/>
  <c r="W472" i="1"/>
  <c r="L472" i="1"/>
  <c r="K472" i="1"/>
  <c r="AB455" i="1"/>
  <c r="AA455" i="1"/>
  <c r="Z455" i="1"/>
  <c r="Y455" i="1"/>
  <c r="X455" i="1"/>
  <c r="W455" i="1"/>
  <c r="L455" i="1"/>
  <c r="K455" i="1"/>
  <c r="J455" i="1"/>
  <c r="I455" i="1"/>
  <c r="AB473" i="1"/>
  <c r="AA473" i="1"/>
  <c r="Z473" i="1"/>
  <c r="Y473" i="1"/>
  <c r="X473" i="1"/>
  <c r="S473" i="1"/>
  <c r="AB493" i="1"/>
  <c r="AA493" i="1"/>
  <c r="Z493" i="1"/>
  <c r="Y493" i="1"/>
  <c r="U493" i="1"/>
  <c r="AB504" i="1"/>
  <c r="AA504" i="1"/>
  <c r="AB497" i="1"/>
  <c r="AA497" i="1"/>
  <c r="Z497" i="1"/>
  <c r="Y497" i="1"/>
  <c r="U497" i="1"/>
  <c r="AB374" i="1"/>
  <c r="AA374" i="1"/>
  <c r="Z374" i="1"/>
  <c r="Y374" i="1"/>
  <c r="X374" i="1"/>
  <c r="W374" i="1"/>
  <c r="V374" i="1"/>
  <c r="U374" i="1"/>
  <c r="T374" i="1"/>
  <c r="S374" i="1"/>
  <c r="L374" i="1"/>
  <c r="K374" i="1"/>
  <c r="J374" i="1"/>
  <c r="I374" i="1"/>
  <c r="AB415" i="1"/>
  <c r="AA415" i="1"/>
  <c r="Z415" i="1"/>
  <c r="Y415" i="1"/>
  <c r="X415" i="1"/>
  <c r="W415" i="1"/>
  <c r="V415" i="1"/>
  <c r="U415" i="1"/>
  <c r="T415" i="1"/>
  <c r="S415" i="1"/>
  <c r="L415" i="1"/>
  <c r="K415" i="1"/>
  <c r="J415" i="1"/>
  <c r="I415" i="1"/>
  <c r="AB148" i="1"/>
  <c r="AA148" i="1"/>
  <c r="Z148" i="1"/>
  <c r="Y148" i="1"/>
  <c r="X148" i="1"/>
  <c r="W148" i="1"/>
  <c r="V148" i="1"/>
  <c r="U148" i="1"/>
  <c r="T148" i="1"/>
  <c r="S148" i="1"/>
  <c r="L148" i="1"/>
  <c r="K148" i="1"/>
  <c r="J148" i="1"/>
  <c r="I148" i="1"/>
  <c r="AB147" i="1"/>
  <c r="AA147" i="1"/>
  <c r="Z147" i="1"/>
  <c r="Y147" i="1"/>
  <c r="X147" i="1"/>
  <c r="W147" i="1"/>
  <c r="V147" i="1"/>
  <c r="U147" i="1"/>
  <c r="T147" i="1"/>
  <c r="S147" i="1"/>
  <c r="L147" i="1"/>
  <c r="K147" i="1"/>
  <c r="J147" i="1"/>
  <c r="I147" i="1"/>
  <c r="AB146" i="1"/>
  <c r="AA146" i="1"/>
  <c r="Z146" i="1"/>
  <c r="Y146" i="1"/>
  <c r="X146" i="1"/>
  <c r="W146" i="1"/>
  <c r="V146" i="1"/>
  <c r="U146" i="1"/>
  <c r="T146" i="1"/>
  <c r="S146" i="1"/>
  <c r="L146" i="1"/>
  <c r="K146" i="1"/>
  <c r="J146" i="1"/>
  <c r="I146" i="1"/>
  <c r="AB434" i="1"/>
  <c r="AA434" i="1"/>
  <c r="Z434" i="1"/>
  <c r="Y434" i="1"/>
  <c r="X434" i="1"/>
  <c r="W434" i="1"/>
  <c r="V434" i="1"/>
  <c r="U434" i="1"/>
  <c r="T434" i="1"/>
  <c r="S434" i="1"/>
  <c r="L434" i="1"/>
  <c r="K434" i="1"/>
  <c r="J434" i="1"/>
  <c r="I434" i="1"/>
  <c r="AB438" i="1"/>
  <c r="AA438" i="1"/>
  <c r="Z438" i="1"/>
  <c r="Y438" i="1"/>
  <c r="X438" i="1"/>
  <c r="W438" i="1"/>
  <c r="V438" i="1"/>
  <c r="U438" i="1"/>
  <c r="T438" i="1"/>
  <c r="S438" i="1"/>
  <c r="L438" i="1"/>
  <c r="K438" i="1"/>
  <c r="J438" i="1"/>
  <c r="I438" i="1"/>
  <c r="AB440" i="1"/>
  <c r="AA440" i="1"/>
  <c r="Z440" i="1"/>
  <c r="Y440" i="1"/>
  <c r="X440" i="1"/>
  <c r="W440" i="1"/>
  <c r="V440" i="1"/>
  <c r="U440" i="1"/>
  <c r="T440" i="1"/>
  <c r="S440" i="1"/>
  <c r="L440" i="1"/>
  <c r="K440" i="1"/>
  <c r="J440" i="1"/>
  <c r="I440" i="1"/>
  <c r="AB124" i="1"/>
  <c r="AA124" i="1"/>
  <c r="Z124" i="1"/>
  <c r="Y124" i="1"/>
  <c r="X124" i="1"/>
  <c r="W124" i="1"/>
  <c r="V124" i="1"/>
  <c r="U124" i="1"/>
  <c r="T124" i="1"/>
  <c r="S124" i="1"/>
  <c r="L124" i="1"/>
  <c r="K124" i="1"/>
  <c r="J124" i="1"/>
  <c r="I124" i="1"/>
  <c r="AB420" i="1"/>
  <c r="AA420" i="1"/>
  <c r="Z420" i="1"/>
  <c r="Y420" i="1"/>
  <c r="X420" i="1"/>
  <c r="W420" i="1"/>
  <c r="V420" i="1"/>
  <c r="U420" i="1"/>
  <c r="T420" i="1"/>
  <c r="S420" i="1"/>
  <c r="L420" i="1"/>
  <c r="K420" i="1"/>
  <c r="J420" i="1"/>
  <c r="I420" i="1"/>
  <c r="AB123" i="1"/>
  <c r="AA123" i="1"/>
  <c r="Z123" i="1"/>
  <c r="Y123" i="1"/>
  <c r="X123" i="1"/>
  <c r="W123" i="1"/>
  <c r="V123" i="1"/>
  <c r="U123" i="1"/>
  <c r="T123" i="1"/>
  <c r="S123" i="1"/>
  <c r="L123" i="1"/>
  <c r="K123" i="1"/>
  <c r="J123" i="1"/>
  <c r="I123" i="1"/>
  <c r="AB368" i="1"/>
  <c r="AA368" i="1"/>
  <c r="Z368" i="1"/>
  <c r="Y368" i="1"/>
  <c r="X368" i="1"/>
  <c r="V368" i="1"/>
  <c r="U368" i="1"/>
  <c r="T368" i="1"/>
  <c r="AB373" i="1"/>
  <c r="AA373" i="1"/>
  <c r="Z373" i="1"/>
  <c r="Y373" i="1"/>
  <c r="X373" i="1"/>
  <c r="W373" i="1"/>
  <c r="V373" i="1"/>
  <c r="U373" i="1"/>
  <c r="T373" i="1"/>
  <c r="S373" i="1"/>
  <c r="L373" i="1"/>
  <c r="K373" i="1"/>
  <c r="J373" i="1"/>
  <c r="I373" i="1"/>
  <c r="AB390" i="1"/>
  <c r="AA390" i="1"/>
  <c r="Z390" i="1"/>
  <c r="Y390" i="1"/>
  <c r="X390" i="1"/>
  <c r="W390" i="1"/>
  <c r="V390" i="1"/>
  <c r="U390" i="1"/>
  <c r="T390" i="1"/>
  <c r="S390" i="1"/>
  <c r="L390" i="1"/>
  <c r="K390" i="1"/>
  <c r="J390" i="1"/>
  <c r="I390" i="1"/>
  <c r="AB395" i="1"/>
  <c r="AA395" i="1"/>
  <c r="Z395" i="1"/>
  <c r="Y395" i="1"/>
  <c r="X395" i="1"/>
  <c r="W395" i="1"/>
  <c r="V395" i="1"/>
  <c r="U395" i="1"/>
  <c r="T395" i="1"/>
  <c r="S395" i="1"/>
  <c r="L395" i="1"/>
  <c r="K395" i="1"/>
  <c r="J395" i="1"/>
  <c r="I395" i="1"/>
  <c r="AB412" i="1"/>
  <c r="AA412" i="1"/>
  <c r="Z412" i="1"/>
  <c r="Y412" i="1"/>
  <c r="X412" i="1"/>
  <c r="W412" i="1"/>
  <c r="V412" i="1"/>
  <c r="U412" i="1"/>
  <c r="T412" i="1"/>
  <c r="S412" i="1"/>
  <c r="L412" i="1"/>
  <c r="K412" i="1"/>
  <c r="J412" i="1"/>
  <c r="I412" i="1"/>
  <c r="AB362" i="1"/>
  <c r="AA362" i="1"/>
  <c r="Z362" i="1"/>
  <c r="Y362" i="1"/>
  <c r="X362" i="1"/>
  <c r="W362" i="1"/>
  <c r="V362" i="1"/>
  <c r="U362" i="1"/>
  <c r="T362" i="1"/>
  <c r="S362" i="1"/>
  <c r="L362" i="1"/>
  <c r="K362" i="1"/>
  <c r="J362" i="1"/>
  <c r="I362" i="1"/>
  <c r="AB442" i="1"/>
  <c r="AA442" i="1"/>
  <c r="Z442" i="1"/>
  <c r="Y442" i="1"/>
  <c r="X442" i="1"/>
  <c r="W442" i="1"/>
  <c r="V442" i="1"/>
  <c r="U442" i="1"/>
  <c r="T442" i="1"/>
  <c r="S442" i="1"/>
  <c r="L442" i="1"/>
  <c r="K442" i="1"/>
  <c r="J442" i="1"/>
  <c r="I442" i="1"/>
  <c r="AB360" i="1"/>
  <c r="AA360" i="1"/>
  <c r="Z360" i="1"/>
  <c r="Y360" i="1"/>
  <c r="X360" i="1"/>
  <c r="W360" i="1"/>
  <c r="V360" i="1"/>
  <c r="U360" i="1"/>
  <c r="T360" i="1"/>
  <c r="S360" i="1"/>
  <c r="L360" i="1"/>
  <c r="K360" i="1"/>
  <c r="J360" i="1"/>
  <c r="I360" i="1"/>
  <c r="AB435" i="1"/>
  <c r="AA435" i="1"/>
  <c r="Z435" i="1"/>
  <c r="Y435" i="1"/>
  <c r="X435" i="1"/>
  <c r="W435" i="1"/>
  <c r="V435" i="1"/>
  <c r="U435" i="1"/>
  <c r="T435" i="1"/>
  <c r="S435" i="1"/>
  <c r="L435" i="1"/>
  <c r="K435" i="1"/>
  <c r="J435" i="1"/>
  <c r="I435" i="1"/>
  <c r="AB361" i="1"/>
  <c r="AA361" i="1"/>
  <c r="Z361" i="1"/>
  <c r="Y361" i="1"/>
  <c r="X361" i="1"/>
  <c r="W361" i="1"/>
  <c r="V361" i="1"/>
  <c r="U361" i="1"/>
  <c r="T361" i="1"/>
  <c r="S361" i="1"/>
  <c r="L361" i="1"/>
  <c r="K361" i="1"/>
  <c r="J361" i="1"/>
  <c r="I361" i="1"/>
  <c r="AB372" i="1"/>
  <c r="AA372" i="1"/>
  <c r="Z372" i="1"/>
  <c r="Y372" i="1"/>
  <c r="X372" i="1"/>
  <c r="W372" i="1"/>
  <c r="V372" i="1"/>
  <c r="U372" i="1"/>
  <c r="T372" i="1"/>
  <c r="S372" i="1"/>
  <c r="L372" i="1"/>
  <c r="K372" i="1"/>
  <c r="J372" i="1"/>
  <c r="I372" i="1"/>
  <c r="AB416" i="1"/>
  <c r="AA416" i="1"/>
  <c r="Z416" i="1"/>
  <c r="Y416" i="1"/>
  <c r="X416" i="1"/>
  <c r="W416" i="1"/>
  <c r="V416" i="1"/>
  <c r="U416" i="1"/>
  <c r="T416" i="1"/>
  <c r="S416" i="1"/>
  <c r="L416" i="1"/>
  <c r="K416" i="1"/>
  <c r="J416" i="1"/>
  <c r="I416" i="1"/>
  <c r="AB375" i="1"/>
  <c r="AA375" i="1"/>
  <c r="Z375" i="1"/>
  <c r="Y375" i="1"/>
  <c r="X375" i="1"/>
  <c r="W375" i="1"/>
  <c r="V375" i="1"/>
  <c r="U375" i="1"/>
  <c r="T375" i="1"/>
  <c r="S375" i="1"/>
  <c r="L375" i="1"/>
  <c r="K375" i="1"/>
  <c r="J375" i="1"/>
  <c r="I375" i="1"/>
  <c r="AB371" i="1"/>
  <c r="AA371" i="1"/>
  <c r="Z371" i="1"/>
  <c r="Y371" i="1"/>
  <c r="X371" i="1"/>
  <c r="W371" i="1"/>
  <c r="V371" i="1"/>
  <c r="U371" i="1"/>
  <c r="T371" i="1"/>
  <c r="S371" i="1"/>
  <c r="L371" i="1"/>
  <c r="K371" i="1"/>
  <c r="J371" i="1"/>
  <c r="I371" i="1"/>
  <c r="AB410" i="1"/>
  <c r="AA410" i="1"/>
  <c r="Z410" i="1"/>
  <c r="Y410" i="1"/>
  <c r="X410" i="1"/>
  <c r="W410" i="1"/>
  <c r="V410" i="1"/>
  <c r="U410" i="1"/>
  <c r="T410" i="1"/>
  <c r="S410" i="1"/>
  <c r="L410" i="1"/>
  <c r="K410" i="1"/>
  <c r="J410" i="1"/>
  <c r="I410" i="1"/>
  <c r="AB413" i="1"/>
  <c r="AA413" i="1"/>
  <c r="Z413" i="1"/>
  <c r="Y413" i="1"/>
  <c r="X413" i="1"/>
  <c r="W413" i="1"/>
  <c r="V413" i="1"/>
  <c r="U413" i="1"/>
  <c r="T413" i="1"/>
  <c r="S413" i="1"/>
  <c r="L413" i="1"/>
  <c r="K413" i="1"/>
  <c r="J413" i="1"/>
  <c r="I413" i="1"/>
  <c r="AB439" i="1"/>
  <c r="AA439" i="1"/>
  <c r="Z439" i="1"/>
  <c r="Y439" i="1"/>
  <c r="X439" i="1"/>
  <c r="W439" i="1"/>
  <c r="V439" i="1"/>
  <c r="U439" i="1"/>
  <c r="T439" i="1"/>
  <c r="S439" i="1"/>
  <c r="L439" i="1"/>
  <c r="K439" i="1"/>
  <c r="J439" i="1"/>
  <c r="I439" i="1"/>
  <c r="AB355" i="1"/>
  <c r="AA355" i="1"/>
  <c r="Z355" i="1"/>
  <c r="Y355" i="1"/>
  <c r="X355" i="1"/>
  <c r="W355" i="1"/>
  <c r="V355" i="1"/>
  <c r="U355" i="1"/>
  <c r="T355" i="1"/>
  <c r="S355" i="1"/>
  <c r="L355" i="1"/>
  <c r="K355" i="1"/>
  <c r="J355" i="1"/>
  <c r="I355" i="1"/>
  <c r="AB409" i="1"/>
  <c r="AA409" i="1"/>
  <c r="Z409" i="1"/>
  <c r="Y409" i="1"/>
  <c r="X409" i="1"/>
  <c r="W409" i="1"/>
  <c r="V409" i="1"/>
  <c r="U409" i="1"/>
  <c r="T409" i="1"/>
  <c r="S409" i="1"/>
  <c r="L409" i="1"/>
  <c r="K409" i="1"/>
  <c r="J409" i="1"/>
  <c r="I409" i="1"/>
  <c r="AB370" i="1"/>
  <c r="AA370" i="1"/>
  <c r="Z370" i="1"/>
  <c r="Y370" i="1"/>
  <c r="X370" i="1"/>
  <c r="W370" i="1"/>
  <c r="V370" i="1"/>
  <c r="U370" i="1"/>
  <c r="T370" i="1"/>
  <c r="S370" i="1"/>
  <c r="L370" i="1"/>
  <c r="K370" i="1"/>
  <c r="J370" i="1"/>
  <c r="I370" i="1"/>
  <c r="AB411" i="1"/>
  <c r="AA411" i="1"/>
  <c r="Z411" i="1"/>
  <c r="Y411" i="1"/>
  <c r="X411" i="1"/>
  <c r="W411" i="1"/>
  <c r="V411" i="1"/>
  <c r="U411" i="1"/>
  <c r="T411" i="1"/>
  <c r="S411" i="1"/>
  <c r="L411" i="1"/>
  <c r="K411" i="1"/>
  <c r="J411" i="1"/>
  <c r="I411" i="1"/>
  <c r="AB426" i="1"/>
  <c r="AA426" i="1"/>
  <c r="Z426" i="1"/>
  <c r="Y426" i="1"/>
  <c r="X426" i="1"/>
  <c r="W426" i="1"/>
  <c r="V426" i="1"/>
  <c r="U426" i="1"/>
  <c r="T426" i="1"/>
  <c r="S426" i="1"/>
  <c r="L426" i="1"/>
  <c r="K426" i="1"/>
  <c r="J426" i="1"/>
  <c r="I426" i="1"/>
  <c r="AB359" i="1"/>
  <c r="AA359" i="1"/>
  <c r="Z359" i="1"/>
  <c r="Y359" i="1"/>
  <c r="X359" i="1"/>
  <c r="W359" i="1"/>
  <c r="V359" i="1"/>
  <c r="U359" i="1"/>
  <c r="T359" i="1"/>
  <c r="S359" i="1"/>
  <c r="L359" i="1"/>
  <c r="K359" i="1"/>
  <c r="J359" i="1"/>
  <c r="I359" i="1"/>
  <c r="AB105" i="1"/>
  <c r="AA105" i="1"/>
  <c r="Z105" i="1"/>
  <c r="Y105" i="1"/>
  <c r="X105" i="1"/>
  <c r="W105" i="1"/>
  <c r="V105" i="1"/>
  <c r="U105" i="1"/>
  <c r="T105" i="1"/>
  <c r="S105" i="1"/>
  <c r="L105" i="1"/>
  <c r="K105" i="1"/>
  <c r="J105" i="1"/>
  <c r="I105" i="1"/>
  <c r="AB104" i="1"/>
  <c r="AA104" i="1"/>
  <c r="Z104" i="1"/>
  <c r="Y104" i="1"/>
  <c r="X104" i="1"/>
  <c r="W104" i="1"/>
  <c r="V104" i="1"/>
  <c r="U104" i="1"/>
  <c r="T104" i="1"/>
  <c r="S104" i="1"/>
  <c r="L104" i="1"/>
  <c r="K104" i="1"/>
  <c r="J104" i="1"/>
  <c r="I104" i="1"/>
  <c r="AB103" i="1"/>
  <c r="AA103" i="1"/>
  <c r="Z103" i="1"/>
  <c r="Y103" i="1"/>
  <c r="X103" i="1"/>
  <c r="W103" i="1"/>
  <c r="V103" i="1"/>
  <c r="U103" i="1"/>
  <c r="T103" i="1"/>
  <c r="S103" i="1"/>
  <c r="L103" i="1"/>
  <c r="K103" i="1"/>
  <c r="J103" i="1"/>
  <c r="I103" i="1"/>
  <c r="AB465" i="1"/>
  <c r="AA465" i="1"/>
  <c r="Z465" i="1"/>
  <c r="Y465" i="1"/>
  <c r="X465" i="1"/>
  <c r="W465" i="1"/>
  <c r="S465" i="1"/>
  <c r="L465" i="1"/>
  <c r="K465" i="1"/>
  <c r="AB84" i="1"/>
  <c r="AA84" i="1"/>
  <c r="Z84" i="1"/>
  <c r="Y84" i="1"/>
  <c r="X84" i="1"/>
  <c r="W84" i="1"/>
  <c r="V84" i="1"/>
  <c r="U84" i="1"/>
  <c r="T84" i="1"/>
  <c r="S84" i="1"/>
  <c r="L84" i="1"/>
  <c r="K84" i="1"/>
  <c r="J84" i="1"/>
  <c r="I84" i="1"/>
  <c r="AB505" i="1"/>
  <c r="AA505" i="1"/>
  <c r="Z505" i="1"/>
  <c r="Y505" i="1"/>
  <c r="X505" i="1"/>
  <c r="W505" i="1"/>
  <c r="V505" i="1"/>
  <c r="U505" i="1"/>
  <c r="T505" i="1"/>
  <c r="S505" i="1"/>
  <c r="L505" i="1"/>
  <c r="K505" i="1"/>
  <c r="J505" i="1"/>
  <c r="I505" i="1"/>
  <c r="AB70" i="1"/>
  <c r="AA70" i="1"/>
  <c r="Z70" i="1"/>
  <c r="Y70" i="1"/>
  <c r="X70" i="1"/>
  <c r="W70" i="1"/>
  <c r="V70" i="1"/>
  <c r="U70" i="1"/>
  <c r="T70" i="1"/>
  <c r="S70" i="1"/>
  <c r="L70" i="1"/>
  <c r="K70" i="1"/>
  <c r="J70" i="1"/>
  <c r="I70" i="1"/>
  <c r="AB480" i="1"/>
  <c r="AA480" i="1"/>
  <c r="Z480" i="1"/>
  <c r="Y480" i="1"/>
  <c r="X480" i="1"/>
  <c r="W480" i="1"/>
  <c r="V480" i="1"/>
  <c r="U480" i="1"/>
  <c r="T480" i="1"/>
  <c r="S480" i="1"/>
  <c r="L480" i="1"/>
  <c r="K480" i="1"/>
  <c r="J480" i="1"/>
  <c r="I480" i="1"/>
  <c r="AB489" i="1"/>
  <c r="AA489" i="1"/>
  <c r="Z489" i="1"/>
  <c r="Y489" i="1"/>
  <c r="X489" i="1"/>
  <c r="W489" i="1"/>
  <c r="V489" i="1"/>
  <c r="U489" i="1"/>
  <c r="T489" i="1"/>
  <c r="S489" i="1"/>
  <c r="L489" i="1"/>
  <c r="K489" i="1"/>
  <c r="J489" i="1"/>
  <c r="I489" i="1"/>
  <c r="AB56" i="1"/>
  <c r="AA56" i="1"/>
  <c r="Z56" i="1"/>
  <c r="Y56" i="1"/>
  <c r="X56" i="1"/>
  <c r="W56" i="1"/>
  <c r="V56" i="1"/>
  <c r="U56" i="1"/>
  <c r="T56" i="1"/>
  <c r="S56" i="1"/>
  <c r="L56" i="1"/>
  <c r="K56" i="1"/>
  <c r="J56" i="1"/>
  <c r="I56" i="1"/>
  <c r="AB52" i="1"/>
  <c r="AA52" i="1"/>
  <c r="Z52" i="1"/>
  <c r="Y52" i="1"/>
  <c r="X52" i="1"/>
  <c r="W52" i="1"/>
  <c r="V52" i="1"/>
  <c r="U52" i="1"/>
  <c r="T52" i="1"/>
  <c r="S52" i="1"/>
  <c r="L52" i="1"/>
  <c r="K52" i="1"/>
  <c r="J52" i="1"/>
  <c r="I52" i="1"/>
  <c r="AB51" i="1"/>
  <c r="AA51" i="1"/>
  <c r="Z51" i="1"/>
  <c r="Y51" i="1"/>
  <c r="X51" i="1"/>
  <c r="W51" i="1"/>
  <c r="V51" i="1"/>
  <c r="U51" i="1"/>
  <c r="T51" i="1"/>
  <c r="S51" i="1"/>
  <c r="L51" i="1"/>
  <c r="K51" i="1"/>
  <c r="J51" i="1"/>
  <c r="I51" i="1"/>
  <c r="AB494" i="1"/>
  <c r="AA494" i="1"/>
  <c r="Z494" i="1"/>
  <c r="Y494" i="1"/>
  <c r="X494" i="1"/>
  <c r="W494" i="1"/>
  <c r="V494" i="1"/>
  <c r="U494" i="1"/>
  <c r="T494" i="1"/>
  <c r="S494" i="1"/>
  <c r="L494" i="1"/>
  <c r="K494" i="1"/>
  <c r="J494" i="1"/>
  <c r="I494" i="1"/>
  <c r="AB243" i="1"/>
  <c r="AA243" i="1"/>
  <c r="Z243" i="1"/>
  <c r="Y243" i="1"/>
  <c r="X243" i="1"/>
  <c r="W243" i="1"/>
  <c r="V243" i="1"/>
  <c r="U243" i="1"/>
  <c r="S243" i="1"/>
  <c r="L243" i="1"/>
  <c r="K243" i="1"/>
  <c r="J243" i="1"/>
  <c r="I243" i="1"/>
  <c r="AB242" i="1"/>
  <c r="AA242" i="1"/>
  <c r="Z242" i="1"/>
  <c r="Y242" i="1"/>
  <c r="X242" i="1"/>
  <c r="W242" i="1"/>
  <c r="V242" i="1"/>
  <c r="U242" i="1"/>
  <c r="L242" i="1"/>
  <c r="K242" i="1"/>
  <c r="J242" i="1"/>
  <c r="I242" i="1"/>
  <c r="AB199" i="1"/>
  <c r="AA199" i="1"/>
  <c r="Z199" i="1"/>
  <c r="Y199" i="1"/>
  <c r="X199" i="1"/>
  <c r="W199" i="1"/>
  <c r="V199" i="1"/>
  <c r="U199" i="1"/>
  <c r="L199" i="1"/>
  <c r="J199" i="1"/>
  <c r="I199" i="1"/>
  <c r="AB241" i="1"/>
  <c r="AA241" i="1"/>
  <c r="Z241" i="1"/>
  <c r="Y241" i="1"/>
  <c r="X241" i="1"/>
  <c r="W241" i="1"/>
  <c r="V241" i="1"/>
  <c r="U241" i="1"/>
  <c r="L241" i="1"/>
  <c r="K241" i="1"/>
  <c r="J241" i="1"/>
  <c r="I241" i="1"/>
  <c r="AB240" i="1"/>
  <c r="AA240" i="1"/>
  <c r="Z240" i="1"/>
  <c r="Y240" i="1"/>
  <c r="X240" i="1"/>
  <c r="W240" i="1"/>
  <c r="V240" i="1"/>
  <c r="U240" i="1"/>
  <c r="L240" i="1"/>
  <c r="K240" i="1"/>
  <c r="J240" i="1"/>
  <c r="I240" i="1"/>
  <c r="AB301" i="1"/>
  <c r="AA301" i="1"/>
  <c r="Z301" i="1"/>
  <c r="Y301" i="1"/>
  <c r="X301" i="1"/>
  <c r="W301" i="1"/>
  <c r="V301" i="1"/>
  <c r="U301" i="1"/>
  <c r="L301" i="1"/>
  <c r="K301" i="1"/>
  <c r="J301" i="1"/>
  <c r="I301" i="1"/>
  <c r="AB239" i="1"/>
  <c r="AA239" i="1"/>
  <c r="Z239" i="1"/>
  <c r="Y239" i="1"/>
  <c r="X239" i="1"/>
  <c r="W239" i="1"/>
  <c r="V239" i="1"/>
  <c r="U239" i="1"/>
  <c r="L239" i="1"/>
  <c r="K239" i="1"/>
  <c r="J239" i="1"/>
  <c r="I239" i="1"/>
  <c r="AB300" i="1"/>
  <c r="AA300" i="1"/>
  <c r="Z300" i="1"/>
  <c r="Y300" i="1"/>
  <c r="X300" i="1"/>
  <c r="W300" i="1"/>
  <c r="V300" i="1"/>
  <c r="U300" i="1"/>
  <c r="T300" i="1"/>
  <c r="S300" i="1"/>
  <c r="L300" i="1"/>
  <c r="K300" i="1"/>
  <c r="J300" i="1"/>
  <c r="I300" i="1"/>
  <c r="AB134" i="1"/>
  <c r="AA134" i="1"/>
  <c r="Z134" i="1"/>
  <c r="Y134" i="1"/>
  <c r="X134" i="1"/>
  <c r="AB238" i="1"/>
  <c r="AA238" i="1"/>
  <c r="Z238" i="1"/>
  <c r="Y238" i="1"/>
  <c r="X238" i="1"/>
  <c r="AB299" i="1"/>
  <c r="AA299" i="1"/>
  <c r="Z299" i="1"/>
  <c r="Y299" i="1"/>
  <c r="X299" i="1"/>
  <c r="AB298" i="1"/>
  <c r="AA298" i="1"/>
  <c r="Z298" i="1"/>
  <c r="Y298" i="1"/>
  <c r="X298" i="1"/>
  <c r="W298" i="1"/>
  <c r="V298" i="1"/>
  <c r="U298" i="1"/>
  <c r="T298" i="1"/>
  <c r="S298" i="1"/>
  <c r="L298" i="1"/>
  <c r="K298" i="1"/>
  <c r="J298" i="1"/>
  <c r="I298" i="1"/>
  <c r="AB237" i="1"/>
  <c r="AA237" i="1"/>
  <c r="Z237" i="1"/>
  <c r="Y237" i="1"/>
  <c r="X237" i="1"/>
  <c r="W237" i="1"/>
  <c r="V237" i="1"/>
  <c r="U237" i="1"/>
  <c r="T237" i="1"/>
  <c r="S237" i="1"/>
  <c r="L237" i="1"/>
  <c r="K237" i="1"/>
  <c r="J237" i="1"/>
  <c r="I237" i="1"/>
  <c r="AB297" i="1"/>
  <c r="AA297" i="1"/>
  <c r="Z297" i="1"/>
  <c r="Y297" i="1"/>
  <c r="X297" i="1"/>
  <c r="W297" i="1"/>
  <c r="V297" i="1"/>
  <c r="U297" i="1"/>
  <c r="T297" i="1"/>
  <c r="S297" i="1"/>
  <c r="L297" i="1"/>
  <c r="K297" i="1"/>
  <c r="J297" i="1"/>
  <c r="I297" i="1"/>
  <c r="AB296" i="1"/>
  <c r="AA296" i="1"/>
  <c r="Z296" i="1"/>
  <c r="Y296" i="1"/>
  <c r="X296" i="1"/>
  <c r="W296" i="1"/>
  <c r="V296" i="1"/>
  <c r="U296" i="1"/>
  <c r="T296" i="1"/>
  <c r="S296" i="1"/>
  <c r="L296" i="1"/>
  <c r="K296" i="1"/>
  <c r="J296" i="1"/>
  <c r="I296" i="1"/>
  <c r="AB236" i="1"/>
  <c r="AA236" i="1"/>
  <c r="Z236" i="1"/>
  <c r="Y236" i="1"/>
  <c r="X236" i="1"/>
  <c r="W236" i="1"/>
  <c r="V236" i="1"/>
  <c r="U236" i="1"/>
  <c r="T236" i="1"/>
  <c r="S236" i="1"/>
  <c r="L236" i="1"/>
  <c r="K236" i="1"/>
  <c r="J236" i="1"/>
  <c r="I236" i="1"/>
  <c r="AB160" i="1"/>
  <c r="AA160" i="1"/>
  <c r="Z160" i="1"/>
  <c r="Y160" i="1"/>
  <c r="X160" i="1"/>
  <c r="W160" i="1"/>
  <c r="V160" i="1"/>
  <c r="U160" i="1"/>
  <c r="T160" i="1"/>
  <c r="S160" i="1"/>
  <c r="L160" i="1"/>
  <c r="K160" i="1"/>
  <c r="J160" i="1"/>
  <c r="I160" i="1"/>
  <c r="AB198" i="1"/>
  <c r="AA198" i="1"/>
  <c r="Z198" i="1"/>
  <c r="Y198" i="1"/>
  <c r="X198" i="1"/>
  <c r="W198" i="1"/>
  <c r="V198" i="1"/>
  <c r="U198" i="1"/>
  <c r="T198" i="1"/>
  <c r="S198" i="1"/>
  <c r="L198" i="1"/>
  <c r="K198" i="1"/>
  <c r="J198" i="1"/>
  <c r="I198" i="1"/>
  <c r="AB197" i="1"/>
  <c r="AA197" i="1"/>
  <c r="Z197" i="1"/>
  <c r="Y197" i="1"/>
  <c r="X197" i="1"/>
  <c r="W197" i="1"/>
  <c r="V197" i="1"/>
  <c r="U197" i="1"/>
  <c r="T197" i="1"/>
  <c r="S197" i="1"/>
  <c r="L197" i="1"/>
  <c r="K197" i="1"/>
  <c r="J197" i="1"/>
  <c r="I197" i="1"/>
  <c r="AB133" i="1"/>
  <c r="AA133" i="1"/>
  <c r="Z133" i="1"/>
  <c r="Y133" i="1"/>
  <c r="X133" i="1"/>
  <c r="W133" i="1"/>
  <c r="V133" i="1"/>
  <c r="U133" i="1"/>
  <c r="T133" i="1"/>
  <c r="S133" i="1"/>
  <c r="L133" i="1"/>
  <c r="K133" i="1"/>
  <c r="J133" i="1"/>
  <c r="I133" i="1"/>
  <c r="AB196" i="1"/>
  <c r="AA196" i="1"/>
  <c r="Z196" i="1"/>
  <c r="Y196" i="1"/>
  <c r="X196" i="1"/>
  <c r="W196" i="1"/>
  <c r="V196" i="1"/>
  <c r="U196" i="1"/>
  <c r="T196" i="1"/>
  <c r="S196" i="1"/>
  <c r="L196" i="1"/>
  <c r="K196" i="1"/>
  <c r="J196" i="1"/>
  <c r="I196" i="1"/>
  <c r="AB295" i="1"/>
  <c r="AA295" i="1"/>
  <c r="Z295" i="1"/>
  <c r="Y295" i="1"/>
  <c r="X295" i="1"/>
  <c r="W295" i="1"/>
  <c r="V295" i="1"/>
  <c r="U295" i="1"/>
  <c r="T295" i="1"/>
  <c r="S295" i="1"/>
  <c r="L295" i="1"/>
  <c r="K295" i="1"/>
  <c r="J295" i="1"/>
  <c r="I295" i="1"/>
  <c r="AB235" i="1"/>
  <c r="AA235" i="1"/>
  <c r="Z235" i="1"/>
  <c r="Y235" i="1"/>
  <c r="X235" i="1"/>
  <c r="W235" i="1"/>
  <c r="V235" i="1"/>
  <c r="U235" i="1"/>
  <c r="T235" i="1"/>
  <c r="S235" i="1"/>
  <c r="L235" i="1"/>
  <c r="K235" i="1"/>
  <c r="J235" i="1"/>
  <c r="I235" i="1"/>
  <c r="AB234" i="1"/>
  <c r="AA234" i="1"/>
  <c r="Z234" i="1"/>
  <c r="Y234" i="1"/>
  <c r="X234" i="1"/>
  <c r="W234" i="1"/>
  <c r="V234" i="1"/>
  <c r="U234" i="1"/>
  <c r="T234" i="1"/>
  <c r="S234" i="1"/>
  <c r="L234" i="1"/>
  <c r="K234" i="1"/>
  <c r="J234" i="1"/>
  <c r="I234" i="1"/>
  <c r="AB233" i="1"/>
  <c r="AA233" i="1"/>
  <c r="Z233" i="1"/>
  <c r="Y233" i="1"/>
  <c r="X233" i="1"/>
  <c r="W233" i="1"/>
  <c r="V233" i="1"/>
  <c r="U233" i="1"/>
  <c r="T233" i="1"/>
  <c r="S233" i="1"/>
  <c r="L233" i="1"/>
  <c r="K233" i="1"/>
  <c r="J233" i="1"/>
  <c r="I233" i="1"/>
  <c r="AB291" i="1"/>
  <c r="AA291" i="1"/>
  <c r="Z291" i="1"/>
  <c r="Y291" i="1"/>
  <c r="X291" i="1"/>
  <c r="W291" i="1"/>
  <c r="L291" i="1"/>
  <c r="K291" i="1"/>
  <c r="J291" i="1"/>
  <c r="I291" i="1"/>
  <c r="AB294" i="1"/>
  <c r="AA294" i="1"/>
  <c r="Z294" i="1"/>
  <c r="Y294" i="1"/>
  <c r="X294" i="1"/>
  <c r="W294" i="1"/>
  <c r="L294" i="1"/>
  <c r="K294" i="1"/>
  <c r="AB290" i="1"/>
  <c r="AA290" i="1"/>
  <c r="Z290" i="1"/>
  <c r="Y290" i="1"/>
  <c r="X290" i="1"/>
  <c r="W290" i="1"/>
  <c r="L290" i="1"/>
  <c r="K290" i="1"/>
  <c r="J290" i="1"/>
  <c r="I290" i="1"/>
  <c r="AB292" i="1"/>
  <c r="AA292" i="1"/>
  <c r="Z292" i="1"/>
  <c r="Y292" i="1"/>
  <c r="X292" i="1"/>
  <c r="W292" i="1"/>
  <c r="L292" i="1"/>
  <c r="K292" i="1"/>
  <c r="J292" i="1"/>
  <c r="I292" i="1"/>
  <c r="AB293" i="1"/>
  <c r="AA293" i="1"/>
  <c r="Z293" i="1"/>
  <c r="Y293" i="1"/>
  <c r="X293" i="1"/>
  <c r="W293" i="1"/>
  <c r="L293" i="1"/>
  <c r="K293" i="1"/>
  <c r="J293" i="1"/>
  <c r="I293" i="1"/>
  <c r="AB232" i="1"/>
  <c r="AA232" i="1"/>
  <c r="Z232" i="1"/>
  <c r="Y232" i="1"/>
  <c r="X232" i="1"/>
  <c r="W232" i="1"/>
  <c r="L232" i="1"/>
  <c r="K232" i="1"/>
  <c r="AB231" i="1"/>
  <c r="AA231" i="1"/>
  <c r="Z231" i="1"/>
  <c r="Y231" i="1"/>
  <c r="X231" i="1"/>
  <c r="W231" i="1"/>
  <c r="L231" i="1"/>
  <c r="K231" i="1"/>
  <c r="J231" i="1"/>
  <c r="I231" i="1"/>
  <c r="AB195" i="1"/>
  <c r="AA195" i="1"/>
  <c r="Z195" i="1"/>
  <c r="Y195" i="1"/>
  <c r="X195" i="1"/>
  <c r="W195" i="1"/>
  <c r="L195" i="1"/>
  <c r="K195" i="1"/>
  <c r="AB194" i="1"/>
  <c r="AA194" i="1"/>
  <c r="Z194" i="1"/>
  <c r="Y194" i="1"/>
  <c r="X194" i="1"/>
  <c r="W194" i="1"/>
  <c r="L194" i="1"/>
  <c r="K194" i="1"/>
  <c r="J194" i="1"/>
  <c r="I194" i="1"/>
  <c r="AB192" i="1"/>
  <c r="AA192" i="1"/>
  <c r="Z192" i="1"/>
  <c r="Y192" i="1"/>
  <c r="X192" i="1"/>
  <c r="W192" i="1"/>
  <c r="L192" i="1"/>
  <c r="K192" i="1"/>
  <c r="J192" i="1"/>
  <c r="I192" i="1"/>
  <c r="AB193" i="1"/>
  <c r="AA193" i="1"/>
  <c r="Z193" i="1"/>
  <c r="Y193" i="1"/>
  <c r="X193" i="1"/>
  <c r="W193" i="1"/>
  <c r="L193" i="1"/>
  <c r="K193" i="1"/>
  <c r="J193" i="1"/>
  <c r="I193" i="1"/>
  <c r="AB158" i="1"/>
  <c r="AA158" i="1"/>
  <c r="Z158" i="1"/>
  <c r="Y158" i="1"/>
  <c r="X158" i="1"/>
  <c r="W158" i="1"/>
  <c r="L158" i="1"/>
  <c r="K158" i="1"/>
  <c r="J158" i="1"/>
  <c r="I158" i="1"/>
  <c r="AB159" i="1"/>
  <c r="AA159" i="1"/>
  <c r="Z159" i="1"/>
  <c r="Y159" i="1"/>
  <c r="X159" i="1"/>
  <c r="W159" i="1"/>
  <c r="L159" i="1"/>
  <c r="K159" i="1"/>
  <c r="J159" i="1"/>
  <c r="I159" i="1"/>
  <c r="AB131" i="1"/>
  <c r="AA131" i="1"/>
  <c r="Z131" i="1"/>
  <c r="Y131" i="1"/>
  <c r="X131" i="1"/>
  <c r="W131" i="1"/>
  <c r="L131" i="1"/>
  <c r="K131" i="1"/>
  <c r="J131" i="1"/>
  <c r="I131" i="1"/>
  <c r="AB130" i="1"/>
  <c r="AA130" i="1"/>
  <c r="Z130" i="1"/>
  <c r="Y130" i="1"/>
  <c r="X130" i="1"/>
  <c r="W130" i="1"/>
  <c r="L130" i="1"/>
  <c r="K130" i="1"/>
  <c r="AB129" i="1"/>
  <c r="AA129" i="1"/>
  <c r="Z129" i="1"/>
  <c r="Y129" i="1"/>
  <c r="X129" i="1"/>
  <c r="W129" i="1"/>
  <c r="L129" i="1"/>
  <c r="K129" i="1"/>
  <c r="J129" i="1"/>
  <c r="I129" i="1"/>
  <c r="AB132" i="1"/>
  <c r="AA132" i="1"/>
  <c r="Z132" i="1"/>
  <c r="Y132" i="1"/>
  <c r="X132" i="1"/>
  <c r="W132" i="1"/>
  <c r="L132" i="1"/>
  <c r="K132" i="1"/>
  <c r="AB190" i="1"/>
  <c r="AA190" i="1"/>
  <c r="Z190" i="1"/>
  <c r="Y190" i="1"/>
  <c r="X190" i="1"/>
  <c r="AB230" i="1"/>
  <c r="AA230" i="1"/>
  <c r="Z230" i="1"/>
  <c r="Y230" i="1"/>
  <c r="X230" i="1"/>
  <c r="V230" i="1"/>
  <c r="U230" i="1"/>
  <c r="AB157" i="1"/>
  <c r="AA157" i="1"/>
  <c r="Z157" i="1"/>
  <c r="Y157" i="1"/>
  <c r="X157" i="1"/>
  <c r="V157" i="1"/>
  <c r="U157" i="1"/>
  <c r="AB229" i="1"/>
  <c r="AA229" i="1"/>
  <c r="Z229" i="1"/>
  <c r="Y229" i="1"/>
  <c r="X229" i="1"/>
  <c r="AB189" i="1"/>
  <c r="AA189" i="1"/>
  <c r="Z189" i="1"/>
  <c r="Y189" i="1"/>
  <c r="X189" i="1"/>
  <c r="V189" i="1"/>
  <c r="U189" i="1"/>
  <c r="AB128" i="1"/>
  <c r="AA128" i="1"/>
  <c r="Z128" i="1"/>
  <c r="Y128" i="1"/>
  <c r="X128" i="1"/>
  <c r="V128" i="1"/>
  <c r="U128" i="1"/>
  <c r="AB228" i="1"/>
  <c r="AA228" i="1"/>
  <c r="Z228" i="1"/>
  <c r="Y228" i="1"/>
  <c r="X228" i="1"/>
  <c r="V228" i="1"/>
  <c r="U228" i="1"/>
  <c r="AB156" i="1"/>
  <c r="AA156" i="1"/>
  <c r="Z156" i="1"/>
  <c r="Y156" i="1"/>
  <c r="X156" i="1"/>
  <c r="AB227" i="1"/>
  <c r="AA227" i="1"/>
  <c r="Z227" i="1"/>
  <c r="Y227" i="1"/>
  <c r="X227" i="1"/>
  <c r="AB155" i="1"/>
  <c r="AA155" i="1"/>
  <c r="Z155" i="1"/>
  <c r="Y155" i="1"/>
  <c r="X155" i="1"/>
  <c r="AB188" i="1"/>
  <c r="AA188" i="1"/>
  <c r="Z188" i="1"/>
  <c r="Y188" i="1"/>
  <c r="X188" i="1"/>
  <c r="AB127" i="1"/>
  <c r="AA127" i="1"/>
  <c r="Z127" i="1"/>
  <c r="Y127" i="1"/>
  <c r="X127" i="1"/>
  <c r="V127" i="1"/>
  <c r="U127" i="1"/>
  <c r="AB226" i="1"/>
  <c r="AA226" i="1"/>
  <c r="Z226" i="1"/>
  <c r="Y226" i="1"/>
  <c r="X226" i="1"/>
  <c r="W226" i="1"/>
  <c r="V226" i="1"/>
  <c r="U226" i="1"/>
  <c r="L226" i="1"/>
  <c r="K226" i="1"/>
  <c r="J226" i="1"/>
  <c r="I226" i="1"/>
  <c r="AB126" i="1"/>
  <c r="AA126" i="1"/>
  <c r="Z126" i="1"/>
  <c r="Y126" i="1"/>
  <c r="X126" i="1"/>
  <c r="W126" i="1"/>
  <c r="V126" i="1"/>
  <c r="U126" i="1"/>
  <c r="T126" i="1"/>
  <c r="S126" i="1"/>
  <c r="L126" i="1"/>
  <c r="K126" i="1"/>
  <c r="J126" i="1"/>
  <c r="I126" i="1"/>
  <c r="AB224" i="1"/>
  <c r="AA224" i="1"/>
  <c r="Z224" i="1"/>
  <c r="Y224" i="1"/>
  <c r="X224" i="1"/>
  <c r="W224" i="1"/>
  <c r="V224" i="1"/>
  <c r="U224" i="1"/>
  <c r="T224" i="1"/>
  <c r="S224" i="1"/>
  <c r="L224" i="1"/>
  <c r="K224" i="1"/>
  <c r="J224" i="1"/>
  <c r="I224" i="1"/>
  <c r="AB154" i="1"/>
  <c r="AA154" i="1"/>
  <c r="Z154" i="1"/>
  <c r="Y154" i="1"/>
  <c r="X154" i="1"/>
  <c r="W154" i="1"/>
  <c r="V154" i="1"/>
  <c r="U154" i="1"/>
  <c r="T154" i="1"/>
  <c r="S154" i="1"/>
  <c r="L154" i="1"/>
  <c r="K154" i="1"/>
  <c r="J154" i="1"/>
  <c r="I154" i="1"/>
  <c r="AB223" i="1"/>
  <c r="AA223" i="1"/>
  <c r="Z223" i="1"/>
  <c r="Y223" i="1"/>
  <c r="X223" i="1"/>
  <c r="W223" i="1"/>
  <c r="V223" i="1"/>
  <c r="U223" i="1"/>
  <c r="T223" i="1"/>
  <c r="S223" i="1"/>
  <c r="L223" i="1"/>
  <c r="K223" i="1"/>
  <c r="J223" i="1"/>
  <c r="I223" i="1"/>
  <c r="AB125" i="1"/>
  <c r="AA125" i="1"/>
  <c r="Z125" i="1"/>
  <c r="Y125" i="1"/>
  <c r="X125" i="1"/>
  <c r="W125" i="1"/>
  <c r="V125" i="1"/>
  <c r="U125" i="1"/>
  <c r="T125" i="1"/>
  <c r="S125" i="1"/>
  <c r="L125" i="1"/>
  <c r="K125" i="1"/>
  <c r="J125" i="1"/>
  <c r="I125" i="1"/>
  <c r="AB477" i="1"/>
  <c r="AA477" i="1"/>
  <c r="Z477" i="1"/>
  <c r="Y477" i="1"/>
  <c r="X477" i="1"/>
  <c r="W477" i="1"/>
  <c r="V477" i="1"/>
  <c r="U477" i="1"/>
  <c r="T477" i="1"/>
  <c r="S477" i="1"/>
  <c r="L477" i="1"/>
  <c r="K477" i="1"/>
  <c r="J477" i="1"/>
  <c r="I477" i="1"/>
  <c r="AB506" i="1"/>
  <c r="AA506" i="1"/>
  <c r="Z506" i="1"/>
  <c r="Y506" i="1"/>
  <c r="X506" i="1"/>
  <c r="W506" i="1"/>
  <c r="V506" i="1"/>
  <c r="U506" i="1"/>
  <c r="T506" i="1"/>
  <c r="S506" i="1"/>
  <c r="L506" i="1"/>
  <c r="K506" i="1"/>
  <c r="J506" i="1"/>
  <c r="I506" i="1"/>
  <c r="AB28" i="1"/>
  <c r="AA28" i="1"/>
  <c r="Z28" i="1"/>
  <c r="Y28" i="1"/>
  <c r="X28" i="1"/>
  <c r="W28" i="1"/>
  <c r="V28" i="1"/>
  <c r="U28" i="1"/>
  <c r="T28" i="1"/>
  <c r="S28" i="1"/>
  <c r="L28" i="1"/>
  <c r="K28" i="1"/>
  <c r="J28" i="1"/>
  <c r="I28" i="1"/>
  <c r="AB500" i="1"/>
  <c r="AA500" i="1"/>
  <c r="Z500" i="1"/>
  <c r="Y500" i="1"/>
  <c r="X500" i="1"/>
  <c r="W500" i="1"/>
  <c r="V500" i="1"/>
  <c r="U500" i="1"/>
  <c r="T500" i="1"/>
  <c r="S500" i="1"/>
  <c r="L500" i="1"/>
  <c r="K500" i="1"/>
  <c r="J500" i="1"/>
  <c r="I500" i="1"/>
  <c r="AB27" i="1"/>
  <c r="AA27" i="1"/>
  <c r="Z27" i="1"/>
  <c r="Y27" i="1"/>
  <c r="X27" i="1"/>
  <c r="W27" i="1"/>
  <c r="V27" i="1"/>
  <c r="U27" i="1"/>
  <c r="T27" i="1"/>
  <c r="S27" i="1"/>
  <c r="L27" i="1"/>
  <c r="K27" i="1"/>
  <c r="J27" i="1"/>
  <c r="I27" i="1"/>
  <c r="AB23" i="1"/>
  <c r="AA23" i="1"/>
  <c r="Z23" i="1"/>
  <c r="Y23" i="1"/>
  <c r="X23" i="1"/>
  <c r="W23" i="1"/>
  <c r="V23" i="1"/>
  <c r="U23" i="1"/>
  <c r="T23" i="1"/>
  <c r="S23" i="1"/>
  <c r="L23" i="1"/>
  <c r="K23" i="1"/>
  <c r="J23" i="1"/>
  <c r="I23" i="1"/>
  <c r="AB22" i="1"/>
  <c r="AA22" i="1"/>
  <c r="Z22" i="1"/>
  <c r="Y22" i="1"/>
  <c r="X22" i="1"/>
  <c r="W22" i="1"/>
  <c r="V22" i="1"/>
  <c r="U22" i="1"/>
  <c r="T22" i="1"/>
  <c r="S22" i="1"/>
  <c r="L22" i="1"/>
  <c r="K22" i="1"/>
  <c r="J22" i="1"/>
  <c r="I22" i="1"/>
  <c r="AB482" i="1"/>
  <c r="AA482" i="1"/>
  <c r="Z482" i="1"/>
  <c r="Y482" i="1"/>
  <c r="X482" i="1"/>
  <c r="W482" i="1"/>
  <c r="V482" i="1"/>
  <c r="U482" i="1"/>
  <c r="T482" i="1"/>
  <c r="S482" i="1"/>
  <c r="L482" i="1"/>
  <c r="K482" i="1"/>
  <c r="J482" i="1"/>
  <c r="I482" i="1"/>
  <c r="AB481" i="1"/>
  <c r="AA481" i="1"/>
  <c r="Z481" i="1"/>
  <c r="Y481" i="1"/>
  <c r="X481" i="1"/>
  <c r="W481" i="1"/>
  <c r="V481" i="1"/>
  <c r="U481" i="1"/>
  <c r="T481" i="1"/>
  <c r="S481" i="1"/>
  <c r="L481" i="1"/>
  <c r="K481" i="1"/>
  <c r="J481" i="1"/>
  <c r="I481" i="1"/>
  <c r="AB486" i="1"/>
  <c r="AA486" i="1"/>
  <c r="Z486" i="1"/>
  <c r="Y486" i="1"/>
  <c r="X486" i="1"/>
  <c r="W486" i="1"/>
  <c r="V486" i="1"/>
  <c r="U486" i="1"/>
  <c r="T486" i="1"/>
  <c r="S486" i="1"/>
  <c r="L486" i="1"/>
  <c r="K486" i="1"/>
  <c r="J486" i="1"/>
  <c r="I486" i="1"/>
  <c r="AB485" i="1"/>
  <c r="AA485" i="1"/>
  <c r="Z485" i="1"/>
  <c r="Y485" i="1"/>
  <c r="X485" i="1"/>
  <c r="W485" i="1"/>
  <c r="V485" i="1"/>
  <c r="U485" i="1"/>
  <c r="T485" i="1"/>
  <c r="S485" i="1"/>
  <c r="L485" i="1"/>
  <c r="K485" i="1"/>
  <c r="J485" i="1"/>
  <c r="I485" i="1"/>
  <c r="AB501" i="1"/>
  <c r="AA501" i="1"/>
  <c r="Z501" i="1"/>
  <c r="Y501" i="1"/>
  <c r="X501" i="1"/>
  <c r="W501" i="1"/>
  <c r="V501" i="1"/>
  <c r="U501" i="1"/>
  <c r="T501" i="1"/>
  <c r="S501" i="1"/>
  <c r="L501" i="1"/>
  <c r="K501" i="1"/>
  <c r="J501" i="1"/>
  <c r="I501" i="1"/>
  <c r="AB495" i="1"/>
  <c r="AA495" i="1"/>
  <c r="Z495" i="1"/>
  <c r="Y495" i="1"/>
  <c r="X495" i="1"/>
  <c r="W495" i="1"/>
  <c r="V495" i="1"/>
  <c r="U495" i="1"/>
  <c r="T495" i="1"/>
  <c r="S495" i="1"/>
  <c r="L495" i="1"/>
  <c r="K495" i="1"/>
  <c r="J495" i="1"/>
  <c r="I495" i="1"/>
  <c r="AB487" i="1"/>
  <c r="AA487" i="1"/>
  <c r="Z487" i="1"/>
  <c r="Y487" i="1"/>
  <c r="X487" i="1"/>
  <c r="W487" i="1"/>
  <c r="V487" i="1"/>
  <c r="U487" i="1"/>
  <c r="T487" i="1"/>
  <c r="S487" i="1"/>
  <c r="L487" i="1"/>
  <c r="K487" i="1"/>
  <c r="J487" i="1"/>
  <c r="I487" i="1"/>
  <c r="AB499" i="1"/>
  <c r="AA499" i="1"/>
  <c r="Z499" i="1"/>
  <c r="Y499" i="1"/>
  <c r="X499" i="1"/>
  <c r="W499" i="1"/>
  <c r="V499" i="1"/>
  <c r="U499" i="1"/>
  <c r="T499" i="1"/>
  <c r="S499" i="1"/>
  <c r="L499" i="1"/>
  <c r="K499" i="1"/>
  <c r="J499" i="1"/>
  <c r="I499" i="1"/>
  <c r="AB490" i="1"/>
  <c r="AA490" i="1"/>
  <c r="Z490" i="1"/>
  <c r="Y490" i="1"/>
  <c r="X490" i="1"/>
  <c r="W490" i="1"/>
  <c r="V490" i="1"/>
  <c r="U490" i="1"/>
  <c r="T490" i="1"/>
  <c r="S490" i="1"/>
  <c r="L490" i="1"/>
  <c r="K490" i="1"/>
  <c r="J490" i="1"/>
  <c r="I490" i="1"/>
  <c r="AB461" i="1"/>
  <c r="AA461" i="1"/>
  <c r="Z461" i="1"/>
  <c r="Y461" i="1"/>
  <c r="X461" i="1"/>
  <c r="W461" i="1"/>
  <c r="V461" i="1"/>
  <c r="U461" i="1"/>
  <c r="T461" i="1"/>
  <c r="S461" i="1"/>
  <c r="L461" i="1"/>
  <c r="K461" i="1"/>
  <c r="J461" i="1"/>
  <c r="I461" i="1"/>
  <c r="AB502" i="1"/>
  <c r="AA502" i="1"/>
  <c r="Z502" i="1"/>
  <c r="Y502" i="1"/>
  <c r="X502" i="1"/>
  <c r="W502" i="1"/>
  <c r="V502" i="1"/>
  <c r="U502" i="1"/>
  <c r="T502" i="1"/>
  <c r="S502" i="1"/>
  <c r="L502" i="1"/>
  <c r="K502" i="1"/>
  <c r="J502" i="1"/>
  <c r="I502" i="1"/>
  <c r="AB459" i="1"/>
  <c r="AA459" i="1"/>
  <c r="Z459" i="1"/>
  <c r="Y459" i="1"/>
  <c r="X459" i="1"/>
  <c r="W459" i="1"/>
  <c r="V459" i="1"/>
  <c r="U459" i="1"/>
  <c r="T459" i="1"/>
  <c r="S459" i="1"/>
  <c r="L459" i="1"/>
  <c r="K459" i="1"/>
  <c r="J459" i="1"/>
  <c r="I459" i="1"/>
  <c r="AB450" i="1"/>
  <c r="AA450" i="1"/>
  <c r="Z450" i="1"/>
  <c r="Y450" i="1"/>
  <c r="X450" i="1"/>
  <c r="W450" i="1"/>
  <c r="V450" i="1"/>
  <c r="U450" i="1"/>
  <c r="T450" i="1"/>
  <c r="S450" i="1"/>
  <c r="L450" i="1"/>
  <c r="K450" i="1"/>
  <c r="J450" i="1"/>
  <c r="I450" i="1"/>
  <c r="AB484" i="1"/>
  <c r="AA484" i="1"/>
  <c r="Z484" i="1"/>
  <c r="Y484" i="1"/>
  <c r="X484" i="1"/>
  <c r="W484" i="1"/>
  <c r="V484" i="1"/>
  <c r="U484" i="1"/>
  <c r="T484" i="1"/>
  <c r="S484" i="1"/>
  <c r="L484" i="1"/>
  <c r="K484" i="1"/>
  <c r="J484" i="1"/>
  <c r="I484" i="1"/>
  <c r="AB5" i="1"/>
  <c r="AA5" i="1"/>
  <c r="Z5" i="1"/>
  <c r="Y5" i="1"/>
  <c r="X5" i="1"/>
  <c r="W5" i="1"/>
  <c r="V5" i="1"/>
  <c r="U5" i="1"/>
  <c r="T5" i="1"/>
  <c r="S5" i="1"/>
  <c r="L5" i="1"/>
  <c r="K5" i="1"/>
  <c r="J5" i="1"/>
  <c r="I5" i="1"/>
  <c r="AB456" i="1"/>
  <c r="AA456" i="1"/>
  <c r="Z456" i="1"/>
  <c r="Y456" i="1"/>
  <c r="X456" i="1"/>
  <c r="W456" i="1"/>
  <c r="V456" i="1"/>
  <c r="U456" i="1"/>
  <c r="T456" i="1"/>
  <c r="S456" i="1"/>
  <c r="L456" i="1"/>
  <c r="K456" i="1"/>
  <c r="J456" i="1"/>
  <c r="I456" i="1"/>
  <c r="AB483" i="1"/>
  <c r="AA483" i="1"/>
  <c r="Z483" i="1"/>
  <c r="Y483" i="1"/>
  <c r="X483" i="1"/>
  <c r="W483" i="1"/>
  <c r="V483" i="1"/>
  <c r="U483" i="1"/>
  <c r="T483" i="1"/>
  <c r="S483" i="1"/>
  <c r="L483" i="1"/>
  <c r="K483" i="1"/>
  <c r="J483" i="1"/>
  <c r="I483" i="1"/>
  <c r="AB476" i="1"/>
  <c r="AA476" i="1"/>
  <c r="Z476" i="1"/>
  <c r="Y476" i="1"/>
  <c r="X476" i="1"/>
  <c r="W476" i="1"/>
  <c r="V476" i="1"/>
  <c r="U476" i="1"/>
  <c r="T476" i="1"/>
  <c r="S476" i="1"/>
  <c r="L476" i="1"/>
  <c r="K476" i="1"/>
  <c r="J476" i="1"/>
  <c r="I476" i="1"/>
  <c r="AB467" i="1"/>
  <c r="AA467" i="1"/>
  <c r="Z467" i="1"/>
  <c r="Y467" i="1"/>
  <c r="X467" i="1"/>
  <c r="W467" i="1"/>
  <c r="V467" i="1"/>
  <c r="U467" i="1"/>
  <c r="T467" i="1"/>
  <c r="S467" i="1"/>
  <c r="L467" i="1"/>
  <c r="K467" i="1"/>
  <c r="J467" i="1"/>
  <c r="I467" i="1"/>
  <c r="AB462" i="1"/>
  <c r="AA462" i="1"/>
  <c r="Z462" i="1"/>
  <c r="Y462" i="1"/>
  <c r="X462" i="1"/>
  <c r="W462" i="1"/>
  <c r="V462" i="1"/>
  <c r="U462" i="1"/>
  <c r="T462" i="1"/>
  <c r="S462" i="1"/>
  <c r="L462" i="1"/>
  <c r="K462" i="1"/>
  <c r="J462" i="1"/>
  <c r="I462" i="1"/>
  <c r="AB475" i="1"/>
  <c r="AA475" i="1"/>
  <c r="Z475" i="1"/>
  <c r="Y475" i="1"/>
  <c r="X475" i="1"/>
  <c r="W475" i="1"/>
  <c r="V475" i="1"/>
  <c r="U475" i="1"/>
  <c r="T475" i="1"/>
  <c r="S475" i="1"/>
  <c r="L475" i="1"/>
  <c r="K475" i="1"/>
  <c r="J475" i="1"/>
  <c r="I475" i="1"/>
  <c r="AB448" i="1"/>
  <c r="AA448" i="1"/>
  <c r="AB488" i="1"/>
  <c r="AA488" i="1"/>
  <c r="Z488" i="1"/>
  <c r="Y488" i="1"/>
  <c r="X488" i="1"/>
  <c r="W488" i="1"/>
  <c r="V488" i="1"/>
  <c r="U488" i="1"/>
  <c r="T488" i="1"/>
  <c r="S488" i="1"/>
  <c r="L488" i="1"/>
  <c r="K488" i="1"/>
  <c r="J488" i="1"/>
  <c r="I488" i="1"/>
  <c r="AB457" i="1"/>
  <c r="AA457" i="1"/>
  <c r="Z457" i="1"/>
  <c r="Y457" i="1"/>
  <c r="X457" i="1"/>
  <c r="W457" i="1"/>
  <c r="V457" i="1"/>
  <c r="U457" i="1"/>
  <c r="T457" i="1"/>
  <c r="S457" i="1"/>
  <c r="L457" i="1"/>
  <c r="K457" i="1"/>
  <c r="J457" i="1"/>
  <c r="I457" i="1"/>
  <c r="AB464" i="1"/>
  <c r="AA464" i="1"/>
  <c r="Z464" i="1"/>
  <c r="Y464" i="1"/>
  <c r="X464" i="1"/>
  <c r="W464" i="1"/>
  <c r="V464" i="1"/>
  <c r="U464" i="1"/>
  <c r="T464" i="1"/>
  <c r="S464" i="1"/>
  <c r="L464" i="1"/>
  <c r="K464" i="1"/>
  <c r="J464" i="1"/>
  <c r="I464" i="1"/>
  <c r="AB452" i="1"/>
  <c r="AA452" i="1"/>
  <c r="Z452" i="1"/>
  <c r="Y452" i="1"/>
  <c r="X452" i="1"/>
  <c r="W452" i="1"/>
  <c r="V452" i="1"/>
  <c r="U452" i="1"/>
  <c r="T452" i="1"/>
  <c r="S452" i="1"/>
  <c r="K452" i="1"/>
  <c r="J452" i="1"/>
  <c r="I452" i="1"/>
  <c r="AB463" i="1"/>
  <c r="AA463" i="1"/>
  <c r="Z463" i="1"/>
  <c r="Y463" i="1"/>
  <c r="X463" i="1"/>
  <c r="W463" i="1"/>
  <c r="V463" i="1"/>
  <c r="U463" i="1"/>
  <c r="T463" i="1"/>
  <c r="S463" i="1"/>
  <c r="L463" i="1"/>
  <c r="K463" i="1"/>
  <c r="J463" i="1"/>
  <c r="I463" i="1"/>
  <c r="AB478" i="1"/>
  <c r="AA478" i="1"/>
  <c r="Z478" i="1"/>
  <c r="Y478" i="1"/>
  <c r="X478" i="1"/>
  <c r="W478" i="1"/>
  <c r="AB466" i="1"/>
  <c r="AA466" i="1"/>
  <c r="Z466" i="1"/>
  <c r="Y466" i="1"/>
  <c r="X466" i="1"/>
  <c r="W466" i="1"/>
  <c r="V466" i="1"/>
  <c r="U466" i="1"/>
  <c r="T466" i="1"/>
  <c r="S466" i="1"/>
  <c r="L466" i="1"/>
  <c r="K466" i="1"/>
  <c r="J466" i="1"/>
  <c r="I466" i="1"/>
  <c r="AB451" i="1"/>
  <c r="AA451" i="1"/>
  <c r="Z451" i="1"/>
  <c r="Y451" i="1"/>
  <c r="X451" i="1"/>
  <c r="W451" i="1"/>
  <c r="V451" i="1"/>
  <c r="U451" i="1"/>
  <c r="T451" i="1"/>
  <c r="S451" i="1"/>
  <c r="L451" i="1"/>
  <c r="K451" i="1"/>
  <c r="J451" i="1"/>
  <c r="I451" i="1"/>
  <c r="AB447" i="1"/>
  <c r="AA447" i="1"/>
  <c r="Z447" i="1"/>
  <c r="Y447" i="1"/>
  <c r="X447" i="1"/>
  <c r="W447" i="1"/>
  <c r="V447" i="1"/>
  <c r="U447" i="1"/>
  <c r="T447" i="1"/>
  <c r="S447" i="1"/>
  <c r="L447" i="1"/>
  <c r="K447" i="1"/>
  <c r="J447" i="1"/>
  <c r="I447" i="1"/>
  <c r="AB468" i="1"/>
  <c r="AA468" i="1"/>
  <c r="Z468" i="1"/>
  <c r="Y468" i="1"/>
  <c r="X468" i="1"/>
  <c r="W468" i="1"/>
  <c r="V468" i="1"/>
  <c r="U468" i="1"/>
  <c r="T468" i="1"/>
  <c r="S468" i="1"/>
  <c r="L468" i="1"/>
  <c r="K468" i="1"/>
  <c r="J468" i="1"/>
  <c r="I468" i="1"/>
  <c r="AB419" i="1"/>
  <c r="AA419" i="1"/>
  <c r="Z419" i="1"/>
  <c r="Y419" i="1"/>
  <c r="X419" i="1"/>
  <c r="W419" i="1"/>
  <c r="V419" i="1"/>
  <c r="U419" i="1"/>
  <c r="T419" i="1"/>
  <c r="S419" i="1"/>
  <c r="L419" i="1"/>
  <c r="K419" i="1"/>
  <c r="J419" i="1"/>
  <c r="I419" i="1"/>
  <c r="AB418" i="1"/>
  <c r="AA418" i="1"/>
  <c r="Z418" i="1"/>
  <c r="Y418" i="1"/>
  <c r="X418" i="1"/>
  <c r="W418" i="1"/>
  <c r="V418" i="1"/>
  <c r="U418" i="1"/>
  <c r="T418" i="1"/>
  <c r="S418" i="1"/>
  <c r="L418" i="1"/>
  <c r="K418" i="1"/>
  <c r="J418" i="1"/>
  <c r="I418" i="1"/>
  <c r="AB176" i="1"/>
  <c r="AA176" i="1"/>
  <c r="Z176" i="1"/>
  <c r="Y176" i="1"/>
  <c r="X176" i="1"/>
  <c r="W176" i="1"/>
  <c r="V176" i="1"/>
  <c r="U176" i="1"/>
  <c r="T176" i="1"/>
  <c r="S176" i="1"/>
  <c r="L176" i="1"/>
  <c r="K176" i="1"/>
  <c r="J176" i="1"/>
  <c r="I176" i="1"/>
  <c r="AB396" i="1"/>
  <c r="AA396" i="1"/>
  <c r="Z396" i="1"/>
  <c r="Y396" i="1"/>
  <c r="X396" i="1"/>
  <c r="W396" i="1"/>
  <c r="V396" i="1"/>
  <c r="U396" i="1"/>
  <c r="T396" i="1"/>
  <c r="S396" i="1"/>
  <c r="L396" i="1"/>
  <c r="K396" i="1"/>
  <c r="J396" i="1"/>
  <c r="I396" i="1"/>
  <c r="AB367" i="1"/>
  <c r="AA367" i="1"/>
  <c r="Z367" i="1"/>
  <c r="Y367" i="1"/>
  <c r="X367" i="1"/>
  <c r="W367" i="1"/>
  <c r="V367" i="1"/>
  <c r="U367" i="1"/>
  <c r="T367" i="1"/>
  <c r="S367" i="1"/>
  <c r="L367" i="1"/>
  <c r="K367" i="1"/>
  <c r="J367" i="1"/>
  <c r="I367" i="1"/>
  <c r="AB366" i="1"/>
  <c r="AA366" i="1"/>
  <c r="Z366" i="1"/>
  <c r="Y366" i="1"/>
  <c r="X366" i="1"/>
  <c r="W366" i="1"/>
  <c r="V366" i="1"/>
  <c r="U366" i="1"/>
  <c r="T366" i="1"/>
  <c r="S366" i="1"/>
  <c r="L366" i="1"/>
  <c r="K366" i="1"/>
  <c r="J366" i="1"/>
  <c r="I366" i="1"/>
  <c r="AB365" i="1"/>
  <c r="AA365" i="1"/>
  <c r="Z365" i="1"/>
  <c r="Y365" i="1"/>
  <c r="X365" i="1"/>
  <c r="W365" i="1"/>
  <c r="V365" i="1"/>
  <c r="U365" i="1"/>
  <c r="T365" i="1"/>
  <c r="S365" i="1"/>
  <c r="L365" i="1"/>
  <c r="K365" i="1"/>
  <c r="J365" i="1"/>
  <c r="I365" i="1"/>
  <c r="AB251" i="1"/>
  <c r="AA251" i="1"/>
  <c r="Z251" i="1"/>
  <c r="Y251" i="1"/>
  <c r="X251" i="1"/>
  <c r="W251" i="1"/>
  <c r="V251" i="1"/>
  <c r="U251" i="1"/>
  <c r="T251" i="1"/>
  <c r="S251" i="1"/>
  <c r="L251" i="1"/>
  <c r="K251" i="1"/>
  <c r="J251" i="1"/>
  <c r="I251" i="1"/>
  <c r="AB364" i="1"/>
  <c r="AA364" i="1"/>
  <c r="Z364" i="1"/>
  <c r="Y364" i="1"/>
  <c r="X364" i="1"/>
  <c r="W364" i="1"/>
  <c r="V364" i="1"/>
  <c r="U364" i="1"/>
  <c r="T364" i="1"/>
  <c r="S364" i="1"/>
  <c r="L364" i="1"/>
  <c r="K364" i="1"/>
  <c r="J364" i="1"/>
  <c r="I364" i="1"/>
  <c r="AB248" i="1"/>
  <c r="AA248" i="1"/>
  <c r="Z248" i="1"/>
  <c r="Y248" i="1"/>
  <c r="X248" i="1"/>
  <c r="W248" i="1"/>
  <c r="S248" i="1"/>
  <c r="L248" i="1"/>
  <c r="K248" i="1"/>
  <c r="AB322" i="1"/>
  <c r="AA322" i="1"/>
  <c r="Z322" i="1"/>
  <c r="Y322" i="1"/>
  <c r="X322" i="1"/>
  <c r="W322" i="1"/>
  <c r="V322" i="1"/>
  <c r="U322" i="1"/>
  <c r="T322" i="1"/>
  <c r="S322" i="1"/>
  <c r="L322" i="1"/>
  <c r="K322" i="1"/>
  <c r="J322" i="1"/>
  <c r="I322" i="1"/>
  <c r="AB321" i="1"/>
  <c r="AA321" i="1"/>
  <c r="Z321" i="1"/>
  <c r="Y321" i="1"/>
  <c r="X321" i="1"/>
  <c r="W321" i="1"/>
  <c r="V321" i="1"/>
  <c r="U321" i="1"/>
  <c r="T321" i="1"/>
  <c r="S321" i="1"/>
  <c r="L321" i="1"/>
  <c r="K321" i="1"/>
  <c r="J321" i="1"/>
  <c r="I321" i="1"/>
  <c r="AB320" i="1"/>
  <c r="AA320" i="1"/>
  <c r="Z320" i="1"/>
  <c r="Y320" i="1"/>
  <c r="X320" i="1"/>
  <c r="W320" i="1"/>
  <c r="V320" i="1"/>
  <c r="U320" i="1"/>
  <c r="T320" i="1"/>
  <c r="S320" i="1"/>
  <c r="L320" i="1"/>
  <c r="K320" i="1"/>
  <c r="J320" i="1"/>
  <c r="I320" i="1"/>
  <c r="AB319" i="1"/>
  <c r="AA319" i="1"/>
  <c r="Z319" i="1"/>
  <c r="Y319" i="1"/>
  <c r="X319" i="1"/>
  <c r="W319" i="1"/>
  <c r="V319" i="1"/>
  <c r="U319" i="1"/>
  <c r="T319" i="1"/>
  <c r="S319" i="1"/>
  <c r="L319" i="1"/>
  <c r="K319" i="1"/>
  <c r="J319" i="1"/>
  <c r="I319" i="1"/>
  <c r="AB318" i="1"/>
  <c r="AA318" i="1"/>
  <c r="Z318" i="1"/>
  <c r="Y318" i="1"/>
  <c r="X318" i="1"/>
  <c r="W318" i="1"/>
  <c r="V318" i="1"/>
  <c r="U318" i="1"/>
  <c r="T318" i="1"/>
  <c r="S318" i="1"/>
  <c r="L318" i="1"/>
  <c r="K318" i="1"/>
  <c r="J318" i="1"/>
  <c r="I318" i="1"/>
  <c r="AB317" i="1"/>
  <c r="AA317" i="1"/>
  <c r="Z317" i="1"/>
  <c r="Y317" i="1"/>
  <c r="X317" i="1"/>
  <c r="W317" i="1"/>
  <c r="V317" i="1"/>
  <c r="U317" i="1"/>
  <c r="T317" i="1"/>
  <c r="S317" i="1"/>
  <c r="L317" i="1"/>
  <c r="K317" i="1"/>
  <c r="J317" i="1"/>
  <c r="I317" i="1"/>
  <c r="AB141" i="1"/>
  <c r="AA141" i="1"/>
  <c r="Z141" i="1"/>
  <c r="Y141" i="1"/>
  <c r="X141" i="1"/>
  <c r="W141" i="1"/>
  <c r="V141" i="1"/>
  <c r="U141" i="1"/>
  <c r="T141" i="1"/>
  <c r="S141" i="1"/>
  <c r="L141" i="1"/>
  <c r="K141" i="1"/>
  <c r="J141" i="1"/>
  <c r="I141" i="1"/>
  <c r="AB302" i="1"/>
  <c r="AA302" i="1"/>
  <c r="Z302" i="1"/>
  <c r="Y302" i="1"/>
  <c r="X302" i="1"/>
  <c r="W302" i="1"/>
  <c r="V302" i="1"/>
  <c r="U302" i="1"/>
  <c r="T302" i="1"/>
  <c r="S302" i="1"/>
  <c r="L302" i="1"/>
  <c r="K302" i="1"/>
  <c r="J302" i="1"/>
  <c r="I302" i="1"/>
  <c r="AB254" i="1"/>
  <c r="AA254" i="1"/>
  <c r="Z254" i="1"/>
  <c r="Y254" i="1"/>
  <c r="X254" i="1"/>
  <c r="W254" i="1"/>
  <c r="V254" i="1"/>
  <c r="U254" i="1"/>
  <c r="T254" i="1"/>
  <c r="S254" i="1"/>
  <c r="L254" i="1"/>
  <c r="K254" i="1"/>
  <c r="J254" i="1"/>
  <c r="I254" i="1"/>
  <c r="AB246" i="1"/>
  <c r="AA246" i="1"/>
  <c r="Z246" i="1"/>
  <c r="Y246" i="1"/>
  <c r="X246" i="1"/>
  <c r="V246" i="1"/>
  <c r="U246" i="1"/>
  <c r="AB200" i="1"/>
  <c r="AA200" i="1"/>
  <c r="Z200" i="1"/>
  <c r="Y200" i="1"/>
  <c r="X200" i="1"/>
  <c r="S200" i="1"/>
  <c r="AB245" i="1"/>
  <c r="AA245" i="1"/>
  <c r="Z245" i="1"/>
  <c r="Y245" i="1"/>
  <c r="X245" i="1"/>
  <c r="W245" i="1"/>
  <c r="V245" i="1"/>
  <c r="U245" i="1"/>
  <c r="T245" i="1"/>
  <c r="S245" i="1"/>
  <c r="L245" i="1"/>
  <c r="K245" i="1"/>
  <c r="J245" i="1"/>
  <c r="I245" i="1"/>
  <c r="AB273" i="1"/>
  <c r="AA273" i="1"/>
  <c r="Z273" i="1"/>
  <c r="Y273" i="1"/>
  <c r="X273" i="1"/>
  <c r="W273" i="1"/>
  <c r="V273" i="1"/>
  <c r="U273" i="1"/>
  <c r="T273" i="1"/>
  <c r="S273" i="1"/>
  <c r="L273" i="1"/>
  <c r="K273" i="1"/>
  <c r="J273" i="1"/>
  <c r="I273" i="1"/>
  <c r="AB269" i="1"/>
  <c r="AA269" i="1"/>
  <c r="Z269" i="1"/>
  <c r="Y269" i="1"/>
  <c r="X269" i="1"/>
  <c r="W269" i="1"/>
  <c r="V269" i="1"/>
  <c r="U269" i="1"/>
  <c r="T269" i="1"/>
  <c r="S269" i="1"/>
  <c r="L269" i="1"/>
  <c r="K269" i="1"/>
  <c r="J269" i="1"/>
  <c r="I269" i="1"/>
  <c r="AB139" i="1"/>
  <c r="AA139" i="1"/>
  <c r="Z139" i="1"/>
  <c r="Y139" i="1"/>
  <c r="X139" i="1"/>
  <c r="W139" i="1"/>
  <c r="V139" i="1"/>
  <c r="U139" i="1"/>
  <c r="T139" i="1"/>
  <c r="S139" i="1"/>
  <c r="L139" i="1"/>
  <c r="K139" i="1"/>
  <c r="J139" i="1"/>
  <c r="I139" i="1"/>
  <c r="AB173" i="1"/>
  <c r="AA173" i="1"/>
  <c r="Z173" i="1"/>
  <c r="Y173" i="1"/>
  <c r="X173" i="1"/>
  <c r="W173" i="1"/>
  <c r="V173" i="1"/>
  <c r="U173" i="1"/>
  <c r="T173" i="1"/>
  <c r="S173" i="1"/>
  <c r="L173" i="1"/>
  <c r="K173" i="1"/>
  <c r="J173" i="1"/>
  <c r="I173" i="1"/>
  <c r="AB252" i="1"/>
  <c r="AA252" i="1"/>
  <c r="Z252" i="1"/>
  <c r="Y252" i="1"/>
  <c r="X252" i="1"/>
  <c r="W252" i="1"/>
  <c r="V252" i="1"/>
  <c r="U252" i="1"/>
  <c r="S252" i="1"/>
  <c r="L252" i="1"/>
  <c r="K252" i="1"/>
  <c r="J252" i="1"/>
  <c r="I252" i="1"/>
  <c r="AB161" i="1"/>
  <c r="AA161" i="1"/>
  <c r="Z161" i="1"/>
  <c r="Y161" i="1"/>
  <c r="X161" i="1"/>
  <c r="W161" i="1"/>
  <c r="V161" i="1"/>
  <c r="U161" i="1"/>
  <c r="S161" i="1"/>
  <c r="L161" i="1"/>
  <c r="K161" i="1"/>
  <c r="J161" i="1"/>
  <c r="I161" i="1"/>
  <c r="AB138" i="1"/>
  <c r="AA138" i="1"/>
  <c r="Z138" i="1"/>
  <c r="Y138" i="1"/>
  <c r="X138" i="1"/>
  <c r="W138" i="1"/>
  <c r="V138" i="1"/>
  <c r="U138" i="1"/>
  <c r="T138" i="1"/>
  <c r="S138" i="1"/>
  <c r="L138" i="1"/>
  <c r="K138" i="1"/>
  <c r="J138" i="1"/>
  <c r="I138" i="1"/>
  <c r="AB274" i="1"/>
  <c r="AA274" i="1"/>
  <c r="Z274" i="1"/>
  <c r="Y274" i="1"/>
  <c r="X274" i="1"/>
  <c r="W274" i="1"/>
  <c r="V274" i="1"/>
  <c r="U274" i="1"/>
  <c r="S274" i="1"/>
  <c r="L274" i="1"/>
  <c r="K274" i="1"/>
  <c r="J274" i="1"/>
  <c r="I274" i="1"/>
  <c r="AB250" i="1"/>
  <c r="AA250" i="1"/>
  <c r="Z250" i="1"/>
  <c r="Y250" i="1"/>
  <c r="X250" i="1"/>
  <c r="W250" i="1"/>
  <c r="S250" i="1"/>
  <c r="L250" i="1"/>
  <c r="K250" i="1"/>
  <c r="AB272" i="1"/>
  <c r="AA272" i="1"/>
  <c r="Z272" i="1"/>
  <c r="Y272" i="1"/>
  <c r="X272" i="1"/>
  <c r="W272" i="1"/>
  <c r="V272" i="1"/>
  <c r="U272" i="1"/>
  <c r="T272" i="1"/>
  <c r="S272" i="1"/>
  <c r="L272" i="1"/>
  <c r="K272" i="1"/>
  <c r="J272" i="1"/>
  <c r="I272" i="1"/>
  <c r="AB140" i="1"/>
  <c r="AA140" i="1"/>
  <c r="Z140" i="1"/>
  <c r="Y140" i="1"/>
  <c r="X140" i="1"/>
  <c r="W140" i="1"/>
  <c r="V140" i="1"/>
  <c r="U140" i="1"/>
  <c r="T140" i="1"/>
  <c r="S140" i="1"/>
  <c r="L140" i="1"/>
  <c r="K140" i="1"/>
  <c r="J140" i="1"/>
  <c r="I140" i="1"/>
  <c r="AB177" i="1"/>
  <c r="AA177" i="1"/>
  <c r="Z177" i="1"/>
  <c r="Y177" i="1"/>
  <c r="X177" i="1"/>
  <c r="W177" i="1"/>
  <c r="V177" i="1"/>
  <c r="U177" i="1"/>
  <c r="T177" i="1"/>
  <c r="S177" i="1"/>
  <c r="L177" i="1"/>
  <c r="K177" i="1"/>
  <c r="J177" i="1"/>
  <c r="I177" i="1"/>
  <c r="AB271" i="1"/>
  <c r="AA271" i="1"/>
  <c r="Z271" i="1"/>
  <c r="Y271" i="1"/>
  <c r="X271" i="1"/>
  <c r="W271" i="1"/>
  <c r="V271" i="1"/>
  <c r="U271" i="1"/>
  <c r="T271" i="1"/>
  <c r="S271" i="1"/>
  <c r="L271" i="1"/>
  <c r="K271" i="1"/>
  <c r="J271" i="1"/>
  <c r="I271" i="1"/>
  <c r="AB175" i="1"/>
  <c r="AA175" i="1"/>
  <c r="Z175" i="1"/>
  <c r="Y175" i="1"/>
  <c r="X175" i="1"/>
  <c r="W175" i="1"/>
  <c r="V175" i="1"/>
  <c r="U175" i="1"/>
  <c r="T175" i="1"/>
  <c r="S175" i="1"/>
  <c r="L175" i="1"/>
  <c r="K175" i="1"/>
  <c r="J175" i="1"/>
  <c r="I175" i="1"/>
  <c r="AB137" i="1"/>
  <c r="AA137" i="1"/>
  <c r="Z137" i="1"/>
  <c r="Y137" i="1"/>
  <c r="X137" i="1"/>
  <c r="W137" i="1"/>
  <c r="V137" i="1"/>
  <c r="U137" i="1"/>
  <c r="T137" i="1"/>
  <c r="S137" i="1"/>
  <c r="L137" i="1"/>
  <c r="K137" i="1"/>
  <c r="J137" i="1"/>
  <c r="I137" i="1"/>
  <c r="AB270" i="1"/>
  <c r="AA270" i="1"/>
  <c r="Z270" i="1"/>
  <c r="Y270" i="1"/>
  <c r="X270" i="1"/>
  <c r="W270" i="1"/>
  <c r="V270" i="1"/>
  <c r="U270" i="1"/>
  <c r="T270" i="1"/>
  <c r="S270" i="1"/>
  <c r="L270" i="1"/>
  <c r="K270" i="1"/>
  <c r="J270" i="1"/>
  <c r="I270" i="1"/>
  <c r="AB303" i="1"/>
  <c r="AA303" i="1"/>
  <c r="Z303" i="1"/>
  <c r="Y303" i="1"/>
  <c r="X303" i="1"/>
  <c r="W303" i="1"/>
  <c r="V303" i="1"/>
  <c r="U303" i="1"/>
  <c r="T303" i="1"/>
  <c r="S303" i="1"/>
  <c r="L303" i="1"/>
  <c r="K303" i="1"/>
  <c r="J303" i="1"/>
  <c r="I303" i="1"/>
  <c r="AB201" i="1"/>
  <c r="AA201" i="1"/>
  <c r="Z201" i="1"/>
  <c r="Y201" i="1"/>
  <c r="X201" i="1"/>
  <c r="W201" i="1"/>
  <c r="V201" i="1"/>
  <c r="U201" i="1"/>
  <c r="T201" i="1"/>
  <c r="S201" i="1"/>
  <c r="L201" i="1"/>
  <c r="K201" i="1"/>
  <c r="J201" i="1"/>
  <c r="I201" i="1"/>
  <c r="AB247" i="1"/>
  <c r="AA247" i="1"/>
  <c r="Z247" i="1"/>
  <c r="Y247" i="1"/>
  <c r="X247" i="1"/>
  <c r="W247" i="1"/>
  <c r="V247" i="1"/>
  <c r="U247" i="1"/>
  <c r="T247" i="1"/>
  <c r="S247" i="1"/>
  <c r="L247" i="1"/>
  <c r="K247" i="1"/>
  <c r="J247" i="1"/>
  <c r="I247" i="1"/>
  <c r="AB142" i="1"/>
  <c r="AA142" i="1"/>
  <c r="Z142" i="1"/>
  <c r="Y142" i="1"/>
  <c r="X142" i="1"/>
  <c r="W142" i="1"/>
  <c r="V142" i="1"/>
  <c r="U142" i="1"/>
  <c r="T142" i="1"/>
  <c r="S142" i="1"/>
  <c r="L142" i="1"/>
  <c r="K142" i="1"/>
  <c r="J142" i="1"/>
  <c r="I142" i="1"/>
  <c r="AB244" i="1"/>
  <c r="AA244" i="1"/>
  <c r="Z244" i="1"/>
  <c r="Y244" i="1"/>
  <c r="X244" i="1"/>
  <c r="W244" i="1"/>
  <c r="V244" i="1"/>
  <c r="U244" i="1"/>
  <c r="T244" i="1"/>
  <c r="S244" i="1"/>
  <c r="L244" i="1"/>
  <c r="K244" i="1"/>
  <c r="J244" i="1"/>
  <c r="I244" i="1"/>
  <c r="AB249" i="1"/>
  <c r="AA249" i="1"/>
  <c r="Z249" i="1"/>
  <c r="Y249" i="1"/>
  <c r="X249" i="1"/>
  <c r="W249" i="1"/>
  <c r="V249" i="1"/>
  <c r="U249" i="1"/>
  <c r="T249" i="1"/>
  <c r="S249" i="1"/>
  <c r="L249" i="1"/>
  <c r="K249" i="1"/>
  <c r="J249" i="1"/>
  <c r="I249" i="1"/>
  <c r="AB253" i="1"/>
  <c r="AA253" i="1"/>
  <c r="Z253" i="1"/>
  <c r="Y253" i="1"/>
  <c r="X253" i="1"/>
  <c r="W253" i="1"/>
  <c r="V253" i="1"/>
  <c r="U253" i="1"/>
  <c r="T253" i="1"/>
  <c r="S253" i="1"/>
  <c r="L253" i="1"/>
  <c r="K253" i="1"/>
  <c r="J253" i="1"/>
  <c r="I253" i="1"/>
  <c r="AB46" i="1"/>
  <c r="AA46" i="1"/>
  <c r="Z46" i="1"/>
  <c r="Y46" i="1"/>
  <c r="X46" i="1"/>
  <c r="W46" i="1"/>
  <c r="V46" i="1"/>
  <c r="U46" i="1"/>
  <c r="T46" i="1"/>
  <c r="S46" i="1"/>
  <c r="L46" i="1"/>
  <c r="K46" i="1"/>
  <c r="J46" i="1"/>
  <c r="I46" i="1"/>
  <c r="AB491" i="1"/>
  <c r="AA491" i="1"/>
  <c r="Z491" i="1"/>
  <c r="Y491" i="1"/>
  <c r="X491" i="1"/>
  <c r="W491" i="1"/>
  <c r="T491" i="1"/>
  <c r="S491" i="1"/>
  <c r="L491" i="1"/>
  <c r="K491" i="1"/>
  <c r="J491" i="1"/>
  <c r="I491" i="1"/>
  <c r="V95" i="1"/>
  <c r="U95" i="1"/>
  <c r="T95" i="1"/>
  <c r="S95" i="1"/>
  <c r="L95" i="1"/>
  <c r="K95" i="1"/>
  <c r="J95" i="1"/>
  <c r="I95" i="1"/>
  <c r="AB470" i="1"/>
  <c r="AA470" i="1"/>
  <c r="Z470" i="1"/>
  <c r="Y470" i="1"/>
  <c r="X470" i="1"/>
  <c r="W470" i="1"/>
  <c r="S470" i="1"/>
  <c r="L470" i="1"/>
  <c r="K470" i="1"/>
  <c r="J470" i="1"/>
  <c r="I470" i="1"/>
  <c r="V13" i="1"/>
  <c r="U13" i="1"/>
  <c r="T13" i="1"/>
  <c r="S13" i="1"/>
  <c r="L13" i="1"/>
  <c r="K13" i="1"/>
  <c r="J13" i="1"/>
  <c r="I13" i="1"/>
  <c r="AB16" i="1"/>
  <c r="AA16" i="1"/>
  <c r="Z16" i="1"/>
  <c r="Y16" i="1"/>
  <c r="X16" i="1"/>
  <c r="W16" i="1"/>
  <c r="S16" i="1"/>
  <c r="L16" i="1"/>
  <c r="K16" i="1"/>
  <c r="AB98" i="1"/>
  <c r="AA98" i="1"/>
  <c r="Z98" i="1"/>
  <c r="Y98" i="1"/>
  <c r="X98" i="1"/>
  <c r="W98" i="1"/>
  <c r="V98" i="1"/>
  <c r="U98" i="1"/>
  <c r="T98" i="1"/>
  <c r="S98" i="1"/>
  <c r="L98" i="1"/>
  <c r="K98" i="1"/>
  <c r="J98" i="1"/>
  <c r="I98" i="1"/>
  <c r="AB80" i="1"/>
  <c r="AA80" i="1"/>
  <c r="Z80" i="1"/>
  <c r="Y80" i="1"/>
  <c r="X80" i="1"/>
  <c r="W80" i="1"/>
  <c r="V80" i="1"/>
  <c r="U80" i="1"/>
  <c r="T80" i="1"/>
  <c r="S80" i="1"/>
  <c r="L80" i="1"/>
  <c r="K80" i="1"/>
  <c r="J80" i="1"/>
  <c r="I80" i="1"/>
  <c r="AB100" i="1"/>
  <c r="AA100" i="1"/>
  <c r="Z100" i="1"/>
  <c r="Y100" i="1"/>
  <c r="X100" i="1"/>
  <c r="W100" i="1"/>
  <c r="V100" i="1"/>
  <c r="U100" i="1"/>
  <c r="S100" i="1"/>
  <c r="L100" i="1"/>
  <c r="K100" i="1"/>
  <c r="J100" i="1"/>
  <c r="I100" i="1"/>
  <c r="AB41" i="1"/>
  <c r="AA41" i="1"/>
  <c r="Z41" i="1"/>
  <c r="Y41" i="1"/>
  <c r="X41" i="1"/>
  <c r="W41" i="1"/>
  <c r="V41" i="1"/>
  <c r="U41" i="1"/>
  <c r="S41" i="1"/>
  <c r="L41" i="1"/>
  <c r="K41" i="1"/>
  <c r="J41" i="1"/>
  <c r="I41" i="1"/>
  <c r="AB99" i="1"/>
  <c r="AA99" i="1"/>
  <c r="Z99" i="1"/>
  <c r="Y99" i="1"/>
  <c r="X99" i="1"/>
  <c r="W99" i="1"/>
  <c r="V99" i="1"/>
  <c r="U99" i="1"/>
  <c r="S99" i="1"/>
  <c r="L99" i="1"/>
  <c r="K99" i="1"/>
  <c r="J99" i="1"/>
  <c r="I99" i="1"/>
  <c r="AB81" i="1"/>
  <c r="AA81" i="1"/>
  <c r="Z81" i="1"/>
  <c r="Y81" i="1"/>
  <c r="X81" i="1"/>
  <c r="W81" i="1"/>
  <c r="V81" i="1"/>
  <c r="U81" i="1"/>
  <c r="T81" i="1"/>
  <c r="S81" i="1"/>
  <c r="L81" i="1"/>
  <c r="K81" i="1"/>
  <c r="J81" i="1"/>
  <c r="I81" i="1"/>
  <c r="V40" i="1"/>
  <c r="U40" i="1"/>
  <c r="T40" i="1"/>
  <c r="S40" i="1"/>
  <c r="L40" i="1"/>
  <c r="K40" i="1"/>
  <c r="J40" i="1"/>
  <c r="I40" i="1"/>
  <c r="V79" i="1"/>
  <c r="U79" i="1"/>
  <c r="S79" i="1"/>
  <c r="L79" i="1"/>
  <c r="K79" i="1"/>
  <c r="J79" i="1"/>
  <c r="I79" i="1"/>
  <c r="AB289" i="1"/>
  <c r="AA289" i="1"/>
  <c r="Z289" i="1"/>
  <c r="Y289" i="1"/>
  <c r="X289" i="1"/>
  <c r="W289" i="1"/>
  <c r="V289" i="1"/>
  <c r="U289" i="1"/>
  <c r="T289" i="1"/>
  <c r="S289" i="1"/>
  <c r="L289" i="1"/>
  <c r="K289" i="1"/>
  <c r="J289" i="1"/>
  <c r="I289" i="1"/>
  <c r="AB187" i="1"/>
  <c r="AA187" i="1"/>
  <c r="Z187" i="1"/>
  <c r="Y187" i="1"/>
  <c r="X187" i="1"/>
  <c r="W187" i="1"/>
  <c r="V187" i="1"/>
  <c r="U187" i="1"/>
  <c r="T187" i="1"/>
  <c r="S187" i="1"/>
  <c r="L187" i="1"/>
  <c r="K187" i="1"/>
  <c r="J187" i="1"/>
  <c r="I187" i="1"/>
  <c r="AB288" i="1"/>
  <c r="AA288" i="1"/>
  <c r="Z288" i="1"/>
  <c r="Y288" i="1"/>
  <c r="X288" i="1"/>
  <c r="W288" i="1"/>
  <c r="V288" i="1"/>
  <c r="U288" i="1"/>
  <c r="T288" i="1"/>
  <c r="S288" i="1"/>
  <c r="L288" i="1"/>
  <c r="K288" i="1"/>
  <c r="J288" i="1"/>
  <c r="I288" i="1"/>
  <c r="AB222" i="1"/>
  <c r="AA222" i="1"/>
  <c r="Z222" i="1"/>
  <c r="Y222" i="1"/>
  <c r="X222" i="1"/>
  <c r="W222" i="1"/>
  <c r="V222" i="1"/>
  <c r="U222" i="1"/>
  <c r="T222" i="1"/>
  <c r="S222" i="1"/>
  <c r="L222" i="1"/>
  <c r="K222" i="1"/>
  <c r="J222" i="1"/>
  <c r="I222" i="1"/>
  <c r="AB287" i="1"/>
  <c r="AA287" i="1"/>
  <c r="Z287" i="1"/>
  <c r="Y287" i="1"/>
  <c r="X287" i="1"/>
  <c r="W287" i="1"/>
  <c r="V287" i="1"/>
  <c r="U287" i="1"/>
  <c r="T287" i="1"/>
  <c r="S287" i="1"/>
  <c r="L287" i="1"/>
  <c r="K287" i="1"/>
  <c r="J287" i="1"/>
  <c r="I287" i="1"/>
  <c r="AB221" i="1"/>
  <c r="AA221" i="1"/>
  <c r="Z221" i="1"/>
  <c r="Y221" i="1"/>
  <c r="X221" i="1"/>
  <c r="W221" i="1"/>
  <c r="V221" i="1"/>
  <c r="U221" i="1"/>
  <c r="T221" i="1"/>
  <c r="S221" i="1"/>
  <c r="L221" i="1"/>
  <c r="K221" i="1"/>
  <c r="J221" i="1"/>
  <c r="I221" i="1"/>
  <c r="AB286" i="1"/>
  <c r="AA286" i="1"/>
  <c r="Z286" i="1"/>
  <c r="Y286" i="1"/>
  <c r="X286" i="1"/>
  <c r="W286" i="1"/>
  <c r="V286" i="1"/>
  <c r="U286" i="1"/>
  <c r="T286" i="1"/>
  <c r="S286" i="1"/>
  <c r="L286" i="1"/>
  <c r="K286" i="1"/>
  <c r="J286" i="1"/>
  <c r="I286" i="1"/>
  <c r="AB220" i="1"/>
  <c r="AA220" i="1"/>
  <c r="Z220" i="1"/>
  <c r="Y220" i="1"/>
  <c r="X220" i="1"/>
  <c r="W220" i="1"/>
  <c r="S220" i="1"/>
  <c r="AB219" i="1"/>
  <c r="AA219" i="1"/>
  <c r="Z219" i="1"/>
  <c r="Y219" i="1"/>
  <c r="X219" i="1"/>
  <c r="W219" i="1"/>
  <c r="V219" i="1"/>
  <c r="U219" i="1"/>
  <c r="T219" i="1"/>
  <c r="S219" i="1"/>
  <c r="K219" i="1"/>
  <c r="J219" i="1"/>
  <c r="I219" i="1"/>
  <c r="AB285" i="1"/>
  <c r="AA285" i="1"/>
  <c r="Z285" i="1"/>
  <c r="Y285" i="1"/>
  <c r="X285" i="1"/>
  <c r="W285" i="1"/>
  <c r="V285" i="1"/>
  <c r="U285" i="1"/>
  <c r="T285" i="1"/>
  <c r="S285" i="1"/>
  <c r="L285" i="1"/>
  <c r="K285" i="1"/>
  <c r="J285" i="1"/>
  <c r="I285" i="1"/>
  <c r="AB153" i="1"/>
  <c r="AA153" i="1"/>
  <c r="Z153" i="1"/>
  <c r="Y153" i="1"/>
  <c r="X153" i="1"/>
  <c r="AB152" i="1"/>
  <c r="AA152" i="1"/>
  <c r="Z152" i="1"/>
  <c r="Y152" i="1"/>
  <c r="X152" i="1"/>
  <c r="AB151" i="1"/>
  <c r="AA151" i="1"/>
  <c r="Z151" i="1"/>
  <c r="Y151" i="1"/>
  <c r="X151" i="1"/>
  <c r="AB186" i="1"/>
  <c r="AA186" i="1"/>
  <c r="Z186" i="1"/>
  <c r="Y186" i="1"/>
  <c r="X186" i="1"/>
  <c r="AB150" i="1"/>
  <c r="AA150" i="1"/>
  <c r="Z150" i="1"/>
  <c r="Y150" i="1"/>
  <c r="X150" i="1"/>
  <c r="AB149" i="1"/>
  <c r="AA149" i="1"/>
  <c r="Z149" i="1"/>
  <c r="Y149" i="1"/>
  <c r="X149" i="1"/>
  <c r="AB45" i="1"/>
  <c r="AA45" i="1"/>
  <c r="Z45" i="1"/>
  <c r="Y45" i="1"/>
  <c r="X45" i="1"/>
  <c r="W45" i="1"/>
  <c r="V45" i="1"/>
  <c r="U45" i="1"/>
  <c r="L45" i="1"/>
  <c r="K45" i="1"/>
  <c r="J45" i="1"/>
  <c r="I45" i="1"/>
  <c r="AB75" i="1"/>
  <c r="AA75" i="1"/>
  <c r="Z75" i="1"/>
  <c r="Y75" i="1"/>
  <c r="X75" i="1"/>
  <c r="AB39" i="1"/>
  <c r="AA39" i="1"/>
  <c r="Z39" i="1"/>
  <c r="Y39" i="1"/>
  <c r="X39" i="1"/>
  <c r="AB44" i="1"/>
  <c r="AA44" i="1"/>
  <c r="Z44" i="1"/>
  <c r="Y44" i="1"/>
  <c r="X44" i="1"/>
  <c r="AB114" i="1"/>
  <c r="AA114" i="1"/>
  <c r="Z114" i="1"/>
  <c r="Y114" i="1"/>
  <c r="X114" i="1"/>
  <c r="W114" i="1"/>
  <c r="V114" i="1"/>
  <c r="U114" i="1"/>
  <c r="T114" i="1"/>
  <c r="S114" i="1"/>
  <c r="L114" i="1"/>
  <c r="K114" i="1"/>
  <c r="J114" i="1"/>
  <c r="I114" i="1"/>
  <c r="AB74" i="1"/>
  <c r="AA74" i="1"/>
  <c r="Z74" i="1"/>
  <c r="Y74" i="1"/>
  <c r="X74" i="1"/>
  <c r="W74" i="1"/>
  <c r="V74" i="1"/>
  <c r="U74" i="1"/>
  <c r="T74" i="1"/>
  <c r="S74" i="1"/>
  <c r="L74" i="1"/>
  <c r="K74" i="1"/>
  <c r="J74" i="1"/>
  <c r="I74" i="1"/>
  <c r="AB59" i="1"/>
  <c r="AA59" i="1"/>
  <c r="Z59" i="1"/>
  <c r="Y59" i="1"/>
  <c r="U59" i="1"/>
  <c r="AB58" i="1"/>
  <c r="AA58" i="1"/>
  <c r="Z58" i="1"/>
  <c r="Y58" i="1"/>
  <c r="U58" i="1"/>
  <c r="AB509" i="1"/>
  <c r="AA509" i="1"/>
  <c r="Z509" i="1"/>
  <c r="Y509" i="1"/>
  <c r="X509" i="1"/>
  <c r="W509" i="1"/>
  <c r="V509" i="1"/>
  <c r="U509" i="1"/>
  <c r="L509" i="1"/>
  <c r="K509" i="1"/>
  <c r="J509" i="1"/>
  <c r="I509" i="1"/>
  <c r="AB113" i="1"/>
  <c r="AA113" i="1"/>
  <c r="Z113" i="1"/>
  <c r="Y113" i="1"/>
  <c r="X113" i="1"/>
  <c r="W113" i="1"/>
  <c r="L113" i="1"/>
  <c r="K113" i="1"/>
  <c r="AB112" i="1"/>
  <c r="AA112" i="1"/>
  <c r="Z112" i="1"/>
  <c r="Y112" i="1"/>
  <c r="X112" i="1"/>
  <c r="W112" i="1"/>
  <c r="L112" i="1"/>
  <c r="K112" i="1"/>
  <c r="AB92" i="1"/>
  <c r="AA92" i="1"/>
  <c r="Z92" i="1"/>
  <c r="Y92" i="1"/>
  <c r="X92" i="1"/>
  <c r="W92" i="1"/>
  <c r="L92" i="1"/>
  <c r="K92" i="1"/>
  <c r="J92" i="1"/>
  <c r="I92" i="1"/>
  <c r="AB89" i="1"/>
  <c r="AA89" i="1"/>
  <c r="Z89" i="1"/>
  <c r="Y89" i="1"/>
  <c r="X89" i="1"/>
  <c r="W89" i="1"/>
  <c r="L89" i="1"/>
  <c r="K89" i="1"/>
  <c r="J89" i="1"/>
  <c r="I89" i="1"/>
  <c r="AB91" i="1"/>
  <c r="AA91" i="1"/>
  <c r="Z91" i="1"/>
  <c r="Y91" i="1"/>
  <c r="X91" i="1"/>
  <c r="W91" i="1"/>
  <c r="L91" i="1"/>
  <c r="K91" i="1"/>
  <c r="AB90" i="1"/>
  <c r="AA90" i="1"/>
  <c r="Z90" i="1"/>
  <c r="Y90" i="1"/>
  <c r="X90" i="1"/>
  <c r="W90" i="1"/>
  <c r="L90" i="1"/>
  <c r="K90" i="1"/>
  <c r="J90" i="1"/>
  <c r="I90" i="1"/>
  <c r="AB94" i="1"/>
  <c r="AA94" i="1"/>
  <c r="Z94" i="1"/>
  <c r="Y94" i="1"/>
  <c r="X94" i="1"/>
  <c r="W94" i="1"/>
  <c r="L94" i="1"/>
  <c r="K94" i="1"/>
  <c r="AB93" i="1"/>
  <c r="AA93" i="1"/>
  <c r="Z93" i="1"/>
  <c r="Y93" i="1"/>
  <c r="X93" i="1"/>
  <c r="W93" i="1"/>
  <c r="L93" i="1"/>
  <c r="K93" i="1"/>
  <c r="AB64" i="1"/>
  <c r="AA64" i="1"/>
  <c r="Z64" i="1"/>
  <c r="Y64" i="1"/>
  <c r="X64" i="1"/>
  <c r="W64" i="1"/>
  <c r="L64" i="1"/>
  <c r="K64" i="1"/>
  <c r="AB34" i="1"/>
  <c r="AA34" i="1"/>
  <c r="Z34" i="1"/>
  <c r="Y34" i="1"/>
  <c r="X34" i="1"/>
  <c r="W34" i="1"/>
  <c r="L34" i="1"/>
  <c r="K34" i="1"/>
  <c r="AB31" i="1"/>
  <c r="AA31" i="1"/>
  <c r="Z31" i="1"/>
  <c r="Y31" i="1"/>
  <c r="X31" i="1"/>
  <c r="AB30" i="1"/>
  <c r="AA30" i="1"/>
  <c r="Z30" i="1"/>
  <c r="Y30" i="1"/>
  <c r="X30" i="1"/>
  <c r="W30" i="1"/>
  <c r="L30" i="1"/>
  <c r="K30" i="1"/>
  <c r="AB29" i="1"/>
  <c r="AA29" i="1"/>
  <c r="Z29" i="1"/>
  <c r="Y29" i="1"/>
  <c r="X29" i="1"/>
  <c r="AB35" i="1"/>
  <c r="AA35" i="1"/>
  <c r="Z35" i="1"/>
  <c r="Y35" i="1"/>
  <c r="X35" i="1"/>
  <c r="W35" i="1"/>
  <c r="V35" i="1"/>
  <c r="U35" i="1"/>
  <c r="S35" i="1"/>
  <c r="L35" i="1"/>
  <c r="J35" i="1"/>
  <c r="I35" i="1"/>
  <c r="AB111" i="1"/>
  <c r="AA111" i="1"/>
  <c r="Z111" i="1"/>
  <c r="Y111" i="1"/>
  <c r="X111" i="1"/>
  <c r="W111" i="1"/>
  <c r="L111" i="1"/>
  <c r="K111" i="1"/>
  <c r="AB63" i="1"/>
  <c r="AA63" i="1"/>
  <c r="Z63" i="1"/>
  <c r="Y63" i="1"/>
  <c r="X63" i="1"/>
  <c r="AB87" i="1"/>
  <c r="AA87" i="1"/>
  <c r="Z87" i="1"/>
  <c r="Y87" i="1"/>
  <c r="X87" i="1"/>
  <c r="AB109" i="1"/>
  <c r="AA109" i="1"/>
  <c r="Z109" i="1"/>
  <c r="Y109" i="1"/>
  <c r="X109" i="1"/>
  <c r="AB73" i="1"/>
  <c r="AA73" i="1"/>
  <c r="Z73" i="1"/>
  <c r="Y73" i="1"/>
  <c r="X73" i="1"/>
  <c r="AB66" i="1"/>
  <c r="AA66" i="1"/>
  <c r="Z66" i="1"/>
  <c r="Y66" i="1"/>
  <c r="X66" i="1"/>
  <c r="AB86" i="1"/>
  <c r="AA86" i="1"/>
  <c r="Z86" i="1"/>
  <c r="Y86" i="1"/>
  <c r="X86" i="1"/>
  <c r="AB71" i="1"/>
  <c r="AA71" i="1"/>
  <c r="Z71" i="1"/>
  <c r="Y71" i="1"/>
  <c r="X71" i="1"/>
  <c r="AB108" i="1"/>
  <c r="AA108" i="1"/>
  <c r="Z108" i="1"/>
  <c r="Y108" i="1"/>
  <c r="X108" i="1"/>
  <c r="AB85" i="1"/>
  <c r="AA85" i="1"/>
  <c r="Z85" i="1"/>
  <c r="Y85" i="1"/>
  <c r="X85" i="1"/>
  <c r="AB107" i="1"/>
  <c r="AA107" i="1"/>
  <c r="Z107" i="1"/>
  <c r="Y107" i="1"/>
  <c r="X107" i="1"/>
  <c r="W107" i="1"/>
  <c r="V107" i="1"/>
  <c r="U107" i="1"/>
  <c r="T107" i="1"/>
  <c r="S107" i="1"/>
  <c r="L107" i="1"/>
  <c r="K107" i="1"/>
  <c r="J107" i="1"/>
  <c r="I107" i="1"/>
  <c r="AB78" i="1"/>
  <c r="AA78" i="1"/>
  <c r="Z78" i="1"/>
  <c r="Y78" i="1"/>
  <c r="X78" i="1"/>
  <c r="W78" i="1"/>
  <c r="V78" i="1"/>
  <c r="U78" i="1"/>
  <c r="T78" i="1"/>
  <c r="S78" i="1"/>
  <c r="L78" i="1"/>
  <c r="K78" i="1"/>
  <c r="J78" i="1"/>
  <c r="I78" i="1"/>
  <c r="AB38" i="1"/>
  <c r="AA38" i="1"/>
  <c r="Z38" i="1"/>
  <c r="Y38" i="1"/>
  <c r="X38" i="1"/>
  <c r="W38" i="1"/>
  <c r="V38" i="1"/>
  <c r="U38" i="1"/>
  <c r="T38" i="1"/>
  <c r="S38" i="1"/>
  <c r="L38" i="1"/>
  <c r="K38" i="1"/>
  <c r="J38" i="1"/>
  <c r="I38" i="1"/>
  <c r="AB115" i="1"/>
  <c r="AA115" i="1"/>
  <c r="Z115" i="1"/>
  <c r="Y115" i="1"/>
  <c r="X115" i="1"/>
  <c r="W115" i="1"/>
  <c r="V115" i="1"/>
  <c r="U115" i="1"/>
  <c r="T115" i="1"/>
  <c r="S115" i="1"/>
  <c r="L115" i="1"/>
  <c r="K115" i="1"/>
  <c r="J115" i="1"/>
  <c r="I115" i="1"/>
  <c r="AB279" i="1"/>
  <c r="AA279" i="1"/>
  <c r="Z279" i="1"/>
  <c r="Y279" i="1"/>
  <c r="X279" i="1"/>
  <c r="W279" i="1"/>
  <c r="V279" i="1"/>
  <c r="U279" i="1"/>
  <c r="T279" i="1"/>
  <c r="S279" i="1"/>
  <c r="L279" i="1"/>
  <c r="K279" i="1"/>
  <c r="J279" i="1"/>
  <c r="I279" i="1"/>
  <c r="AB278" i="1"/>
  <c r="AA278" i="1"/>
  <c r="Z278" i="1"/>
  <c r="Y278" i="1"/>
  <c r="X278" i="1"/>
  <c r="W278" i="1"/>
  <c r="V278" i="1"/>
  <c r="U278" i="1"/>
  <c r="T278" i="1"/>
  <c r="S278" i="1"/>
  <c r="L278" i="1"/>
  <c r="K278" i="1"/>
  <c r="J278" i="1"/>
  <c r="I278" i="1"/>
  <c r="AB277" i="1"/>
  <c r="AA277" i="1"/>
  <c r="Z277" i="1"/>
  <c r="Y277" i="1"/>
  <c r="X277" i="1"/>
  <c r="W277" i="1"/>
  <c r="V277" i="1"/>
  <c r="U277" i="1"/>
  <c r="T277" i="1"/>
  <c r="S277" i="1"/>
  <c r="L277" i="1"/>
  <c r="K277" i="1"/>
  <c r="J277" i="1"/>
  <c r="I277" i="1"/>
  <c r="AB329" i="1"/>
  <c r="AA329" i="1"/>
  <c r="Z329" i="1"/>
  <c r="Y329" i="1"/>
  <c r="X329" i="1"/>
  <c r="W329" i="1"/>
  <c r="V329" i="1"/>
  <c r="U329" i="1"/>
  <c r="T329" i="1"/>
  <c r="S329" i="1"/>
  <c r="L329" i="1"/>
  <c r="K329" i="1"/>
  <c r="J329" i="1"/>
  <c r="I329" i="1"/>
  <c r="AB330" i="1"/>
  <c r="AA330" i="1"/>
  <c r="Z330" i="1"/>
  <c r="Y330" i="1"/>
  <c r="X330" i="1"/>
  <c r="W330" i="1"/>
  <c r="V330" i="1"/>
  <c r="U330" i="1"/>
  <c r="T330" i="1"/>
  <c r="S330" i="1"/>
  <c r="L330" i="1"/>
  <c r="K330" i="1"/>
  <c r="J330" i="1"/>
  <c r="I330" i="1"/>
  <c r="AB387" i="1"/>
  <c r="AA387" i="1"/>
  <c r="Z387" i="1"/>
  <c r="Y387" i="1"/>
  <c r="X387" i="1"/>
  <c r="W387" i="1"/>
  <c r="V387" i="1"/>
  <c r="U387" i="1"/>
  <c r="T387" i="1"/>
  <c r="S387" i="1"/>
  <c r="L387" i="1"/>
  <c r="K387" i="1"/>
  <c r="J387" i="1"/>
  <c r="I387" i="1"/>
  <c r="AB276" i="1"/>
  <c r="AA276" i="1"/>
  <c r="Z276" i="1"/>
  <c r="Y276" i="1"/>
  <c r="X276" i="1"/>
  <c r="W276" i="1"/>
  <c r="V276" i="1"/>
  <c r="U276" i="1"/>
  <c r="T276" i="1"/>
  <c r="S276" i="1"/>
  <c r="L276" i="1"/>
  <c r="K276" i="1"/>
  <c r="J276" i="1"/>
  <c r="I276" i="1"/>
  <c r="AB386" i="1"/>
  <c r="AA386" i="1"/>
  <c r="Z386" i="1"/>
  <c r="Y386" i="1"/>
  <c r="X386" i="1"/>
  <c r="W386" i="1"/>
  <c r="V386" i="1"/>
  <c r="U386" i="1"/>
  <c r="T386" i="1"/>
  <c r="S386" i="1"/>
  <c r="L386" i="1"/>
  <c r="K386" i="1"/>
  <c r="J386" i="1"/>
  <c r="I386" i="1"/>
  <c r="AB275" i="1"/>
  <c r="AA275" i="1"/>
  <c r="Z275" i="1"/>
  <c r="Y275" i="1"/>
  <c r="X275" i="1"/>
  <c r="W275" i="1"/>
  <c r="V275" i="1"/>
  <c r="U275" i="1"/>
  <c r="T275" i="1"/>
  <c r="S275" i="1"/>
  <c r="L275" i="1"/>
  <c r="K275" i="1"/>
  <c r="J275" i="1"/>
  <c r="I275" i="1"/>
  <c r="AB215" i="1"/>
  <c r="AA215" i="1"/>
  <c r="Z215" i="1"/>
  <c r="Y215" i="1"/>
  <c r="X215" i="1"/>
  <c r="W215" i="1"/>
  <c r="V215" i="1"/>
  <c r="U215" i="1"/>
  <c r="T215" i="1"/>
  <c r="S215" i="1"/>
  <c r="L215" i="1"/>
  <c r="K215" i="1"/>
  <c r="J215" i="1"/>
  <c r="I215" i="1"/>
  <c r="AB385" i="1"/>
  <c r="AA385" i="1"/>
  <c r="Z385" i="1"/>
  <c r="Y385" i="1"/>
  <c r="X385" i="1"/>
  <c r="W385" i="1"/>
  <c r="V385" i="1"/>
  <c r="U385" i="1"/>
  <c r="T385" i="1"/>
  <c r="S385" i="1"/>
  <c r="L385" i="1"/>
  <c r="K385" i="1"/>
  <c r="J385" i="1"/>
  <c r="I385" i="1"/>
  <c r="AB349" i="1"/>
  <c r="AA349" i="1"/>
  <c r="Z349" i="1"/>
  <c r="Y349" i="1"/>
  <c r="X349" i="1"/>
  <c r="W349" i="1"/>
  <c r="V349" i="1"/>
  <c r="U349" i="1"/>
  <c r="T349" i="1"/>
  <c r="S349" i="1"/>
  <c r="L349" i="1"/>
  <c r="K349" i="1"/>
  <c r="J349" i="1"/>
  <c r="I349" i="1"/>
  <c r="AB354" i="1"/>
  <c r="AA354" i="1"/>
  <c r="Z354" i="1"/>
  <c r="Y354" i="1"/>
  <c r="X354" i="1"/>
  <c r="W354" i="1"/>
  <c r="V354" i="1"/>
  <c r="U354" i="1"/>
  <c r="T354" i="1"/>
  <c r="S354" i="1"/>
  <c r="L354" i="1"/>
  <c r="K354" i="1"/>
  <c r="J354" i="1"/>
  <c r="I354" i="1"/>
  <c r="AB398" i="1"/>
  <c r="AA398" i="1"/>
  <c r="Z398" i="1"/>
  <c r="Y398" i="1"/>
  <c r="X398" i="1"/>
  <c r="W398" i="1"/>
  <c r="V398" i="1"/>
  <c r="U398" i="1"/>
  <c r="T398" i="1"/>
  <c r="S398" i="1"/>
  <c r="L398" i="1"/>
  <c r="K398" i="1"/>
  <c r="J398" i="1"/>
  <c r="I398" i="1"/>
  <c r="AB214" i="1"/>
  <c r="AA214" i="1"/>
  <c r="Z214" i="1"/>
  <c r="Y214" i="1"/>
  <c r="X214" i="1"/>
  <c r="W214" i="1"/>
  <c r="V214" i="1"/>
  <c r="U214" i="1"/>
  <c r="T214" i="1"/>
  <c r="S214" i="1"/>
  <c r="L214" i="1"/>
  <c r="K214" i="1"/>
  <c r="J214" i="1"/>
  <c r="I214" i="1"/>
  <c r="AB182" i="1"/>
  <c r="AA182" i="1"/>
  <c r="Z182" i="1"/>
  <c r="Y182" i="1"/>
  <c r="X182" i="1"/>
  <c r="W182" i="1"/>
  <c r="V182" i="1"/>
  <c r="U182" i="1"/>
  <c r="T182" i="1"/>
  <c r="S182" i="1"/>
  <c r="L182" i="1"/>
  <c r="K182" i="1"/>
  <c r="J182" i="1"/>
  <c r="I182" i="1"/>
  <c r="AB181" i="1"/>
  <c r="AA181" i="1"/>
  <c r="Z181" i="1"/>
  <c r="Y181" i="1"/>
  <c r="X181" i="1"/>
  <c r="W181" i="1"/>
  <c r="V181" i="1"/>
  <c r="U181" i="1"/>
  <c r="T181" i="1"/>
  <c r="S181" i="1"/>
  <c r="L181" i="1"/>
  <c r="K181" i="1"/>
  <c r="J181" i="1"/>
  <c r="I181" i="1"/>
  <c r="AB424" i="1"/>
  <c r="AA424" i="1"/>
  <c r="Z424" i="1"/>
  <c r="Y424" i="1"/>
  <c r="X424" i="1"/>
  <c r="W424" i="1"/>
  <c r="V424" i="1"/>
  <c r="U424" i="1"/>
  <c r="T424" i="1"/>
  <c r="S424" i="1"/>
  <c r="L424" i="1"/>
  <c r="K424" i="1"/>
  <c r="J424" i="1"/>
  <c r="I424" i="1"/>
  <c r="AB425" i="1"/>
  <c r="AA425" i="1"/>
  <c r="Z425" i="1"/>
  <c r="Y425" i="1"/>
  <c r="X425" i="1"/>
  <c r="W425" i="1"/>
  <c r="V425" i="1"/>
  <c r="U425" i="1"/>
  <c r="T425" i="1"/>
  <c r="S425" i="1"/>
  <c r="L425" i="1"/>
  <c r="K425" i="1"/>
  <c r="J425" i="1"/>
  <c r="I425" i="1"/>
  <c r="AB180" i="1"/>
  <c r="AA180" i="1"/>
  <c r="Z180" i="1"/>
  <c r="Y180" i="1"/>
  <c r="X180" i="1"/>
  <c r="W180" i="1"/>
  <c r="V180" i="1"/>
  <c r="U180" i="1"/>
  <c r="T180" i="1"/>
  <c r="S180" i="1"/>
  <c r="L180" i="1"/>
  <c r="K180" i="1"/>
  <c r="J180" i="1"/>
  <c r="I180" i="1"/>
  <c r="AB400" i="1"/>
  <c r="AA400" i="1"/>
  <c r="Z400" i="1"/>
  <c r="Y400" i="1"/>
  <c r="X400" i="1"/>
  <c r="W400" i="1"/>
  <c r="V400" i="1"/>
  <c r="U400" i="1"/>
  <c r="T400" i="1"/>
  <c r="S400" i="1"/>
  <c r="L400" i="1"/>
  <c r="K400" i="1"/>
  <c r="J400" i="1"/>
  <c r="I400" i="1"/>
  <c r="AB179" i="1"/>
  <c r="AA179" i="1"/>
  <c r="Z179" i="1"/>
  <c r="Y179" i="1"/>
  <c r="X179" i="1"/>
  <c r="W179" i="1"/>
  <c r="V179" i="1"/>
  <c r="U179" i="1"/>
  <c r="T179" i="1"/>
  <c r="S179" i="1"/>
  <c r="L179" i="1"/>
  <c r="K179" i="1"/>
  <c r="J179" i="1"/>
  <c r="I179" i="1"/>
  <c r="AB350" i="1"/>
  <c r="AA350" i="1"/>
  <c r="Z350" i="1"/>
  <c r="Y350" i="1"/>
  <c r="X350" i="1"/>
  <c r="W350" i="1"/>
  <c r="V350" i="1"/>
  <c r="U350" i="1"/>
  <c r="T350" i="1"/>
  <c r="S350" i="1"/>
  <c r="L350" i="1"/>
  <c r="K350" i="1"/>
  <c r="J350" i="1"/>
  <c r="I350" i="1"/>
  <c r="AB145" i="1"/>
  <c r="AA145" i="1"/>
  <c r="Z145" i="1"/>
  <c r="Y145" i="1"/>
  <c r="X145" i="1"/>
  <c r="W145" i="1"/>
  <c r="V145" i="1"/>
  <c r="U145" i="1"/>
  <c r="T145" i="1"/>
  <c r="S145" i="1"/>
  <c r="L145" i="1"/>
  <c r="K145" i="1"/>
  <c r="J145" i="1"/>
  <c r="I145" i="1"/>
  <c r="AB144" i="1"/>
  <c r="AA144" i="1"/>
  <c r="Z144" i="1"/>
  <c r="Y144" i="1"/>
  <c r="X144" i="1"/>
  <c r="W144" i="1"/>
  <c r="V144" i="1"/>
  <c r="U144" i="1"/>
  <c r="T144" i="1"/>
  <c r="S144" i="1"/>
  <c r="L144" i="1"/>
  <c r="K144" i="1"/>
  <c r="J144" i="1"/>
  <c r="I144" i="1"/>
  <c r="AB388" i="1"/>
  <c r="AA388" i="1"/>
  <c r="Z388" i="1"/>
  <c r="Y388" i="1"/>
  <c r="X388" i="1"/>
  <c r="W388" i="1"/>
  <c r="U388" i="1"/>
  <c r="T388" i="1"/>
  <c r="S388" i="1"/>
  <c r="L388" i="1"/>
  <c r="K388" i="1"/>
  <c r="J388" i="1"/>
  <c r="I388" i="1"/>
  <c r="AB143" i="1"/>
  <c r="AA143" i="1"/>
  <c r="Z143" i="1"/>
  <c r="Y143" i="1"/>
  <c r="X143" i="1"/>
  <c r="W143" i="1"/>
  <c r="V143" i="1"/>
  <c r="U143" i="1"/>
  <c r="T143" i="1"/>
  <c r="S143" i="1"/>
  <c r="L143" i="1"/>
  <c r="K143" i="1"/>
  <c r="J143" i="1"/>
  <c r="I143" i="1"/>
  <c r="AB399" i="1"/>
  <c r="AA399" i="1"/>
  <c r="Z399" i="1"/>
  <c r="Y399" i="1"/>
  <c r="X399" i="1"/>
  <c r="W399" i="1"/>
  <c r="V399" i="1"/>
  <c r="U399" i="1"/>
  <c r="T399" i="1"/>
  <c r="S399" i="1"/>
  <c r="L399" i="1"/>
  <c r="K399" i="1"/>
  <c r="J399" i="1"/>
  <c r="I399" i="1"/>
  <c r="AB122" i="1"/>
  <c r="AA122" i="1"/>
  <c r="Z122" i="1"/>
  <c r="Y122" i="1"/>
  <c r="X122" i="1"/>
  <c r="W122" i="1"/>
  <c r="V122" i="1"/>
  <c r="U122" i="1"/>
  <c r="T122" i="1"/>
  <c r="S122" i="1"/>
  <c r="L122" i="1"/>
  <c r="K122" i="1"/>
  <c r="J122" i="1"/>
  <c r="I122" i="1"/>
  <c r="AB437" i="1"/>
  <c r="AA437" i="1"/>
  <c r="Z437" i="1"/>
  <c r="Y437" i="1"/>
  <c r="X437" i="1"/>
  <c r="W437" i="1"/>
  <c r="V437" i="1"/>
  <c r="U437" i="1"/>
  <c r="T437" i="1"/>
  <c r="S437" i="1"/>
  <c r="L437" i="1"/>
  <c r="K437" i="1"/>
  <c r="J437" i="1"/>
  <c r="I437" i="1"/>
  <c r="AB401" i="1"/>
  <c r="AA401" i="1"/>
  <c r="Z401" i="1"/>
  <c r="Y401" i="1"/>
  <c r="X401" i="1"/>
  <c r="S401" i="1"/>
  <c r="AB408" i="1"/>
  <c r="AA408" i="1"/>
  <c r="Z408" i="1"/>
  <c r="Y408" i="1"/>
  <c r="X408" i="1"/>
  <c r="W408" i="1"/>
  <c r="V408" i="1"/>
  <c r="U408" i="1"/>
  <c r="T408" i="1"/>
  <c r="S408" i="1"/>
  <c r="L408" i="1"/>
  <c r="K408" i="1"/>
  <c r="J408" i="1"/>
  <c r="I408" i="1"/>
  <c r="AB327" i="1"/>
  <c r="AA327" i="1"/>
  <c r="Z327" i="1"/>
  <c r="Y327" i="1"/>
  <c r="X327" i="1"/>
  <c r="W327" i="1"/>
  <c r="V327" i="1"/>
  <c r="U327" i="1"/>
  <c r="T327" i="1"/>
  <c r="S327" i="1"/>
  <c r="L327" i="1"/>
  <c r="K327" i="1"/>
  <c r="J327" i="1"/>
  <c r="I327" i="1"/>
  <c r="AB422" i="1"/>
  <c r="AA422" i="1"/>
  <c r="Z422" i="1"/>
  <c r="Y422" i="1"/>
  <c r="X422" i="1"/>
  <c r="W422" i="1"/>
  <c r="V422" i="1"/>
  <c r="U422" i="1"/>
  <c r="T422" i="1"/>
  <c r="S422" i="1"/>
  <c r="L422" i="1"/>
  <c r="K422" i="1"/>
  <c r="J422" i="1"/>
  <c r="I422" i="1"/>
  <c r="AB383" i="1"/>
  <c r="AA383" i="1"/>
  <c r="Z383" i="1"/>
  <c r="Y383" i="1"/>
  <c r="X383" i="1"/>
  <c r="W383" i="1"/>
  <c r="V383" i="1"/>
  <c r="U383" i="1"/>
  <c r="T383" i="1"/>
  <c r="S383" i="1"/>
  <c r="L383" i="1"/>
  <c r="K383" i="1"/>
  <c r="J383" i="1"/>
  <c r="I383" i="1"/>
  <c r="AB436" i="1"/>
  <c r="AA436" i="1"/>
  <c r="Z436" i="1"/>
  <c r="Y436" i="1"/>
  <c r="X436" i="1"/>
  <c r="W436" i="1"/>
  <c r="V436" i="1"/>
  <c r="U436" i="1"/>
  <c r="S436" i="1"/>
  <c r="L436" i="1"/>
  <c r="K436" i="1"/>
  <c r="J436" i="1"/>
  <c r="I436" i="1"/>
  <c r="AB384" i="1"/>
  <c r="AA384" i="1"/>
  <c r="Z384" i="1"/>
  <c r="Y384" i="1"/>
  <c r="X384" i="1"/>
  <c r="W384" i="1"/>
  <c r="V384" i="1"/>
  <c r="U384" i="1"/>
  <c r="S384" i="1"/>
  <c r="L384" i="1"/>
  <c r="K384" i="1"/>
  <c r="J384" i="1"/>
  <c r="I384" i="1"/>
  <c r="AB352" i="1"/>
  <c r="AA352" i="1"/>
  <c r="Z352" i="1"/>
  <c r="Y352" i="1"/>
  <c r="X352" i="1"/>
  <c r="W352" i="1"/>
  <c r="V352" i="1"/>
  <c r="U352" i="1"/>
  <c r="T352" i="1"/>
  <c r="S352" i="1"/>
  <c r="L352" i="1"/>
  <c r="K352" i="1"/>
  <c r="J352" i="1"/>
  <c r="I352" i="1"/>
  <c r="AB328" i="1"/>
  <c r="AA328" i="1"/>
  <c r="Z328" i="1"/>
  <c r="Y328" i="1"/>
  <c r="X328" i="1"/>
  <c r="S328" i="1"/>
  <c r="AB353" i="1"/>
  <c r="AA353" i="1"/>
  <c r="Z353" i="1"/>
  <c r="Y353" i="1"/>
  <c r="X353" i="1"/>
  <c r="W353" i="1"/>
  <c r="V353" i="1"/>
  <c r="U353" i="1"/>
  <c r="T353" i="1"/>
  <c r="S353" i="1"/>
  <c r="L353" i="1"/>
  <c r="K353" i="1"/>
  <c r="J353" i="1"/>
  <c r="I353" i="1"/>
  <c r="AB423" i="1"/>
  <c r="AA423" i="1"/>
  <c r="Z423" i="1"/>
  <c r="Y423" i="1"/>
  <c r="X423" i="1"/>
  <c r="W423" i="1"/>
  <c r="V423" i="1"/>
  <c r="U423" i="1"/>
  <c r="S423" i="1"/>
  <c r="L423" i="1"/>
  <c r="K423" i="1"/>
  <c r="J423" i="1"/>
  <c r="I423" i="1"/>
  <c r="AB389" i="1"/>
  <c r="AA389" i="1"/>
  <c r="Z389" i="1"/>
  <c r="Y389" i="1"/>
  <c r="X389" i="1"/>
  <c r="W389" i="1"/>
  <c r="V389" i="1"/>
  <c r="U389" i="1"/>
  <c r="T389" i="1"/>
  <c r="S389" i="1"/>
  <c r="L389" i="1"/>
  <c r="K389" i="1"/>
  <c r="J389" i="1"/>
  <c r="I389" i="1"/>
  <c r="AB332" i="1"/>
  <c r="AA332" i="1"/>
  <c r="Z332" i="1"/>
  <c r="Y332" i="1"/>
  <c r="X332" i="1"/>
  <c r="W332" i="1"/>
  <c r="V332" i="1"/>
  <c r="U332" i="1"/>
  <c r="S332" i="1"/>
  <c r="L332" i="1"/>
  <c r="K332" i="1"/>
  <c r="J332" i="1"/>
  <c r="I332" i="1"/>
  <c r="AB421" i="1"/>
  <c r="AA421" i="1"/>
  <c r="Z421" i="1"/>
  <c r="Y421" i="1"/>
  <c r="X421" i="1"/>
  <c r="W421" i="1"/>
  <c r="V421" i="1"/>
  <c r="U421" i="1"/>
  <c r="T421" i="1"/>
  <c r="S421" i="1"/>
  <c r="L421" i="1"/>
  <c r="K421" i="1"/>
  <c r="J421" i="1"/>
  <c r="I421" i="1"/>
  <c r="AB402" i="1"/>
  <c r="AA402" i="1"/>
  <c r="Z402" i="1"/>
  <c r="Y402" i="1"/>
  <c r="X402" i="1"/>
  <c r="W402" i="1"/>
  <c r="V402" i="1"/>
  <c r="U402" i="1"/>
  <c r="T402" i="1"/>
  <c r="S402" i="1"/>
  <c r="L402" i="1"/>
  <c r="K402" i="1"/>
  <c r="J402" i="1"/>
  <c r="I402" i="1"/>
  <c r="AB351" i="1"/>
  <c r="AA351" i="1"/>
  <c r="Z351" i="1"/>
  <c r="Y351" i="1"/>
  <c r="X351" i="1"/>
  <c r="W351" i="1"/>
  <c r="V351" i="1"/>
  <c r="U351" i="1"/>
  <c r="T351" i="1"/>
  <c r="S351" i="1"/>
  <c r="L351" i="1"/>
  <c r="K351" i="1"/>
  <c r="J351" i="1"/>
  <c r="I351" i="1"/>
  <c r="AB331" i="1"/>
  <c r="AA331" i="1"/>
  <c r="Z331" i="1"/>
  <c r="Y331" i="1"/>
  <c r="X331" i="1"/>
  <c r="W331" i="1"/>
  <c r="V331" i="1"/>
  <c r="U331" i="1"/>
  <c r="T331" i="1"/>
  <c r="S331" i="1"/>
  <c r="L331" i="1"/>
  <c r="K331" i="1"/>
  <c r="J331" i="1"/>
  <c r="I331" i="1"/>
  <c r="AB102" i="1"/>
  <c r="AA102" i="1"/>
  <c r="Z102" i="1"/>
  <c r="Y102" i="1"/>
  <c r="X102" i="1"/>
  <c r="W102" i="1"/>
  <c r="V102" i="1"/>
  <c r="U102" i="1"/>
  <c r="T102" i="1"/>
  <c r="S102" i="1"/>
  <c r="L102" i="1"/>
  <c r="K102" i="1"/>
  <c r="J102" i="1"/>
  <c r="I102" i="1"/>
  <c r="AB445" i="1"/>
  <c r="AA445" i="1"/>
  <c r="Z445" i="1"/>
  <c r="Y445" i="1"/>
  <c r="X445" i="1"/>
  <c r="W445" i="1"/>
  <c r="V445" i="1"/>
  <c r="U445" i="1"/>
  <c r="T445" i="1"/>
  <c r="S445" i="1"/>
  <c r="L445" i="1"/>
  <c r="K445" i="1"/>
  <c r="J445" i="1"/>
  <c r="I445" i="1"/>
  <c r="AB443" i="1"/>
  <c r="AA443" i="1"/>
  <c r="Z443" i="1"/>
  <c r="Y443" i="1"/>
  <c r="X443" i="1"/>
  <c r="W443" i="1"/>
  <c r="V443" i="1"/>
  <c r="U443" i="1"/>
  <c r="T443" i="1"/>
  <c r="S443" i="1"/>
  <c r="L443" i="1"/>
  <c r="K443" i="1"/>
  <c r="J443" i="1"/>
  <c r="I443" i="1"/>
  <c r="AB101" i="1"/>
  <c r="AA101" i="1"/>
  <c r="Z101" i="1"/>
  <c r="Y101" i="1"/>
  <c r="X101" i="1"/>
  <c r="W101" i="1"/>
  <c r="V101" i="1"/>
  <c r="U101" i="1"/>
  <c r="T101" i="1"/>
  <c r="S101" i="1"/>
  <c r="L101" i="1"/>
  <c r="K101" i="1"/>
  <c r="J101" i="1"/>
  <c r="I101" i="1"/>
  <c r="AB83" i="1"/>
  <c r="AA83" i="1"/>
  <c r="Z83" i="1"/>
  <c r="Y83" i="1"/>
  <c r="X83" i="1"/>
  <c r="W83" i="1"/>
  <c r="V83" i="1"/>
  <c r="U83" i="1"/>
  <c r="T83" i="1"/>
  <c r="S83" i="1"/>
  <c r="L83" i="1"/>
  <c r="K83" i="1"/>
  <c r="J83" i="1"/>
  <c r="I83" i="1"/>
  <c r="AB82" i="1"/>
  <c r="AA82" i="1"/>
  <c r="Z82" i="1"/>
  <c r="Y82" i="1"/>
  <c r="X82" i="1"/>
  <c r="W82" i="1"/>
  <c r="V82" i="1"/>
  <c r="U82" i="1"/>
  <c r="T82" i="1"/>
  <c r="S82" i="1"/>
  <c r="L82" i="1"/>
  <c r="K82" i="1"/>
  <c r="J82" i="1"/>
  <c r="I82" i="1"/>
  <c r="AB458" i="1"/>
  <c r="AA458" i="1"/>
  <c r="Z458" i="1"/>
  <c r="Y458" i="1"/>
  <c r="X458" i="1"/>
  <c r="W458" i="1"/>
  <c r="V458" i="1"/>
  <c r="U458" i="1"/>
  <c r="T458" i="1"/>
  <c r="S458" i="1"/>
  <c r="L458" i="1"/>
  <c r="K458" i="1"/>
  <c r="J458" i="1"/>
  <c r="I458" i="1"/>
  <c r="AB69" i="1"/>
  <c r="AA69" i="1"/>
  <c r="Z69" i="1"/>
  <c r="Y69" i="1"/>
  <c r="X69" i="1"/>
  <c r="W69" i="1"/>
  <c r="V69" i="1"/>
  <c r="U69" i="1"/>
  <c r="T69" i="1"/>
  <c r="S69" i="1"/>
  <c r="L69" i="1"/>
  <c r="K69" i="1"/>
  <c r="J69" i="1"/>
  <c r="I69" i="1"/>
  <c r="AB61" i="1"/>
  <c r="AA61" i="1"/>
  <c r="Z61" i="1"/>
  <c r="Y61" i="1"/>
  <c r="X61" i="1"/>
  <c r="W61" i="1"/>
  <c r="V61" i="1"/>
  <c r="U61" i="1"/>
  <c r="T61" i="1"/>
  <c r="S61" i="1"/>
  <c r="L61" i="1"/>
  <c r="K61" i="1"/>
  <c r="J61" i="1"/>
  <c r="I61" i="1"/>
  <c r="AB55" i="1"/>
  <c r="AA55" i="1"/>
  <c r="Z55" i="1"/>
  <c r="Y55" i="1"/>
  <c r="X55" i="1"/>
  <c r="W55" i="1"/>
  <c r="V55" i="1"/>
  <c r="U55" i="1"/>
  <c r="T55" i="1"/>
  <c r="S55" i="1"/>
  <c r="L55" i="1"/>
  <c r="K55" i="1"/>
  <c r="J55" i="1"/>
  <c r="I55" i="1"/>
  <c r="AB50" i="1"/>
  <c r="AA50" i="1"/>
  <c r="Z50" i="1"/>
  <c r="Y50" i="1"/>
  <c r="X50" i="1"/>
  <c r="W50" i="1"/>
  <c r="V50" i="1"/>
  <c r="U50" i="1"/>
  <c r="T50" i="1"/>
  <c r="S50" i="1"/>
  <c r="L50" i="1"/>
  <c r="K50" i="1"/>
  <c r="J50" i="1"/>
  <c r="I50" i="1"/>
  <c r="AB49" i="1"/>
  <c r="AA49" i="1"/>
  <c r="Z49" i="1"/>
  <c r="Y49" i="1"/>
  <c r="X49" i="1"/>
  <c r="W49" i="1"/>
  <c r="V49" i="1"/>
  <c r="U49" i="1"/>
  <c r="T49" i="1"/>
  <c r="S49" i="1"/>
  <c r="L49" i="1"/>
  <c r="K49" i="1"/>
  <c r="J49" i="1"/>
  <c r="I49" i="1"/>
  <c r="AB43" i="1"/>
  <c r="AA43" i="1"/>
  <c r="Z43" i="1"/>
  <c r="Y43" i="1"/>
  <c r="X43" i="1"/>
  <c r="W43" i="1"/>
  <c r="V43" i="1"/>
  <c r="U43" i="1"/>
  <c r="T43" i="1"/>
  <c r="S43" i="1"/>
  <c r="L43" i="1"/>
  <c r="K43" i="1"/>
  <c r="J43" i="1"/>
  <c r="I43" i="1"/>
  <c r="AB479" i="1"/>
  <c r="AA479" i="1"/>
  <c r="Z479" i="1"/>
  <c r="Y479" i="1"/>
  <c r="X479" i="1"/>
  <c r="W479" i="1"/>
  <c r="V479" i="1"/>
  <c r="U479" i="1"/>
  <c r="T479" i="1"/>
  <c r="S479" i="1"/>
  <c r="L479" i="1"/>
  <c r="K479" i="1"/>
  <c r="J479" i="1"/>
  <c r="I479" i="1"/>
  <c r="AB446" i="1"/>
  <c r="AA446" i="1"/>
  <c r="Z446" i="1"/>
  <c r="Y446" i="1"/>
  <c r="X446" i="1"/>
  <c r="W446" i="1"/>
  <c r="V446" i="1"/>
  <c r="U446" i="1"/>
  <c r="T446" i="1"/>
  <c r="S446" i="1"/>
  <c r="L446" i="1"/>
  <c r="K446" i="1"/>
  <c r="J446" i="1"/>
  <c r="I446" i="1"/>
  <c r="AB449" i="1"/>
  <c r="AA449" i="1"/>
  <c r="Z449" i="1"/>
  <c r="Y449" i="1"/>
  <c r="X449" i="1"/>
  <c r="W449" i="1"/>
  <c r="V449" i="1"/>
  <c r="U449" i="1"/>
  <c r="T449" i="1"/>
  <c r="S449" i="1"/>
  <c r="L449" i="1"/>
  <c r="K449" i="1"/>
  <c r="J449" i="1"/>
  <c r="I449" i="1"/>
  <c r="AB444" i="1"/>
  <c r="AA444" i="1"/>
  <c r="Z444" i="1"/>
  <c r="Y444" i="1"/>
  <c r="X444" i="1"/>
  <c r="W444" i="1"/>
  <c r="V444" i="1"/>
  <c r="U444" i="1"/>
  <c r="T444" i="1"/>
  <c r="S444" i="1"/>
  <c r="L444" i="1"/>
  <c r="K444" i="1"/>
  <c r="J444" i="1"/>
  <c r="I444" i="1"/>
  <c r="AB469" i="1"/>
  <c r="AA469" i="1"/>
  <c r="Z469" i="1"/>
  <c r="Y469" i="1"/>
  <c r="X469" i="1"/>
  <c r="W469" i="1"/>
  <c r="V469" i="1"/>
  <c r="U469" i="1"/>
  <c r="T469" i="1"/>
  <c r="S469" i="1"/>
  <c r="L469" i="1"/>
  <c r="K469" i="1"/>
  <c r="J469" i="1"/>
  <c r="I469" i="1"/>
  <c r="AB460" i="1"/>
  <c r="AA460" i="1"/>
  <c r="Z460" i="1"/>
  <c r="Y460" i="1"/>
  <c r="X460" i="1"/>
  <c r="W460" i="1"/>
  <c r="V460" i="1"/>
  <c r="U460" i="1"/>
  <c r="T460" i="1"/>
  <c r="S460" i="1"/>
  <c r="L460" i="1"/>
  <c r="K460" i="1"/>
  <c r="J460" i="1"/>
  <c r="I460" i="1"/>
  <c r="AB106" i="1"/>
  <c r="AA106" i="1"/>
  <c r="Z106" i="1"/>
  <c r="Y106" i="1"/>
  <c r="X106" i="1"/>
  <c r="W106" i="1"/>
  <c r="V106" i="1"/>
  <c r="U106" i="1"/>
  <c r="T106" i="1"/>
  <c r="S106" i="1"/>
  <c r="K106" i="1"/>
  <c r="J106" i="1"/>
  <c r="I106" i="1"/>
  <c r="AB62" i="1"/>
  <c r="AA62" i="1"/>
  <c r="Z62" i="1"/>
  <c r="Y62" i="1"/>
  <c r="X62" i="1"/>
  <c r="W62" i="1"/>
  <c r="V62" i="1"/>
  <c r="U62" i="1"/>
  <c r="T62" i="1"/>
  <c r="S62" i="1"/>
  <c r="L62" i="1"/>
  <c r="K62" i="1"/>
  <c r="J62" i="1"/>
  <c r="I62" i="1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AQ417" i="1" l="1"/>
  <c r="AQ414" i="1"/>
  <c r="AQ356" i="1"/>
  <c r="AT263" i="1"/>
  <c r="AT253" i="1"/>
  <c r="AT139" i="1"/>
  <c r="AT41" i="1"/>
  <c r="AT385" i="1"/>
  <c r="AT100" i="1"/>
  <c r="AT330" i="1"/>
  <c r="AT408" i="1"/>
  <c r="AT446" i="1"/>
  <c r="AT245" i="1"/>
  <c r="AT425" i="1"/>
  <c r="AT445" i="1"/>
  <c r="AT443" i="1"/>
  <c r="AT449" i="1"/>
  <c r="AT13" i="1"/>
  <c r="AT424" i="1"/>
  <c r="AT422" i="1"/>
  <c r="AT444" i="1"/>
  <c r="AT460" i="1"/>
  <c r="AT46" i="1"/>
  <c r="AT383" i="1"/>
  <c r="AT469" i="1"/>
  <c r="AQ309" i="1"/>
  <c r="AT80" i="1"/>
  <c r="AT458" i="1"/>
  <c r="AT368" i="1"/>
  <c r="AQ53" i="1"/>
  <c r="AQ77" i="1"/>
  <c r="AQ6" i="1"/>
  <c r="AQ3" i="1"/>
  <c r="AQ4" i="1"/>
  <c r="AQ54" i="1"/>
  <c r="AQ120" i="1"/>
  <c r="AQ20" i="1"/>
  <c r="AQ10" i="1"/>
  <c r="AQ172" i="1"/>
  <c r="AQ258" i="1"/>
  <c r="AQ210" i="1"/>
  <c r="AQ169" i="1"/>
  <c r="AQ203" i="1"/>
  <c r="AQ310" i="1"/>
  <c r="AT4" i="1"/>
  <c r="AT302" i="1"/>
  <c r="AT161" i="1"/>
  <c r="AT271" i="1"/>
  <c r="AT175" i="1"/>
  <c r="AT270" i="1"/>
  <c r="AT303" i="1"/>
  <c r="AT201" i="1"/>
  <c r="AT142" i="1"/>
  <c r="AT244" i="1"/>
  <c r="AT249" i="1"/>
  <c r="AT423" i="1"/>
  <c r="AT332" i="1"/>
  <c r="AT351" i="1"/>
  <c r="AT399" i="1"/>
  <c r="AT352" i="1"/>
  <c r="AT77" i="1"/>
  <c r="AT141" i="1"/>
  <c r="AT254" i="1"/>
  <c r="AT273" i="1"/>
  <c r="AT269" i="1"/>
  <c r="AT173" i="1"/>
  <c r="AT138" i="1"/>
  <c r="AT274" i="1"/>
  <c r="AT272" i="1"/>
  <c r="AT140" i="1"/>
  <c r="AT95" i="1"/>
  <c r="AT99" i="1"/>
  <c r="AT81" i="1"/>
  <c r="AT79" i="1"/>
  <c r="AT78" i="1"/>
  <c r="AT115" i="1"/>
  <c r="AT354" i="1"/>
  <c r="AT398" i="1"/>
  <c r="AT400" i="1"/>
  <c r="AT350" i="1"/>
  <c r="AT436" i="1"/>
  <c r="AT384" i="1"/>
  <c r="AT389" i="1"/>
  <c r="AT448" i="1"/>
  <c r="AT387" i="1"/>
  <c r="AT388" i="1"/>
  <c r="AT478" i="1"/>
  <c r="AT356" i="1"/>
  <c r="AT414" i="1"/>
  <c r="AT417" i="1"/>
  <c r="AT26" i="1"/>
  <c r="AT32" i="1"/>
  <c r="AT8" i="1"/>
  <c r="AT18" i="1"/>
  <c r="AT42" i="1"/>
  <c r="AT258" i="1"/>
  <c r="AT309" i="1"/>
  <c r="AT310" i="1"/>
  <c r="AT203" i="1"/>
  <c r="AT315" i="1"/>
  <c r="AT261" i="1"/>
  <c r="AT169" i="1"/>
  <c r="AT210" i="1"/>
  <c r="AT172" i="1"/>
  <c r="AT21" i="1"/>
  <c r="AT24" i="1"/>
  <c r="AT67" i="1"/>
  <c r="AT121" i="1"/>
  <c r="AT36" i="1"/>
  <c r="AT37" i="1"/>
  <c r="AT135" i="1"/>
  <c r="AT11" i="1"/>
  <c r="AT76" i="1"/>
  <c r="AT10" i="1"/>
  <c r="AT6" i="1"/>
  <c r="AT20" i="1"/>
  <c r="AT53" i="1"/>
  <c r="AT7" i="1"/>
  <c r="AT252" i="1"/>
  <c r="AT250" i="1"/>
  <c r="AT177" i="1"/>
  <c r="AT137" i="1"/>
  <c r="AT247" i="1"/>
  <c r="AT16" i="1"/>
  <c r="AT40" i="1"/>
  <c r="AT437" i="1"/>
  <c r="AT421" i="1"/>
  <c r="AT402" i="1"/>
  <c r="AT331" i="1"/>
  <c r="AT479" i="1"/>
  <c r="AT120" i="1"/>
  <c r="AT54" i="1"/>
  <c r="AT117" i="1"/>
  <c r="AT118" i="1"/>
  <c r="AT98" i="1"/>
  <c r="AT386" i="1"/>
  <c r="AT323" i="1"/>
  <c r="AQ389" i="1"/>
  <c r="AQ273" i="1"/>
  <c r="AT401" i="1"/>
  <c r="AT200" i="1"/>
  <c r="AT3" i="1"/>
  <c r="AT119" i="1"/>
  <c r="AT353" i="1"/>
  <c r="AT60" i="1"/>
  <c r="AT33" i="1"/>
  <c r="AT65" i="1"/>
  <c r="AT349" i="1"/>
  <c r="AT391" i="1"/>
  <c r="AT357" i="1"/>
  <c r="AT12" i="1"/>
  <c r="AT97" i="1"/>
  <c r="AT347" i="1"/>
  <c r="AT178" i="1"/>
  <c r="AT403" i="1"/>
  <c r="AT407" i="1"/>
  <c r="AT348" i="1"/>
  <c r="AT328" i="1"/>
  <c r="AT246" i="1"/>
  <c r="AT25" i="1"/>
  <c r="AT329" i="1"/>
  <c r="AT15" i="1"/>
  <c r="AT369" i="1"/>
  <c r="AT363" i="1"/>
  <c r="AT441" i="1"/>
  <c r="AT394" i="1"/>
  <c r="AT374" i="1"/>
  <c r="AT415" i="1"/>
  <c r="AT434" i="1"/>
  <c r="AT438" i="1"/>
  <c r="AT440" i="1"/>
  <c r="AT420" i="1"/>
  <c r="AT373" i="1"/>
  <c r="AT390" i="1"/>
  <c r="AT395" i="1"/>
  <c r="AT412" i="1"/>
  <c r="AT362" i="1"/>
  <c r="AT442" i="1"/>
  <c r="AT360" i="1"/>
  <c r="AT435" i="1"/>
  <c r="AT361" i="1"/>
  <c r="AT372" i="1"/>
  <c r="AT416" i="1"/>
  <c r="AT375" i="1"/>
  <c r="AT371" i="1"/>
  <c r="AT410" i="1"/>
  <c r="AT413" i="1"/>
  <c r="AT439" i="1"/>
  <c r="AT355" i="1"/>
  <c r="AT409" i="1"/>
  <c r="AT370" i="1"/>
  <c r="AT411" i="1"/>
  <c r="AT426" i="1"/>
  <c r="AT359" i="1"/>
  <c r="AT465" i="1"/>
  <c r="AT505" i="1"/>
  <c r="AT480" i="1"/>
  <c r="AT489" i="1"/>
  <c r="AT494" i="1"/>
  <c r="AT327" i="1"/>
  <c r="AT477" i="1"/>
  <c r="AT506" i="1"/>
  <c r="AT500" i="1"/>
  <c r="AT482" i="1"/>
  <c r="AT481" i="1"/>
  <c r="AT486" i="1"/>
  <c r="AT485" i="1"/>
  <c r="AT501" i="1"/>
  <c r="AT495" i="1"/>
  <c r="AT487" i="1"/>
  <c r="AT499" i="1"/>
  <c r="AT490" i="1"/>
  <c r="AT461" i="1"/>
  <c r="AT502" i="1"/>
  <c r="AT459" i="1"/>
  <c r="AT450" i="1"/>
  <c r="AT484" i="1"/>
  <c r="AT456" i="1"/>
  <c r="AT483" i="1"/>
  <c r="AT476" i="1"/>
  <c r="AT467" i="1"/>
  <c r="AT462" i="1"/>
  <c r="AT475" i="1"/>
  <c r="AT488" i="1"/>
  <c r="AT457" i="1"/>
  <c r="AT464" i="1"/>
  <c r="AT452" i="1"/>
  <c r="AT463" i="1"/>
  <c r="AT466" i="1"/>
  <c r="AT451" i="1"/>
  <c r="AT447" i="1"/>
  <c r="AT468" i="1"/>
  <c r="AT176" i="1"/>
  <c r="AT251" i="1"/>
  <c r="AT248" i="1"/>
  <c r="AT38" i="1"/>
  <c r="AQ24" i="1"/>
  <c r="AQ8" i="1"/>
  <c r="AQ391" i="1"/>
  <c r="AQ357" i="1"/>
  <c r="AQ12" i="1"/>
  <c r="AQ97" i="1"/>
  <c r="AQ347" i="1"/>
  <c r="AQ178" i="1"/>
  <c r="AQ403" i="1"/>
  <c r="AQ407" i="1"/>
  <c r="AQ348" i="1"/>
  <c r="AQ263" i="1"/>
  <c r="AQ323" i="1"/>
  <c r="AQ304" i="1"/>
  <c r="AT304" i="1"/>
  <c r="AQ116" i="1"/>
  <c r="AT116" i="1"/>
  <c r="AQ68" i="1"/>
  <c r="AT68" i="1"/>
  <c r="AQ358" i="1"/>
  <c r="AT358" i="1"/>
  <c r="AQ266" i="1"/>
  <c r="AT266" i="1"/>
  <c r="AQ9" i="1"/>
  <c r="AT9" i="1"/>
  <c r="AQ168" i="1"/>
  <c r="AT168" i="1"/>
  <c r="AQ213" i="1"/>
  <c r="AT213" i="1"/>
  <c r="AQ392" i="1"/>
  <c r="AT392" i="1"/>
  <c r="AQ204" i="1"/>
  <c r="AT204" i="1"/>
  <c r="AQ174" i="1"/>
  <c r="AT174" i="1"/>
  <c r="AQ47" i="1"/>
  <c r="AT47" i="1"/>
  <c r="AQ96" i="1"/>
  <c r="AT96" i="1"/>
  <c r="AQ14" i="1"/>
  <c r="AT14" i="1"/>
  <c r="AQ19" i="1"/>
  <c r="AT19" i="1"/>
  <c r="AQ397" i="1"/>
  <c r="AT397" i="1"/>
  <c r="AQ164" i="1"/>
  <c r="AT164" i="1"/>
  <c r="AQ262" i="1"/>
  <c r="AT262" i="1"/>
  <c r="AQ393" i="1"/>
  <c r="AT393" i="1"/>
  <c r="AQ314" i="1"/>
  <c r="AT314" i="1"/>
  <c r="AQ324" i="1"/>
  <c r="AT324" i="1"/>
  <c r="AQ212" i="1"/>
  <c r="AT212" i="1"/>
  <c r="AQ268" i="1"/>
  <c r="AT268" i="1"/>
  <c r="AQ136" i="1"/>
  <c r="AT136" i="1"/>
  <c r="AQ400" i="1"/>
  <c r="AQ385" i="1"/>
  <c r="AQ115" i="1"/>
  <c r="AQ40" i="1"/>
  <c r="AQ95" i="1"/>
  <c r="AQ173" i="1"/>
  <c r="AQ412" i="1"/>
  <c r="AQ76" i="1"/>
  <c r="AQ38" i="1"/>
  <c r="AQ269" i="1"/>
  <c r="AQ175" i="1"/>
  <c r="AQ138" i="1"/>
  <c r="AQ137" i="1"/>
  <c r="AQ21" i="1"/>
  <c r="AO7" i="1"/>
  <c r="AP7" i="1"/>
  <c r="AQ7" i="1"/>
  <c r="AQ121" i="1"/>
  <c r="AP121" i="1"/>
  <c r="AO121" i="1"/>
  <c r="AQ118" i="1"/>
  <c r="AO118" i="1"/>
  <c r="AP118" i="1"/>
  <c r="AQ26" i="1"/>
  <c r="AO26" i="1"/>
  <c r="AP26" i="1"/>
  <c r="AQ32" i="1"/>
  <c r="AO32" i="1"/>
  <c r="AP32" i="1"/>
  <c r="AQ117" i="1"/>
  <c r="AO117" i="1"/>
  <c r="AP117" i="1"/>
  <c r="AP443" i="1"/>
  <c r="AQ443" i="1"/>
  <c r="AO443" i="1"/>
  <c r="AO445" i="1"/>
  <c r="AP445" i="1"/>
  <c r="AQ445" i="1"/>
  <c r="AO479" i="1"/>
  <c r="AP479" i="1"/>
  <c r="AQ479" i="1"/>
  <c r="AO460" i="1"/>
  <c r="AQ460" i="1"/>
  <c r="AP460" i="1"/>
  <c r="AP469" i="1"/>
  <c r="AQ469" i="1"/>
  <c r="AO469" i="1"/>
  <c r="AO444" i="1"/>
  <c r="AQ444" i="1"/>
  <c r="AP444" i="1"/>
  <c r="AQ449" i="1"/>
  <c r="AP449" i="1"/>
  <c r="AO449" i="1"/>
  <c r="AP446" i="1"/>
  <c r="AO446" i="1"/>
  <c r="AQ446" i="1"/>
  <c r="AO43" i="1"/>
  <c r="AP43" i="1"/>
  <c r="AQ43" i="1"/>
  <c r="AQ49" i="1"/>
  <c r="AP49" i="1"/>
  <c r="AO49" i="1"/>
  <c r="AP50" i="1"/>
  <c r="AQ50" i="1"/>
  <c r="AO50" i="1"/>
  <c r="AQ55" i="1"/>
  <c r="AO55" i="1"/>
  <c r="AP55" i="1"/>
  <c r="AP61" i="1"/>
  <c r="AQ61" i="1"/>
  <c r="AO61" i="1"/>
  <c r="AP69" i="1"/>
  <c r="AQ69" i="1"/>
  <c r="AO69" i="1"/>
  <c r="AO82" i="1"/>
  <c r="AQ82" i="1"/>
  <c r="AP82" i="1"/>
  <c r="AP83" i="1"/>
  <c r="AQ83" i="1"/>
  <c r="AO83" i="1"/>
  <c r="AP101" i="1"/>
  <c r="AO101" i="1"/>
  <c r="AQ101" i="1"/>
  <c r="AO102" i="1"/>
  <c r="AP102" i="1"/>
  <c r="AQ102" i="1"/>
  <c r="AO17" i="1"/>
  <c r="AQ17" i="1"/>
  <c r="AP17" i="1"/>
  <c r="AP437" i="1"/>
  <c r="AQ437" i="1"/>
  <c r="AO437" i="1"/>
  <c r="AO425" i="1"/>
  <c r="AQ425" i="1"/>
  <c r="AP425" i="1"/>
  <c r="AP399" i="1"/>
  <c r="AO399" i="1"/>
  <c r="AQ399" i="1"/>
  <c r="AO350" i="1"/>
  <c r="AQ350" i="1"/>
  <c r="AP350" i="1"/>
  <c r="AP388" i="1"/>
  <c r="AQ388" i="1"/>
  <c r="AO388" i="1"/>
  <c r="AO354" i="1"/>
  <c r="AQ354" i="1"/>
  <c r="AP354" i="1"/>
  <c r="AP424" i="1"/>
  <c r="AO424" i="1"/>
  <c r="AQ424" i="1"/>
  <c r="AO329" i="1"/>
  <c r="AQ329" i="1"/>
  <c r="AP329" i="1"/>
  <c r="AP349" i="1"/>
  <c r="AQ349" i="1"/>
  <c r="AO349" i="1"/>
  <c r="AO398" i="1"/>
  <c r="AQ398" i="1"/>
  <c r="AP398" i="1"/>
  <c r="AQ386" i="1"/>
  <c r="AO386" i="1"/>
  <c r="AP386" i="1"/>
  <c r="AP327" i="1"/>
  <c r="AO327" i="1"/>
  <c r="AQ327" i="1"/>
  <c r="AQ330" i="1"/>
  <c r="AO330" i="1"/>
  <c r="AP330" i="1"/>
  <c r="AQ387" i="1"/>
  <c r="AO387" i="1"/>
  <c r="AP387" i="1"/>
  <c r="AP331" i="1"/>
  <c r="AQ331" i="1"/>
  <c r="AO331" i="1"/>
  <c r="AQ351" i="1"/>
  <c r="AP351" i="1"/>
  <c r="AO351" i="1"/>
  <c r="AP402" i="1"/>
  <c r="AQ402" i="1"/>
  <c r="AO402" i="1"/>
  <c r="AQ421" i="1"/>
  <c r="AP421" i="1"/>
  <c r="AO421" i="1"/>
  <c r="AP332" i="1"/>
  <c r="AO332" i="1"/>
  <c r="AQ332" i="1"/>
  <c r="AQ423" i="1"/>
  <c r="AO423" i="1"/>
  <c r="AP423" i="1"/>
  <c r="AQ353" i="1"/>
  <c r="AP353" i="1"/>
  <c r="AO353" i="1"/>
  <c r="AQ328" i="1"/>
  <c r="AP328" i="1"/>
  <c r="AO328" i="1"/>
  <c r="AQ352" i="1"/>
  <c r="AO352" i="1"/>
  <c r="AP352" i="1"/>
  <c r="AO384" i="1"/>
  <c r="AP384" i="1"/>
  <c r="AQ384" i="1"/>
  <c r="AQ436" i="1"/>
  <c r="AO436" i="1"/>
  <c r="AP436" i="1"/>
  <c r="AP383" i="1"/>
  <c r="AQ383" i="1"/>
  <c r="AO383" i="1"/>
  <c r="AP422" i="1"/>
  <c r="AO422" i="1"/>
  <c r="AQ422" i="1"/>
  <c r="AQ408" i="1"/>
  <c r="AP408" i="1"/>
  <c r="AO408" i="1"/>
  <c r="AP401" i="1"/>
  <c r="AO401" i="1"/>
  <c r="AQ401" i="1"/>
  <c r="AO122" i="1"/>
  <c r="AP122" i="1"/>
  <c r="AQ122" i="1"/>
  <c r="AP143" i="1"/>
  <c r="AQ143" i="1"/>
  <c r="AO143" i="1"/>
  <c r="AQ144" i="1"/>
  <c r="AP144" i="1"/>
  <c r="AO144" i="1"/>
  <c r="AQ145" i="1"/>
  <c r="AO145" i="1"/>
  <c r="AP145" i="1"/>
  <c r="AO179" i="1"/>
  <c r="AQ179" i="1"/>
  <c r="AP179" i="1"/>
  <c r="AP180" i="1"/>
  <c r="AQ180" i="1"/>
  <c r="AO180" i="1"/>
  <c r="AQ181" i="1"/>
  <c r="AP181" i="1"/>
  <c r="AO181" i="1"/>
  <c r="AQ182" i="1"/>
  <c r="AP182" i="1"/>
  <c r="AO182" i="1"/>
  <c r="AP214" i="1"/>
  <c r="AO214" i="1"/>
  <c r="AQ214" i="1"/>
  <c r="AQ215" i="1"/>
  <c r="AP215" i="1"/>
  <c r="AO215" i="1"/>
  <c r="AQ275" i="1"/>
  <c r="AP275" i="1"/>
  <c r="AO275" i="1"/>
  <c r="AQ276" i="1"/>
  <c r="AO276" i="1"/>
  <c r="AP276" i="1"/>
  <c r="AQ277" i="1"/>
  <c r="AO277" i="1"/>
  <c r="AP277" i="1"/>
  <c r="AO278" i="1"/>
  <c r="AP278" i="1"/>
  <c r="AQ278" i="1"/>
  <c r="AQ279" i="1"/>
  <c r="AO279" i="1"/>
  <c r="AP279" i="1"/>
  <c r="AO16" i="1"/>
  <c r="AP16" i="1"/>
  <c r="AQ16" i="1"/>
  <c r="AO98" i="1"/>
  <c r="AP98" i="1"/>
  <c r="AQ98" i="1"/>
  <c r="AO46" i="1"/>
  <c r="AP46" i="1"/>
  <c r="AQ46" i="1"/>
  <c r="AO80" i="1"/>
  <c r="AP80" i="1"/>
  <c r="AQ80" i="1"/>
  <c r="AO15" i="1"/>
  <c r="AP15" i="1"/>
  <c r="AQ15" i="1"/>
  <c r="AQ13" i="1"/>
  <c r="AP13" i="1"/>
  <c r="AO13" i="1"/>
  <c r="AP79" i="1"/>
  <c r="AQ79" i="1"/>
  <c r="AO79" i="1"/>
  <c r="AO42" i="1"/>
  <c r="AP42" i="1"/>
  <c r="AQ42" i="1"/>
  <c r="AO18" i="1"/>
  <c r="AP18" i="1"/>
  <c r="AQ18" i="1"/>
  <c r="AO78" i="1"/>
  <c r="AP78" i="1"/>
  <c r="AQ78" i="1"/>
  <c r="AO81" i="1"/>
  <c r="AP81" i="1"/>
  <c r="AQ81" i="1"/>
  <c r="AO99" i="1"/>
  <c r="AP99" i="1"/>
  <c r="AQ99" i="1"/>
  <c r="AO41" i="1"/>
  <c r="AP41" i="1"/>
  <c r="AQ41" i="1"/>
  <c r="AO100" i="1"/>
  <c r="AP100" i="1"/>
  <c r="AQ100" i="1"/>
  <c r="AO470" i="1"/>
  <c r="AP470" i="1"/>
  <c r="AQ470" i="1"/>
  <c r="AP491" i="1"/>
  <c r="AQ491" i="1"/>
  <c r="AO491" i="1"/>
  <c r="AP503" i="1"/>
  <c r="AQ503" i="1"/>
  <c r="AO503" i="1"/>
  <c r="AO471" i="1"/>
  <c r="AP471" i="1"/>
  <c r="AQ471" i="1"/>
  <c r="AQ201" i="1"/>
  <c r="AO201" i="1"/>
  <c r="AP201" i="1"/>
  <c r="AO254" i="1"/>
  <c r="AP254" i="1"/>
  <c r="AQ254" i="1"/>
  <c r="AO247" i="1"/>
  <c r="AP247" i="1"/>
  <c r="AQ247" i="1"/>
  <c r="AO141" i="1"/>
  <c r="AP141" i="1"/>
  <c r="AQ141" i="1"/>
  <c r="AO302" i="1"/>
  <c r="AP302" i="1"/>
  <c r="AQ302" i="1"/>
  <c r="AO176" i="1"/>
  <c r="AP176" i="1"/>
  <c r="AQ176" i="1"/>
  <c r="AO250" i="1"/>
  <c r="AP250" i="1"/>
  <c r="AQ250" i="1"/>
  <c r="AO251" i="1"/>
  <c r="AP251" i="1"/>
  <c r="AQ251" i="1"/>
  <c r="AO249" i="1"/>
  <c r="AQ249" i="1"/>
  <c r="AP249" i="1"/>
  <c r="AO274" i="1"/>
  <c r="AP274" i="1"/>
  <c r="AQ274" i="1"/>
  <c r="AO248" i="1"/>
  <c r="AP248" i="1"/>
  <c r="AQ248" i="1"/>
  <c r="AO244" i="1"/>
  <c r="AP244" i="1"/>
  <c r="AQ244" i="1"/>
  <c r="AO142" i="1"/>
  <c r="AQ142" i="1"/>
  <c r="AP142" i="1"/>
  <c r="AO303" i="1"/>
  <c r="AP303" i="1"/>
  <c r="AQ303" i="1"/>
  <c r="AO270" i="1"/>
  <c r="AP270" i="1"/>
  <c r="AQ270" i="1"/>
  <c r="AO271" i="1"/>
  <c r="AP271" i="1"/>
  <c r="AQ271" i="1"/>
  <c r="AO177" i="1"/>
  <c r="AP177" i="1"/>
  <c r="AQ177" i="1"/>
  <c r="AO140" i="1"/>
  <c r="AP140" i="1"/>
  <c r="AQ140" i="1"/>
  <c r="AO272" i="1"/>
  <c r="AP272" i="1"/>
  <c r="AQ272" i="1"/>
  <c r="AO161" i="1"/>
  <c r="AP161" i="1"/>
  <c r="AQ161" i="1"/>
  <c r="AO252" i="1"/>
  <c r="AP252" i="1"/>
  <c r="AQ252" i="1"/>
  <c r="AO245" i="1"/>
  <c r="AP245" i="1"/>
  <c r="AQ245" i="1"/>
  <c r="AO200" i="1"/>
  <c r="AP200" i="1"/>
  <c r="AQ200" i="1"/>
  <c r="AO246" i="1"/>
  <c r="AP246" i="1"/>
  <c r="AQ246" i="1"/>
  <c r="AO317" i="1"/>
  <c r="AP317" i="1"/>
  <c r="AQ317" i="1"/>
  <c r="AO318" i="1"/>
  <c r="AP318" i="1"/>
  <c r="AQ318" i="1"/>
  <c r="AO319" i="1"/>
  <c r="AP319" i="1"/>
  <c r="AQ319" i="1"/>
  <c r="AO320" i="1"/>
  <c r="AP320" i="1"/>
  <c r="AQ320" i="1"/>
  <c r="AO321" i="1"/>
  <c r="AP321" i="1"/>
  <c r="AQ321" i="1"/>
  <c r="AO322" i="1"/>
  <c r="AP322" i="1"/>
  <c r="AQ322" i="1"/>
  <c r="AO364" i="1"/>
  <c r="AP364" i="1"/>
  <c r="AQ364" i="1"/>
  <c r="AO365" i="1"/>
  <c r="AP365" i="1"/>
  <c r="AQ365" i="1"/>
  <c r="AO366" i="1"/>
  <c r="AP366" i="1"/>
  <c r="AQ366" i="1"/>
  <c r="AO367" i="1"/>
  <c r="AP367" i="1"/>
  <c r="AQ367" i="1"/>
  <c r="AO396" i="1"/>
  <c r="AP396" i="1"/>
  <c r="AQ396" i="1"/>
  <c r="AO418" i="1"/>
  <c r="AP418" i="1"/>
  <c r="AQ418" i="1"/>
  <c r="AO419" i="1"/>
  <c r="AP419" i="1"/>
  <c r="AQ419" i="1"/>
  <c r="AO483" i="1"/>
  <c r="AP483" i="1"/>
  <c r="AQ483" i="1"/>
  <c r="AO456" i="1"/>
  <c r="AP456" i="1"/>
  <c r="AQ456" i="1"/>
  <c r="AO502" i="1"/>
  <c r="AP502" i="1"/>
  <c r="AQ502" i="1"/>
  <c r="AO484" i="1"/>
  <c r="AP484" i="1"/>
  <c r="AQ484" i="1"/>
  <c r="AO487" i="1"/>
  <c r="AP487" i="1"/>
  <c r="AQ487" i="1"/>
  <c r="AO450" i="1"/>
  <c r="AP450" i="1"/>
  <c r="AQ450" i="1"/>
  <c r="AO499" i="1"/>
  <c r="AP499" i="1"/>
  <c r="AQ499" i="1"/>
  <c r="AO459" i="1"/>
  <c r="AP459" i="1"/>
  <c r="AQ459" i="1"/>
  <c r="AO461" i="1"/>
  <c r="AP461" i="1"/>
  <c r="AQ461" i="1"/>
  <c r="AO490" i="1"/>
  <c r="AP490" i="1"/>
  <c r="AQ490" i="1"/>
  <c r="AO486" i="1"/>
  <c r="AP486" i="1"/>
  <c r="AQ486" i="1"/>
  <c r="AO481" i="1"/>
  <c r="AP481" i="1"/>
  <c r="AQ481" i="1"/>
  <c r="AO477" i="1"/>
  <c r="AP477" i="1"/>
  <c r="AQ477" i="1"/>
  <c r="AO501" i="1"/>
  <c r="AP501" i="1"/>
  <c r="AQ501" i="1"/>
  <c r="AO489" i="1"/>
  <c r="AP489" i="1"/>
  <c r="AQ489" i="1"/>
  <c r="AO480" i="1"/>
  <c r="AP480" i="1"/>
  <c r="AQ480" i="1"/>
  <c r="AO495" i="1"/>
  <c r="AP495" i="1"/>
  <c r="AQ495" i="1"/>
  <c r="AO500" i="1"/>
  <c r="AP500" i="1"/>
  <c r="AQ500" i="1"/>
  <c r="AO482" i="1"/>
  <c r="AP482" i="1"/>
  <c r="AQ482" i="1"/>
  <c r="AO506" i="1"/>
  <c r="AP506" i="1"/>
  <c r="AQ506" i="1"/>
  <c r="AO505" i="1"/>
  <c r="AP505" i="1"/>
  <c r="AQ505" i="1"/>
  <c r="AO494" i="1"/>
  <c r="AP494" i="1"/>
  <c r="AQ494" i="1"/>
  <c r="AO468" i="1"/>
  <c r="AP468" i="1"/>
  <c r="AQ468" i="1"/>
  <c r="AO447" i="1"/>
  <c r="AP447" i="1"/>
  <c r="AQ447" i="1"/>
  <c r="AO451" i="1"/>
  <c r="AP451" i="1"/>
  <c r="AQ451" i="1"/>
  <c r="AO466" i="1"/>
  <c r="AP466" i="1"/>
  <c r="AQ466" i="1"/>
  <c r="AO478" i="1"/>
  <c r="AP478" i="1"/>
  <c r="AQ478" i="1"/>
  <c r="AO463" i="1"/>
  <c r="AP463" i="1"/>
  <c r="AQ463" i="1"/>
  <c r="AO452" i="1"/>
  <c r="AP452" i="1"/>
  <c r="AQ452" i="1"/>
  <c r="AO464" i="1"/>
  <c r="AP464" i="1"/>
  <c r="AQ464" i="1"/>
  <c r="AO457" i="1"/>
  <c r="AP457" i="1"/>
  <c r="AQ457" i="1"/>
  <c r="AO488" i="1"/>
  <c r="AP488" i="1"/>
  <c r="AQ488" i="1"/>
  <c r="AO448" i="1"/>
  <c r="AP448" i="1"/>
  <c r="AQ448" i="1"/>
  <c r="AO475" i="1"/>
  <c r="AP475" i="1"/>
  <c r="AQ475" i="1"/>
  <c r="AO462" i="1"/>
  <c r="AP462" i="1"/>
  <c r="AQ462" i="1"/>
  <c r="AO467" i="1"/>
  <c r="AP467" i="1"/>
  <c r="AQ467" i="1"/>
  <c r="AO476" i="1"/>
  <c r="AP476" i="1"/>
  <c r="AQ476" i="1"/>
  <c r="AO5" i="1"/>
  <c r="AP5" i="1"/>
  <c r="AQ5" i="1"/>
  <c r="AO465" i="1"/>
  <c r="AP465" i="1"/>
  <c r="AQ465" i="1"/>
  <c r="AO485" i="1"/>
  <c r="AP485" i="1"/>
  <c r="AQ485" i="1"/>
  <c r="AO22" i="1"/>
  <c r="AP22" i="1"/>
  <c r="AQ22" i="1"/>
  <c r="AO23" i="1"/>
  <c r="AP23" i="1"/>
  <c r="AQ23" i="1"/>
  <c r="AO27" i="1"/>
  <c r="AP27" i="1"/>
  <c r="AQ27" i="1"/>
  <c r="AO28" i="1"/>
  <c r="AP28" i="1"/>
  <c r="AQ28" i="1"/>
  <c r="AO51" i="1"/>
  <c r="AP51" i="1"/>
  <c r="AQ51" i="1"/>
  <c r="AO52" i="1"/>
  <c r="AP52" i="1"/>
  <c r="AQ52" i="1"/>
  <c r="AO56" i="1"/>
  <c r="AP56" i="1"/>
  <c r="AQ56" i="1"/>
  <c r="AO70" i="1"/>
  <c r="AP70" i="1"/>
  <c r="AQ70" i="1"/>
  <c r="AO84" i="1"/>
  <c r="AP84" i="1"/>
  <c r="AQ84" i="1"/>
  <c r="AO103" i="1"/>
  <c r="AP103" i="1"/>
  <c r="AQ103" i="1"/>
  <c r="AO104" i="1"/>
  <c r="AP104" i="1"/>
  <c r="AQ104" i="1"/>
  <c r="AO105" i="1"/>
  <c r="AP105" i="1"/>
  <c r="AQ105" i="1"/>
  <c r="AO420" i="1"/>
  <c r="AP420" i="1"/>
  <c r="AQ420" i="1"/>
  <c r="AO440" i="1"/>
  <c r="AP440" i="1"/>
  <c r="AQ440" i="1"/>
  <c r="AO434" i="1"/>
  <c r="AP434" i="1"/>
  <c r="AQ434" i="1"/>
  <c r="AO415" i="1"/>
  <c r="AP415" i="1"/>
  <c r="AQ415" i="1"/>
  <c r="AO441" i="1"/>
  <c r="AP441" i="1"/>
  <c r="AQ441" i="1"/>
  <c r="AO438" i="1"/>
  <c r="AP438" i="1"/>
  <c r="AQ438" i="1"/>
  <c r="AO374" i="1"/>
  <c r="AP374" i="1"/>
  <c r="AQ374" i="1"/>
  <c r="AO394" i="1"/>
  <c r="AP394" i="1"/>
  <c r="AQ394" i="1"/>
  <c r="AO369" i="1"/>
  <c r="AP369" i="1"/>
  <c r="AQ369" i="1"/>
  <c r="AO363" i="1"/>
  <c r="AP363" i="1"/>
  <c r="AQ363" i="1"/>
  <c r="AO359" i="1"/>
  <c r="AP359" i="1"/>
  <c r="AQ359" i="1"/>
  <c r="AO426" i="1"/>
  <c r="AP426" i="1"/>
  <c r="AQ426" i="1"/>
  <c r="AO411" i="1"/>
  <c r="AP411" i="1"/>
  <c r="AQ411" i="1"/>
  <c r="AO370" i="1"/>
  <c r="AP370" i="1"/>
  <c r="AQ370" i="1"/>
  <c r="AO409" i="1"/>
  <c r="AP409" i="1"/>
  <c r="AQ409" i="1"/>
  <c r="AO355" i="1"/>
  <c r="AP355" i="1"/>
  <c r="AQ355" i="1"/>
  <c r="AO439" i="1"/>
  <c r="AP439" i="1"/>
  <c r="AQ439" i="1"/>
  <c r="AO413" i="1"/>
  <c r="AP413" i="1"/>
  <c r="AQ413" i="1"/>
  <c r="AO410" i="1"/>
  <c r="AP410" i="1"/>
  <c r="AQ410" i="1"/>
  <c r="AO371" i="1"/>
  <c r="AP371" i="1"/>
  <c r="AQ371" i="1"/>
  <c r="AO375" i="1"/>
  <c r="AP375" i="1"/>
  <c r="AQ375" i="1"/>
  <c r="AO416" i="1"/>
  <c r="AP416" i="1"/>
  <c r="AQ416" i="1"/>
  <c r="AO372" i="1"/>
  <c r="AP372" i="1"/>
  <c r="AQ372" i="1"/>
  <c r="AO361" i="1"/>
  <c r="AP361" i="1"/>
  <c r="AQ361" i="1"/>
  <c r="AO435" i="1"/>
  <c r="AP435" i="1"/>
  <c r="AQ435" i="1"/>
  <c r="AO360" i="1"/>
  <c r="AP360" i="1"/>
  <c r="AQ360" i="1"/>
  <c r="AO442" i="1"/>
  <c r="AP442" i="1"/>
  <c r="AQ442" i="1"/>
  <c r="AP362" i="1"/>
  <c r="AO362" i="1"/>
  <c r="AQ362" i="1"/>
  <c r="AP395" i="1"/>
  <c r="AO395" i="1"/>
  <c r="AQ395" i="1"/>
  <c r="AQ390" i="1"/>
  <c r="AO390" i="1"/>
  <c r="AP390" i="1"/>
  <c r="AO373" i="1"/>
  <c r="AP373" i="1"/>
  <c r="AQ373" i="1"/>
  <c r="AQ368" i="1"/>
  <c r="AO368" i="1"/>
  <c r="AP368" i="1"/>
  <c r="AO123" i="1"/>
  <c r="AP123" i="1"/>
  <c r="AQ123" i="1"/>
  <c r="AP124" i="1"/>
  <c r="AO124" i="1"/>
  <c r="AQ124" i="1"/>
  <c r="AP146" i="1"/>
  <c r="AO146" i="1"/>
  <c r="AQ146" i="1"/>
  <c r="AP147" i="1"/>
  <c r="AO147" i="1"/>
  <c r="AQ147" i="1"/>
  <c r="AP148" i="1"/>
  <c r="AQ148" i="1"/>
  <c r="AO148" i="1"/>
  <c r="AP183" i="1"/>
  <c r="AO183" i="1"/>
  <c r="AQ183" i="1"/>
  <c r="AQ184" i="1"/>
  <c r="AO184" i="1"/>
  <c r="AP184" i="1"/>
  <c r="AQ185" i="1"/>
  <c r="AO185" i="1"/>
  <c r="AP185" i="1"/>
  <c r="AP216" i="1"/>
  <c r="AO216" i="1"/>
  <c r="AQ216" i="1"/>
  <c r="AO217" i="1"/>
  <c r="AQ217" i="1"/>
  <c r="AP217" i="1"/>
  <c r="AP218" i="1"/>
  <c r="AO218" i="1"/>
  <c r="AQ218" i="1"/>
  <c r="AO280" i="1"/>
  <c r="AQ280" i="1"/>
  <c r="AP280" i="1"/>
  <c r="AO281" i="1"/>
  <c r="AQ281" i="1"/>
  <c r="AP281" i="1"/>
  <c r="AO282" i="1"/>
  <c r="AQ282" i="1"/>
  <c r="AP282" i="1"/>
  <c r="AO283" i="1"/>
  <c r="AP283" i="1"/>
  <c r="AQ283" i="1"/>
  <c r="AQ284" i="1"/>
  <c r="AP284" i="1"/>
  <c r="AO284" i="1"/>
  <c r="AO65" i="1"/>
  <c r="AQ65" i="1"/>
  <c r="AP65" i="1"/>
  <c r="AP67" i="1"/>
  <c r="AQ67" i="1"/>
  <c r="AO67" i="1"/>
  <c r="AQ60" i="1"/>
  <c r="AP60" i="1"/>
  <c r="AO60" i="1"/>
  <c r="AO135" i="1"/>
  <c r="AP135" i="1"/>
  <c r="AQ135" i="1"/>
  <c r="AO25" i="1"/>
  <c r="AP25" i="1"/>
  <c r="AQ25" i="1"/>
  <c r="AP119" i="1"/>
  <c r="AO119" i="1"/>
  <c r="AQ119" i="1"/>
  <c r="AO33" i="1"/>
  <c r="AP33" i="1"/>
  <c r="AQ33" i="1"/>
  <c r="AQ37" i="1"/>
  <c r="AO37" i="1"/>
  <c r="AP37" i="1"/>
  <c r="AO36" i="1"/>
  <c r="AQ36" i="1"/>
  <c r="AP36" i="1"/>
  <c r="AO453" i="1"/>
  <c r="AP453" i="1"/>
  <c r="AQ453" i="1"/>
  <c r="AQ454" i="1"/>
  <c r="AP454" i="1"/>
  <c r="AO454" i="1"/>
  <c r="AQ492" i="1"/>
  <c r="AO492" i="1"/>
  <c r="AP492" i="1"/>
  <c r="AP496" i="1"/>
  <c r="AO496" i="1"/>
  <c r="AQ496" i="1"/>
  <c r="AO264" i="1"/>
  <c r="AQ264" i="1"/>
  <c r="AP264" i="1"/>
  <c r="AP312" i="1"/>
  <c r="AQ312" i="1"/>
  <c r="AO312" i="1"/>
  <c r="AQ259" i="1"/>
  <c r="AO259" i="1"/>
  <c r="AP259" i="1"/>
  <c r="AP313" i="1"/>
  <c r="AQ313" i="1"/>
  <c r="AO313" i="1"/>
  <c r="AO170" i="1"/>
  <c r="AQ170" i="1"/>
  <c r="AP170" i="1"/>
  <c r="AQ265" i="1"/>
  <c r="AP265" i="1"/>
  <c r="AO265" i="1"/>
  <c r="AP202" i="1"/>
  <c r="AO202" i="1"/>
  <c r="AQ202" i="1"/>
  <c r="AO211" i="1"/>
  <c r="AP211" i="1"/>
  <c r="AQ211" i="1"/>
  <c r="AQ305" i="1"/>
  <c r="AO305" i="1"/>
  <c r="AP305" i="1"/>
  <c r="AO306" i="1"/>
  <c r="AQ306" i="1"/>
  <c r="AP306" i="1"/>
  <c r="AO308" i="1"/>
  <c r="AQ308" i="1"/>
  <c r="AP308" i="1"/>
  <c r="AP206" i="1"/>
  <c r="AO206" i="1"/>
  <c r="AQ206" i="1"/>
  <c r="AP316" i="1"/>
  <c r="AO316" i="1"/>
  <c r="AQ316" i="1"/>
  <c r="AQ207" i="1"/>
  <c r="AP207" i="1"/>
  <c r="AO207" i="1"/>
  <c r="AP165" i="1"/>
  <c r="AO165" i="1"/>
  <c r="AQ165" i="1"/>
  <c r="AQ205" i="1"/>
  <c r="AO205" i="1"/>
  <c r="AP205" i="1"/>
  <c r="AO325" i="1"/>
  <c r="AQ325" i="1"/>
  <c r="AP325" i="1"/>
  <c r="AP255" i="1"/>
  <c r="AQ255" i="1"/>
  <c r="AO255" i="1"/>
  <c r="AP307" i="1"/>
  <c r="AQ307" i="1"/>
  <c r="AO307" i="1"/>
  <c r="AO208" i="1"/>
  <c r="AQ208" i="1"/>
  <c r="AP208" i="1"/>
  <c r="AO311" i="1"/>
  <c r="AQ311" i="1"/>
  <c r="AP311" i="1"/>
  <c r="AO162" i="1"/>
  <c r="AQ162" i="1"/>
  <c r="AP162" i="1"/>
  <c r="AP326" i="1"/>
  <c r="AO326" i="1"/>
  <c r="AQ326" i="1"/>
  <c r="AO163" i="1"/>
  <c r="AQ163" i="1"/>
  <c r="AP163" i="1"/>
  <c r="AQ256" i="1"/>
  <c r="AO256" i="1"/>
  <c r="AP256" i="1"/>
  <c r="AQ171" i="1"/>
  <c r="AO171" i="1"/>
  <c r="AP171" i="1"/>
  <c r="AP166" i="1"/>
  <c r="AQ166" i="1"/>
  <c r="AO166" i="1"/>
  <c r="AQ257" i="1"/>
  <c r="AP257" i="1"/>
  <c r="AO257" i="1"/>
  <c r="AQ209" i="1"/>
  <c r="AO209" i="1"/>
  <c r="AP209" i="1"/>
  <c r="AQ260" i="1"/>
  <c r="AO260" i="1"/>
  <c r="AP260" i="1"/>
  <c r="AQ167" i="1"/>
  <c r="AO167" i="1"/>
  <c r="AP167" i="1"/>
  <c r="AP333" i="1"/>
  <c r="AO333" i="1"/>
  <c r="AQ333" i="1"/>
  <c r="AP267" i="1"/>
  <c r="AO267" i="1"/>
  <c r="AQ267" i="1"/>
  <c r="AQ376" i="1"/>
  <c r="AP376" i="1"/>
  <c r="AO376" i="1"/>
  <c r="AQ508" i="1"/>
  <c r="AP508" i="1"/>
  <c r="AO508" i="1"/>
  <c r="AP62" i="1"/>
  <c r="AQ62" i="1"/>
  <c r="AO62" i="1"/>
  <c r="AO149" i="1"/>
  <c r="AP149" i="1"/>
  <c r="AQ149" i="1"/>
  <c r="AO150" i="1"/>
  <c r="AP150" i="1"/>
  <c r="AQ150" i="1"/>
  <c r="AO186" i="1"/>
  <c r="AQ186" i="1"/>
  <c r="AP186" i="1"/>
  <c r="AP151" i="1"/>
  <c r="AO151" i="1"/>
  <c r="AQ151" i="1"/>
  <c r="AQ152" i="1"/>
  <c r="AP152" i="1"/>
  <c r="AO152" i="1"/>
  <c r="AQ153" i="1"/>
  <c r="AP153" i="1"/>
  <c r="AO153" i="1"/>
  <c r="AP285" i="1"/>
  <c r="AO285" i="1"/>
  <c r="AQ285" i="1"/>
  <c r="AQ106" i="1"/>
  <c r="AO106" i="1"/>
  <c r="AP106" i="1"/>
  <c r="AP219" i="1"/>
  <c r="AQ219" i="1"/>
  <c r="AO219" i="1"/>
  <c r="AP220" i="1"/>
  <c r="AQ220" i="1"/>
  <c r="AO220" i="1"/>
  <c r="AQ286" i="1"/>
  <c r="AP286" i="1"/>
  <c r="AO286" i="1"/>
  <c r="AP221" i="1"/>
  <c r="AO221" i="1"/>
  <c r="AQ221" i="1"/>
  <c r="AQ287" i="1"/>
  <c r="AO287" i="1"/>
  <c r="AP287" i="1"/>
  <c r="AQ222" i="1"/>
  <c r="AO222" i="1"/>
  <c r="AP222" i="1"/>
  <c r="AO288" i="1"/>
  <c r="AP288" i="1"/>
  <c r="AQ288" i="1"/>
  <c r="AO187" i="1"/>
  <c r="AP187" i="1"/>
  <c r="AQ187" i="1"/>
  <c r="AO289" i="1"/>
  <c r="AP289" i="1"/>
  <c r="AQ289" i="1"/>
  <c r="AQ334" i="1"/>
  <c r="AO334" i="1"/>
  <c r="AP334" i="1"/>
  <c r="AP107" i="1"/>
  <c r="AQ107" i="1"/>
  <c r="AO107" i="1"/>
  <c r="AQ125" i="1"/>
  <c r="AO125" i="1"/>
  <c r="AP125" i="1"/>
  <c r="AP85" i="1"/>
  <c r="AO85" i="1"/>
  <c r="AQ85" i="1"/>
  <c r="AO108" i="1"/>
  <c r="AP108" i="1"/>
  <c r="AQ108" i="1"/>
  <c r="AP71" i="1"/>
  <c r="AO71" i="1"/>
  <c r="AQ71" i="1"/>
  <c r="AQ497" i="1"/>
  <c r="AO497" i="1"/>
  <c r="AP497" i="1"/>
  <c r="AO493" i="1"/>
  <c r="AP493" i="1"/>
  <c r="AQ493" i="1"/>
  <c r="AP504" i="1"/>
  <c r="AO504" i="1"/>
  <c r="AQ504" i="1"/>
  <c r="AP335" i="1"/>
  <c r="AO335" i="1"/>
  <c r="AQ335" i="1"/>
  <c r="AQ223" i="1"/>
  <c r="AP223" i="1"/>
  <c r="AO223" i="1"/>
  <c r="AP154" i="1"/>
  <c r="AO154" i="1"/>
  <c r="AQ154" i="1"/>
  <c r="AO224" i="1"/>
  <c r="AQ224" i="1"/>
  <c r="AP224" i="1"/>
  <c r="AP126" i="1"/>
  <c r="AQ126" i="1"/>
  <c r="AO126" i="1"/>
  <c r="AP336" i="1"/>
  <c r="AQ336" i="1"/>
  <c r="AO336" i="1"/>
  <c r="AP337" i="1"/>
  <c r="AQ337" i="1"/>
  <c r="AO337" i="1"/>
  <c r="AP404" i="1"/>
  <c r="AQ404" i="1"/>
  <c r="AO404" i="1"/>
  <c r="AP377" i="1"/>
  <c r="AO377" i="1"/>
  <c r="AQ377" i="1"/>
  <c r="AQ427" i="1"/>
  <c r="AO427" i="1"/>
  <c r="AP427" i="1"/>
  <c r="AQ225" i="1"/>
  <c r="AO225" i="1"/>
  <c r="AP225" i="1"/>
  <c r="AP226" i="1"/>
  <c r="AQ226" i="1"/>
  <c r="AO226" i="1"/>
  <c r="AO127" i="1"/>
  <c r="AQ127" i="1"/>
  <c r="AP127" i="1"/>
  <c r="AP188" i="1"/>
  <c r="AO188" i="1"/>
  <c r="AQ188" i="1"/>
  <c r="AP155" i="1"/>
  <c r="AO155" i="1"/>
  <c r="AQ155" i="1"/>
  <c r="AQ227" i="1"/>
  <c r="AP227" i="1"/>
  <c r="AO227" i="1"/>
  <c r="AP156" i="1"/>
  <c r="AO156" i="1"/>
  <c r="AQ156" i="1"/>
  <c r="AP228" i="1"/>
  <c r="AO228" i="1"/>
  <c r="AQ228" i="1"/>
  <c r="AP128" i="1"/>
  <c r="AO128" i="1"/>
  <c r="AQ128" i="1"/>
  <c r="AP189" i="1"/>
  <c r="AO189" i="1"/>
  <c r="AQ189" i="1"/>
  <c r="AO229" i="1"/>
  <c r="AP229" i="1"/>
  <c r="AQ229" i="1"/>
  <c r="AQ157" i="1"/>
  <c r="AP157" i="1"/>
  <c r="AO157" i="1"/>
  <c r="AP230" i="1"/>
  <c r="AO230" i="1"/>
  <c r="AQ230" i="1"/>
  <c r="AQ338" i="1"/>
  <c r="AP338" i="1"/>
  <c r="AO338" i="1"/>
  <c r="AQ339" i="1"/>
  <c r="AP339" i="1"/>
  <c r="AO339" i="1"/>
  <c r="AQ72" i="1"/>
  <c r="AP72" i="1"/>
  <c r="AO72" i="1"/>
  <c r="AP86" i="1"/>
  <c r="AO86" i="1"/>
  <c r="AQ86" i="1"/>
  <c r="AO66" i="1"/>
  <c r="AP66" i="1"/>
  <c r="AQ66" i="1"/>
  <c r="AQ73" i="1"/>
  <c r="AP73" i="1"/>
  <c r="AO73" i="1"/>
  <c r="AP109" i="1"/>
  <c r="AO109" i="1"/>
  <c r="AQ109" i="1"/>
  <c r="AP87" i="1"/>
  <c r="AO87" i="1"/>
  <c r="AQ87" i="1"/>
  <c r="AP63" i="1"/>
  <c r="AO63" i="1"/>
  <c r="AQ63" i="1"/>
  <c r="AO190" i="1"/>
  <c r="AQ190" i="1"/>
  <c r="AP190" i="1"/>
  <c r="AO507" i="1"/>
  <c r="AP507" i="1"/>
  <c r="AQ507" i="1"/>
  <c r="AQ110" i="1"/>
  <c r="AP110" i="1"/>
  <c r="AO110" i="1"/>
  <c r="AO111" i="1"/>
  <c r="AP111" i="1"/>
  <c r="AQ111" i="1"/>
  <c r="AO88" i="1"/>
  <c r="AP88" i="1"/>
  <c r="AQ88" i="1"/>
  <c r="AO57" i="1"/>
  <c r="AP57" i="1"/>
  <c r="AQ57" i="1"/>
  <c r="AO48" i="1"/>
  <c r="AP48" i="1"/>
  <c r="AQ48" i="1"/>
  <c r="AP191" i="1"/>
  <c r="AO191" i="1"/>
  <c r="AQ191" i="1"/>
  <c r="AP89" i="1"/>
  <c r="AQ89" i="1"/>
  <c r="AO89" i="1"/>
  <c r="AO90" i="1"/>
  <c r="AP90" i="1"/>
  <c r="AQ90" i="1"/>
  <c r="AQ91" i="1"/>
  <c r="AP91" i="1"/>
  <c r="AO91" i="1"/>
  <c r="AP64" i="1"/>
  <c r="AQ64" i="1"/>
  <c r="AO64" i="1"/>
  <c r="AO92" i="1"/>
  <c r="AQ92" i="1"/>
  <c r="AP92" i="1"/>
  <c r="AQ93" i="1"/>
  <c r="AP93" i="1"/>
  <c r="AO93" i="1"/>
  <c r="AP112" i="1"/>
  <c r="AO112" i="1"/>
  <c r="AQ112" i="1"/>
  <c r="AO509" i="1"/>
  <c r="AP509" i="1"/>
  <c r="AQ509" i="1"/>
  <c r="AO34" i="1"/>
  <c r="AQ34" i="1"/>
  <c r="AP34" i="1"/>
  <c r="AO30" i="1"/>
  <c r="AP30" i="1"/>
  <c r="AQ30" i="1"/>
  <c r="AQ35" i="1"/>
  <c r="AO35" i="1"/>
  <c r="AP35" i="1"/>
  <c r="AP29" i="1"/>
  <c r="AQ29" i="1"/>
  <c r="AO29" i="1"/>
  <c r="AQ31" i="1"/>
  <c r="AO31" i="1"/>
  <c r="AP31" i="1"/>
  <c r="AQ94" i="1"/>
  <c r="AO94" i="1"/>
  <c r="AP94" i="1"/>
  <c r="AQ113" i="1"/>
  <c r="AO113" i="1"/>
  <c r="AP113" i="1"/>
  <c r="AO58" i="1"/>
  <c r="AQ58" i="1"/>
  <c r="AP58" i="1"/>
  <c r="AP59" i="1"/>
  <c r="AO59" i="1"/>
  <c r="AQ59" i="1"/>
  <c r="AP158" i="1"/>
  <c r="AQ158" i="1"/>
  <c r="AO158" i="1"/>
  <c r="AO290" i="1"/>
  <c r="AQ290" i="1"/>
  <c r="AP290" i="1"/>
  <c r="AO159" i="1"/>
  <c r="AQ159" i="1"/>
  <c r="AP159" i="1"/>
  <c r="AP129" i="1"/>
  <c r="AQ129" i="1"/>
  <c r="AO129" i="1"/>
  <c r="AP192" i="1"/>
  <c r="AQ192" i="1"/>
  <c r="AO192" i="1"/>
  <c r="AQ231" i="1"/>
  <c r="AO231" i="1"/>
  <c r="AP231" i="1"/>
  <c r="AP291" i="1"/>
  <c r="AQ291" i="1"/>
  <c r="AO291" i="1"/>
  <c r="AP193" i="1"/>
  <c r="AQ193" i="1"/>
  <c r="AO193" i="1"/>
  <c r="AO130" i="1"/>
  <c r="AP130" i="1"/>
  <c r="AQ130" i="1"/>
  <c r="AO292" i="1"/>
  <c r="AQ292" i="1"/>
  <c r="AP292" i="1"/>
  <c r="AO194" i="1"/>
  <c r="AQ194" i="1"/>
  <c r="AP194" i="1"/>
  <c r="AP293" i="1"/>
  <c r="AQ293" i="1"/>
  <c r="AO293" i="1"/>
  <c r="AQ131" i="1"/>
  <c r="AP131" i="1"/>
  <c r="AO131" i="1"/>
  <c r="AP195" i="1"/>
  <c r="AQ195" i="1"/>
  <c r="AO195" i="1"/>
  <c r="AQ132" i="1"/>
  <c r="AO132" i="1"/>
  <c r="AP132" i="1"/>
  <c r="AO232" i="1"/>
  <c r="AP232" i="1"/>
  <c r="AQ232" i="1"/>
  <c r="AP294" i="1"/>
  <c r="AQ294" i="1"/>
  <c r="AO294" i="1"/>
  <c r="AO455" i="1"/>
  <c r="AQ455" i="1"/>
  <c r="AP455" i="1"/>
  <c r="AQ472" i="1"/>
  <c r="AO472" i="1"/>
  <c r="AP472" i="1"/>
  <c r="AP498" i="1"/>
  <c r="AQ498" i="1"/>
  <c r="AO498" i="1"/>
  <c r="AQ473" i="1"/>
  <c r="AO473" i="1"/>
  <c r="AP473" i="1"/>
  <c r="AQ378" i="1"/>
  <c r="AP378" i="1"/>
  <c r="AO378" i="1"/>
  <c r="AO340" i="1"/>
  <c r="AQ340" i="1"/>
  <c r="AP340" i="1"/>
  <c r="AQ341" i="1"/>
  <c r="AP341" i="1"/>
  <c r="AO341" i="1"/>
  <c r="AP342" i="1"/>
  <c r="AQ342" i="1"/>
  <c r="AO342" i="1"/>
  <c r="AO343" i="1"/>
  <c r="AQ343" i="1"/>
  <c r="AP343" i="1"/>
  <c r="AP428" i="1"/>
  <c r="AO428" i="1"/>
  <c r="AQ428" i="1"/>
  <c r="AQ429" i="1"/>
  <c r="AO429" i="1"/>
  <c r="AP429" i="1"/>
  <c r="AQ405" i="1"/>
  <c r="AP405" i="1"/>
  <c r="AO405" i="1"/>
  <c r="AP430" i="1"/>
  <c r="AO430" i="1"/>
  <c r="AQ430" i="1"/>
  <c r="AQ431" i="1"/>
  <c r="AP431" i="1"/>
  <c r="AO431" i="1"/>
  <c r="AP406" i="1"/>
  <c r="AQ406" i="1"/>
  <c r="AO406" i="1"/>
  <c r="AQ233" i="1"/>
  <c r="AO233" i="1"/>
  <c r="AP233" i="1"/>
  <c r="AP234" i="1"/>
  <c r="AO234" i="1"/>
  <c r="AQ234" i="1"/>
  <c r="AQ235" i="1"/>
  <c r="AO235" i="1"/>
  <c r="AP235" i="1"/>
  <c r="AP295" i="1"/>
  <c r="AO295" i="1"/>
  <c r="AQ295" i="1"/>
  <c r="AO196" i="1"/>
  <c r="AP196" i="1"/>
  <c r="AQ196" i="1"/>
  <c r="AO133" i="1"/>
  <c r="AP133" i="1"/>
  <c r="AQ133" i="1"/>
  <c r="AP74" i="1"/>
  <c r="AQ74" i="1"/>
  <c r="AO74" i="1"/>
  <c r="AO114" i="1"/>
  <c r="AP114" i="1"/>
  <c r="AQ114" i="1"/>
  <c r="AP197" i="1"/>
  <c r="AO197" i="1"/>
  <c r="AQ197" i="1"/>
  <c r="AQ198" i="1"/>
  <c r="AP198" i="1"/>
  <c r="AO198" i="1"/>
  <c r="AQ160" i="1"/>
  <c r="AO160" i="1"/>
  <c r="AP160" i="1"/>
  <c r="AO236" i="1"/>
  <c r="AP236" i="1"/>
  <c r="AQ236" i="1"/>
  <c r="AO296" i="1"/>
  <c r="AQ296" i="1"/>
  <c r="AP296" i="1"/>
  <c r="AO297" i="1"/>
  <c r="AQ297" i="1"/>
  <c r="AP297" i="1"/>
  <c r="AP237" i="1"/>
  <c r="AO237" i="1"/>
  <c r="AQ237" i="1"/>
  <c r="AO298" i="1"/>
  <c r="AP298" i="1"/>
  <c r="AQ298" i="1"/>
  <c r="AP344" i="1"/>
  <c r="AQ344" i="1"/>
  <c r="AO344" i="1"/>
  <c r="AQ345" i="1"/>
  <c r="AO345" i="1"/>
  <c r="AP345" i="1"/>
  <c r="AP379" i="1"/>
  <c r="AO379" i="1"/>
  <c r="AQ379" i="1"/>
  <c r="AP432" i="1"/>
  <c r="AQ432" i="1"/>
  <c r="AO432" i="1"/>
  <c r="AQ433" i="1"/>
  <c r="AO433" i="1"/>
  <c r="AP433" i="1"/>
  <c r="AP44" i="1"/>
  <c r="AQ44" i="1"/>
  <c r="AO44" i="1"/>
  <c r="AO39" i="1"/>
  <c r="AQ39" i="1"/>
  <c r="AP39" i="1"/>
  <c r="AQ75" i="1"/>
  <c r="AP75" i="1"/>
  <c r="AO75" i="1"/>
  <c r="AP299" i="1"/>
  <c r="AQ299" i="1"/>
  <c r="AO299" i="1"/>
  <c r="AP238" i="1"/>
  <c r="AQ238" i="1"/>
  <c r="AO238" i="1"/>
  <c r="AP134" i="1"/>
  <c r="AO134" i="1"/>
  <c r="AQ134" i="1"/>
  <c r="AP300" i="1"/>
  <c r="AQ300" i="1"/>
  <c r="AO300" i="1"/>
  <c r="AP239" i="1"/>
  <c r="AO239" i="1"/>
  <c r="AQ239" i="1"/>
  <c r="AO474" i="1"/>
  <c r="AQ474" i="1"/>
  <c r="AP474" i="1"/>
  <c r="AP380" i="1"/>
  <c r="AQ380" i="1"/>
  <c r="AO380" i="1"/>
  <c r="AO381" i="1"/>
  <c r="AQ381" i="1"/>
  <c r="AP381" i="1"/>
  <c r="AQ346" i="1"/>
  <c r="AO346" i="1"/>
  <c r="AP346" i="1"/>
  <c r="AO382" i="1"/>
  <c r="AP382" i="1"/>
  <c r="AQ382" i="1"/>
  <c r="AQ45" i="1"/>
  <c r="AO45" i="1"/>
  <c r="AP45" i="1"/>
  <c r="AO301" i="1"/>
  <c r="AP301" i="1"/>
  <c r="AQ301" i="1"/>
  <c r="AO240" i="1"/>
  <c r="AP240" i="1"/>
  <c r="AQ240" i="1"/>
  <c r="AP241" i="1"/>
  <c r="AO241" i="1"/>
  <c r="AQ241" i="1"/>
  <c r="AO199" i="1"/>
  <c r="AP199" i="1"/>
  <c r="AQ199" i="1"/>
  <c r="AO242" i="1"/>
  <c r="AQ242" i="1"/>
  <c r="AP242" i="1"/>
  <c r="AO243" i="1"/>
  <c r="AP243" i="1"/>
  <c r="AQ243" i="1"/>
  <c r="AQ458" i="1"/>
  <c r="AO458" i="1"/>
  <c r="AP458" i="1"/>
  <c r="AP172" i="1"/>
  <c r="AP258" i="1"/>
  <c r="AP210" i="1"/>
  <c r="AP169" i="1"/>
  <c r="AP203" i="1"/>
  <c r="AP310" i="1"/>
  <c r="AP309" i="1"/>
  <c r="AE4" i="1"/>
  <c r="AD4" i="1"/>
  <c r="AC4" i="1"/>
  <c r="Q299" i="1"/>
  <c r="P299" i="1"/>
  <c r="O299" i="1"/>
  <c r="Q238" i="1"/>
  <c r="AS238" i="1" s="1"/>
  <c r="P238" i="1"/>
  <c r="O238" i="1"/>
  <c r="Q134" i="1"/>
  <c r="AS134" i="1" s="1"/>
  <c r="P134" i="1"/>
  <c r="O134" i="1"/>
  <c r="O368" i="1"/>
  <c r="P368" i="1"/>
  <c r="Q368" i="1"/>
  <c r="P497" i="1"/>
  <c r="Q497" i="1"/>
  <c r="O497" i="1"/>
  <c r="Q493" i="1"/>
  <c r="O493" i="1"/>
  <c r="P493" i="1"/>
  <c r="P504" i="1"/>
  <c r="Q504" i="1"/>
  <c r="O504" i="1"/>
  <c r="Q473" i="1"/>
  <c r="P473" i="1"/>
  <c r="O473" i="1"/>
  <c r="O507" i="1"/>
  <c r="P507" i="1"/>
  <c r="Q507" i="1"/>
  <c r="P328" i="1"/>
  <c r="Q328" i="1"/>
  <c r="O328" i="1"/>
  <c r="Q401" i="1"/>
  <c r="P401" i="1"/>
  <c r="O401" i="1"/>
  <c r="O85" i="1"/>
  <c r="Q85" i="1"/>
  <c r="P85" i="1"/>
  <c r="O108" i="1"/>
  <c r="Q108" i="1"/>
  <c r="P108" i="1"/>
  <c r="O71" i="1"/>
  <c r="Q71" i="1"/>
  <c r="P71" i="1"/>
  <c r="O86" i="1"/>
  <c r="P86" i="1"/>
  <c r="Q86" i="1"/>
  <c r="Q66" i="1"/>
  <c r="P66" i="1"/>
  <c r="O66" i="1"/>
  <c r="O73" i="1"/>
  <c r="P73" i="1"/>
  <c r="Q73" i="1"/>
  <c r="O109" i="1"/>
  <c r="P109" i="1"/>
  <c r="Q109" i="1"/>
  <c r="O87" i="1"/>
  <c r="P87" i="1"/>
  <c r="Q87" i="1"/>
  <c r="O63" i="1"/>
  <c r="Q63" i="1"/>
  <c r="P63" i="1"/>
  <c r="P29" i="1"/>
  <c r="Q29" i="1"/>
  <c r="O29" i="1"/>
  <c r="P31" i="1"/>
  <c r="O31" i="1"/>
  <c r="Q31" i="1"/>
  <c r="P58" i="1"/>
  <c r="Q58" i="1"/>
  <c r="O58" i="1"/>
  <c r="O59" i="1"/>
  <c r="P59" i="1"/>
  <c r="Q59" i="1"/>
  <c r="Q44" i="1"/>
  <c r="P44" i="1"/>
  <c r="O44" i="1"/>
  <c r="Q39" i="1"/>
  <c r="P39" i="1"/>
  <c r="O39" i="1"/>
  <c r="O75" i="1"/>
  <c r="P75" i="1"/>
  <c r="Q75" i="1"/>
  <c r="O149" i="1"/>
  <c r="Q149" i="1"/>
  <c r="P149" i="1"/>
  <c r="P150" i="1"/>
  <c r="Q150" i="1"/>
  <c r="O150" i="1"/>
  <c r="P186" i="1"/>
  <c r="O186" i="1"/>
  <c r="Q186" i="1"/>
  <c r="O151" i="1"/>
  <c r="P151" i="1"/>
  <c r="Q151" i="1"/>
  <c r="P152" i="1"/>
  <c r="Q152" i="1"/>
  <c r="O152" i="1"/>
  <c r="O153" i="1"/>
  <c r="P153" i="1"/>
  <c r="Q153" i="1"/>
  <c r="O220" i="1"/>
  <c r="P220" i="1"/>
  <c r="Q220" i="1"/>
  <c r="P200" i="1"/>
  <c r="Q200" i="1"/>
  <c r="O200" i="1"/>
  <c r="O246" i="1"/>
  <c r="P246" i="1"/>
  <c r="Q246" i="1"/>
  <c r="O478" i="1"/>
  <c r="P478" i="1"/>
  <c r="Q478" i="1"/>
  <c r="O448" i="1"/>
  <c r="P448" i="1"/>
  <c r="Q448" i="1"/>
  <c r="Q127" i="1"/>
  <c r="O127" i="1"/>
  <c r="P127" i="1"/>
  <c r="Q188" i="1"/>
  <c r="O188" i="1"/>
  <c r="P188" i="1"/>
  <c r="Q155" i="1"/>
  <c r="P155" i="1"/>
  <c r="O155" i="1"/>
  <c r="P227" i="1"/>
  <c r="O227" i="1"/>
  <c r="Q227" i="1"/>
  <c r="O156" i="1"/>
  <c r="P156" i="1"/>
  <c r="Q156" i="1"/>
  <c r="O228" i="1"/>
  <c r="P228" i="1"/>
  <c r="Q228" i="1"/>
  <c r="O128" i="1"/>
  <c r="P128" i="1"/>
  <c r="Q128" i="1"/>
  <c r="Q189" i="1"/>
  <c r="O189" i="1"/>
  <c r="P189" i="1"/>
  <c r="O229" i="1"/>
  <c r="P229" i="1"/>
  <c r="Q229" i="1"/>
  <c r="Q157" i="1"/>
  <c r="P157" i="1"/>
  <c r="O157" i="1"/>
  <c r="Q230" i="1"/>
  <c r="P230" i="1"/>
  <c r="O230" i="1"/>
  <c r="O190" i="1"/>
  <c r="P190" i="1"/>
  <c r="Q190" i="1"/>
  <c r="P60" i="1"/>
  <c r="Q60" i="1"/>
  <c r="O60" i="1"/>
  <c r="O3" i="1"/>
  <c r="P3" i="1"/>
  <c r="Q3" i="1"/>
  <c r="O25" i="1"/>
  <c r="P25" i="1"/>
  <c r="Q25" i="1"/>
  <c r="Q119" i="1"/>
  <c r="O119" i="1"/>
  <c r="P119" i="1"/>
  <c r="O33" i="1"/>
  <c r="P33" i="1"/>
  <c r="Q33" i="1"/>
  <c r="P4" i="1"/>
  <c r="Q4" i="1"/>
  <c r="O4" i="1"/>
  <c r="Q209" i="1"/>
  <c r="O209" i="1"/>
  <c r="P209" i="1"/>
  <c r="O260" i="1"/>
  <c r="Q260" i="1"/>
  <c r="P260" i="1"/>
  <c r="O335" i="1"/>
  <c r="Q335" i="1"/>
  <c r="P335" i="1"/>
  <c r="O338" i="1"/>
  <c r="Q338" i="1"/>
  <c r="P338" i="1"/>
  <c r="P339" i="1"/>
  <c r="Q339" i="1"/>
  <c r="O339" i="1"/>
  <c r="P379" i="1"/>
  <c r="O379" i="1"/>
  <c r="Q379" i="1"/>
  <c r="O432" i="1"/>
  <c r="P432" i="1"/>
  <c r="Q432" i="1"/>
  <c r="Q433" i="1"/>
  <c r="P433" i="1"/>
  <c r="O433" i="1"/>
  <c r="AE263" i="1"/>
  <c r="AC263" i="1"/>
  <c r="AD263" i="1"/>
  <c r="AE356" i="1"/>
  <c r="AD356" i="1"/>
  <c r="AC356" i="1"/>
  <c r="AE414" i="1"/>
  <c r="AD414" i="1"/>
  <c r="AC414" i="1"/>
  <c r="AC417" i="1"/>
  <c r="AD417" i="1"/>
  <c r="AE417" i="1"/>
  <c r="AC507" i="1"/>
  <c r="AD507" i="1"/>
  <c r="AE507" i="1"/>
  <c r="AC26" i="1"/>
  <c r="AD26" i="1"/>
  <c r="AE26" i="1"/>
  <c r="Q26" i="1"/>
  <c r="P26" i="1"/>
  <c r="O26" i="1"/>
  <c r="AC32" i="1"/>
  <c r="AE32" i="1"/>
  <c r="AD32" i="1"/>
  <c r="Q32" i="1"/>
  <c r="P32" i="1"/>
  <c r="O32" i="1"/>
  <c r="AC8" i="1"/>
  <c r="AD8" i="1"/>
  <c r="AE8" i="1"/>
  <c r="Q8" i="1"/>
  <c r="P8" i="1"/>
  <c r="O8" i="1"/>
  <c r="AD498" i="1"/>
  <c r="AC498" i="1"/>
  <c r="AE498" i="1"/>
  <c r="P498" i="1"/>
  <c r="Q498" i="1"/>
  <c r="O498" i="1"/>
  <c r="AE18" i="1"/>
  <c r="AD18" i="1"/>
  <c r="AC18" i="1"/>
  <c r="P18" i="1"/>
  <c r="O18" i="1"/>
  <c r="Q18" i="1"/>
  <c r="AD42" i="1"/>
  <c r="AE42" i="1"/>
  <c r="AC42" i="1"/>
  <c r="Q42" i="1"/>
  <c r="P42" i="1"/>
  <c r="O42" i="1"/>
  <c r="AD15" i="1"/>
  <c r="AC15" i="1"/>
  <c r="AE15" i="1"/>
  <c r="P15" i="1"/>
  <c r="Q15" i="1"/>
  <c r="O15" i="1"/>
  <c r="AD471" i="1"/>
  <c r="AC471" i="1"/>
  <c r="AE471" i="1"/>
  <c r="Q471" i="1"/>
  <c r="O471" i="1"/>
  <c r="P471" i="1"/>
  <c r="AE503" i="1"/>
  <c r="AC503" i="1"/>
  <c r="AD503" i="1"/>
  <c r="P503" i="1"/>
  <c r="Q503" i="1"/>
  <c r="O503" i="1"/>
  <c r="AE376" i="1"/>
  <c r="AD376" i="1"/>
  <c r="AC376" i="1"/>
  <c r="O376" i="1"/>
  <c r="P376" i="1"/>
  <c r="Q376" i="1"/>
  <c r="AD342" i="1"/>
  <c r="AC342" i="1"/>
  <c r="AE342" i="1"/>
  <c r="Q342" i="1"/>
  <c r="P342" i="1"/>
  <c r="O342" i="1"/>
  <c r="AE406" i="1"/>
  <c r="AD406" i="1"/>
  <c r="AC406" i="1"/>
  <c r="P406" i="1"/>
  <c r="O406" i="1"/>
  <c r="Q406" i="1"/>
  <c r="AE225" i="1"/>
  <c r="AC225" i="1"/>
  <c r="AD225" i="1"/>
  <c r="Q225" i="1"/>
  <c r="P225" i="1"/>
  <c r="O225" i="1"/>
  <c r="AC191" i="1"/>
  <c r="AE191" i="1"/>
  <c r="AD191" i="1"/>
  <c r="Q191" i="1"/>
  <c r="P191" i="1"/>
  <c r="O191" i="1"/>
  <c r="AE110" i="1"/>
  <c r="AC110" i="1"/>
  <c r="AD110" i="1"/>
  <c r="P110" i="1"/>
  <c r="O110" i="1"/>
  <c r="Q110" i="1"/>
  <c r="AC57" i="1"/>
  <c r="AD57" i="1"/>
  <c r="AE57" i="1"/>
  <c r="P57" i="1"/>
  <c r="Q57" i="1"/>
  <c r="O57" i="1"/>
  <c r="AC88" i="1"/>
  <c r="AD88" i="1"/>
  <c r="AE88" i="1"/>
  <c r="P88" i="1"/>
  <c r="Q88" i="1"/>
  <c r="O88" i="1"/>
  <c r="AC48" i="1"/>
  <c r="AD48" i="1"/>
  <c r="AE48" i="1"/>
  <c r="P48" i="1"/>
  <c r="Q48" i="1"/>
  <c r="O48" i="1"/>
  <c r="AD17" i="1"/>
  <c r="AC17" i="1"/>
  <c r="AE17" i="1"/>
  <c r="Q17" i="1"/>
  <c r="P17" i="1"/>
  <c r="O17" i="1"/>
  <c r="AD72" i="1"/>
  <c r="AE72" i="1"/>
  <c r="AC72" i="1"/>
  <c r="Q72" i="1"/>
  <c r="P72" i="1"/>
  <c r="O72" i="1"/>
  <c r="AC382" i="1"/>
  <c r="AE382" i="1"/>
  <c r="AD382" i="1"/>
  <c r="Q382" i="1"/>
  <c r="P382" i="1"/>
  <c r="O382" i="1"/>
  <c r="AD346" i="1"/>
  <c r="AE346" i="1"/>
  <c r="AC346" i="1"/>
  <c r="O346" i="1"/>
  <c r="P346" i="1"/>
  <c r="Q346" i="1"/>
  <c r="AC381" i="1"/>
  <c r="AD381" i="1"/>
  <c r="AE381" i="1"/>
  <c r="O381" i="1"/>
  <c r="P381" i="1"/>
  <c r="Q381" i="1"/>
  <c r="AE380" i="1"/>
  <c r="AD380" i="1"/>
  <c r="AC380" i="1"/>
  <c r="O380" i="1"/>
  <c r="Q380" i="1"/>
  <c r="P380" i="1"/>
  <c r="AC433" i="1"/>
  <c r="AD433" i="1"/>
  <c r="AE433" i="1"/>
  <c r="AC432" i="1"/>
  <c r="AD432" i="1"/>
  <c r="AE432" i="1"/>
  <c r="AE379" i="1"/>
  <c r="AC379" i="1"/>
  <c r="AD379" i="1"/>
  <c r="AE345" i="1"/>
  <c r="AC345" i="1"/>
  <c r="AD345" i="1"/>
  <c r="O345" i="1"/>
  <c r="Q345" i="1"/>
  <c r="P345" i="1"/>
  <c r="AE344" i="1"/>
  <c r="AC344" i="1"/>
  <c r="AD344" i="1"/>
  <c r="O344" i="1"/>
  <c r="P344" i="1"/>
  <c r="Q344" i="1"/>
  <c r="AD430" i="1"/>
  <c r="AE430" i="1"/>
  <c r="AC430" i="1"/>
  <c r="Q430" i="1"/>
  <c r="P430" i="1"/>
  <c r="O430" i="1"/>
  <c r="AE429" i="1"/>
  <c r="AD429" i="1"/>
  <c r="AC429" i="1"/>
  <c r="O429" i="1"/>
  <c r="Q429" i="1"/>
  <c r="P429" i="1"/>
  <c r="AD431" i="1"/>
  <c r="AE431" i="1"/>
  <c r="AC431" i="1"/>
  <c r="Q431" i="1"/>
  <c r="P431" i="1"/>
  <c r="O431" i="1"/>
  <c r="AC428" i="1"/>
  <c r="AD428" i="1"/>
  <c r="AE428" i="1"/>
  <c r="Q428" i="1"/>
  <c r="P428" i="1"/>
  <c r="O428" i="1"/>
  <c r="AD405" i="1"/>
  <c r="AE405" i="1"/>
  <c r="AC405" i="1"/>
  <c r="O405" i="1"/>
  <c r="Q405" i="1"/>
  <c r="P405" i="1"/>
  <c r="AC378" i="1"/>
  <c r="AE378" i="1"/>
  <c r="AD378" i="1"/>
  <c r="O378" i="1"/>
  <c r="P378" i="1"/>
  <c r="Q378" i="1"/>
  <c r="AE343" i="1"/>
  <c r="AD343" i="1"/>
  <c r="AC343" i="1"/>
  <c r="O343" i="1"/>
  <c r="P343" i="1"/>
  <c r="Q343" i="1"/>
  <c r="AE341" i="1"/>
  <c r="AD341" i="1"/>
  <c r="AC341" i="1"/>
  <c r="Q341" i="1"/>
  <c r="P341" i="1"/>
  <c r="O341" i="1"/>
  <c r="AE340" i="1"/>
  <c r="AD340" i="1"/>
  <c r="AC340" i="1"/>
  <c r="P340" i="1"/>
  <c r="O340" i="1"/>
  <c r="Q340" i="1"/>
  <c r="AD339" i="1"/>
  <c r="AC339" i="1"/>
  <c r="AE339" i="1"/>
  <c r="AD338" i="1"/>
  <c r="AC338" i="1"/>
  <c r="AE338" i="1"/>
  <c r="AE427" i="1"/>
  <c r="AD427" i="1"/>
  <c r="AC427" i="1"/>
  <c r="O427" i="1"/>
  <c r="P427" i="1"/>
  <c r="Q427" i="1"/>
  <c r="AE377" i="1"/>
  <c r="AD377" i="1"/>
  <c r="AC377" i="1"/>
  <c r="O377" i="1"/>
  <c r="P377" i="1"/>
  <c r="Q377" i="1"/>
  <c r="AE404" i="1"/>
  <c r="AD404" i="1"/>
  <c r="AC404" i="1"/>
  <c r="P404" i="1"/>
  <c r="Q404" i="1"/>
  <c r="O404" i="1"/>
  <c r="AE337" i="1"/>
  <c r="AD337" i="1"/>
  <c r="AC337" i="1"/>
  <c r="O337" i="1"/>
  <c r="P337" i="1"/>
  <c r="Q337" i="1"/>
  <c r="AC336" i="1"/>
  <c r="AD336" i="1"/>
  <c r="AE336" i="1"/>
  <c r="Q336" i="1"/>
  <c r="O336" i="1"/>
  <c r="P336" i="1"/>
  <c r="AC335" i="1"/>
  <c r="AE335" i="1"/>
  <c r="AD335" i="1"/>
  <c r="AD267" i="1"/>
  <c r="AC267" i="1"/>
  <c r="AE267" i="1"/>
  <c r="P267" i="1"/>
  <c r="Q267" i="1"/>
  <c r="O267" i="1"/>
  <c r="AC202" i="1"/>
  <c r="AD202" i="1"/>
  <c r="AE202" i="1"/>
  <c r="P202" i="1"/>
  <c r="Q202" i="1"/>
  <c r="O202" i="1"/>
  <c r="AD258" i="1"/>
  <c r="AC258" i="1"/>
  <c r="AE258" i="1"/>
  <c r="O258" i="1"/>
  <c r="P258" i="1"/>
  <c r="Q258" i="1"/>
  <c r="AD265" i="1"/>
  <c r="AE265" i="1"/>
  <c r="AC265" i="1"/>
  <c r="P265" i="1"/>
  <c r="O265" i="1"/>
  <c r="Q265" i="1"/>
  <c r="AD333" i="1"/>
  <c r="AC333" i="1"/>
  <c r="AE333" i="1"/>
  <c r="O333" i="1"/>
  <c r="P333" i="1"/>
  <c r="Q333" i="1"/>
  <c r="AD309" i="1"/>
  <c r="AC309" i="1"/>
  <c r="AE309" i="1"/>
  <c r="Q309" i="1"/>
  <c r="P309" i="1"/>
  <c r="O309" i="1"/>
  <c r="AC313" i="1"/>
  <c r="AD313" i="1"/>
  <c r="AE313" i="1"/>
  <c r="O313" i="1"/>
  <c r="Q313" i="1"/>
  <c r="P313" i="1"/>
  <c r="AC312" i="1"/>
  <c r="AD312" i="1"/>
  <c r="AE312" i="1"/>
  <c r="O312" i="1"/>
  <c r="P312" i="1"/>
  <c r="Q312" i="1"/>
  <c r="AD264" i="1"/>
  <c r="AE264" i="1"/>
  <c r="AC264" i="1"/>
  <c r="Q264" i="1"/>
  <c r="P264" i="1"/>
  <c r="O264" i="1"/>
  <c r="AC167" i="1"/>
  <c r="AD167" i="1"/>
  <c r="AE167" i="1"/>
  <c r="P167" i="1"/>
  <c r="O167" i="1"/>
  <c r="Q167" i="1"/>
  <c r="AC260" i="1"/>
  <c r="AE260" i="1"/>
  <c r="AD260" i="1"/>
  <c r="AC209" i="1"/>
  <c r="AD209" i="1"/>
  <c r="AE209" i="1"/>
  <c r="AE257" i="1"/>
  <c r="AD257" i="1"/>
  <c r="AC257" i="1"/>
  <c r="Q257" i="1"/>
  <c r="P257" i="1"/>
  <c r="O257" i="1"/>
  <c r="AE166" i="1"/>
  <c r="AD166" i="1"/>
  <c r="AC166" i="1"/>
  <c r="O166" i="1"/>
  <c r="P166" i="1"/>
  <c r="Q166" i="1"/>
  <c r="AC171" i="1"/>
  <c r="AE171" i="1"/>
  <c r="AD171" i="1"/>
  <c r="P171" i="1"/>
  <c r="O171" i="1"/>
  <c r="Q171" i="1"/>
  <c r="AD256" i="1"/>
  <c r="AC256" i="1"/>
  <c r="AE256" i="1"/>
  <c r="P256" i="1"/>
  <c r="Q256" i="1"/>
  <c r="O256" i="1"/>
  <c r="AD163" i="1"/>
  <c r="AE163" i="1"/>
  <c r="AC163" i="1"/>
  <c r="Q163" i="1"/>
  <c r="P163" i="1"/>
  <c r="O163" i="1"/>
  <c r="AC326" i="1"/>
  <c r="AD326" i="1"/>
  <c r="AE326" i="1"/>
  <c r="P326" i="1"/>
  <c r="O326" i="1"/>
  <c r="Q326" i="1"/>
  <c r="AC162" i="1"/>
  <c r="AE162" i="1"/>
  <c r="AD162" i="1"/>
  <c r="Q162" i="1"/>
  <c r="P162" i="1"/>
  <c r="O162" i="1"/>
  <c r="AC310" i="1"/>
  <c r="AD310" i="1"/>
  <c r="AE310" i="1"/>
  <c r="Q310" i="1"/>
  <c r="P310" i="1"/>
  <c r="O310" i="1"/>
  <c r="AD311" i="1"/>
  <c r="AC311" i="1"/>
  <c r="AE311" i="1"/>
  <c r="O311" i="1"/>
  <c r="P311" i="1"/>
  <c r="Q311" i="1"/>
  <c r="AC170" i="1"/>
  <c r="AD170" i="1"/>
  <c r="AE170" i="1"/>
  <c r="O170" i="1"/>
  <c r="Q170" i="1"/>
  <c r="P170" i="1"/>
  <c r="AC259" i="1"/>
  <c r="AE259" i="1"/>
  <c r="AD259" i="1"/>
  <c r="O259" i="1"/>
  <c r="P259" i="1"/>
  <c r="Q259" i="1"/>
  <c r="AC203" i="1"/>
  <c r="AD203" i="1"/>
  <c r="AE203" i="1"/>
  <c r="O203" i="1"/>
  <c r="Q203" i="1"/>
  <c r="P203" i="1"/>
  <c r="AE315" i="1"/>
  <c r="AD315" i="1"/>
  <c r="AC315" i="1"/>
  <c r="Q315" i="1"/>
  <c r="P315" i="1"/>
  <c r="O315" i="1"/>
  <c r="AE208" i="1"/>
  <c r="AD208" i="1"/>
  <c r="AC208" i="1"/>
  <c r="Q208" i="1"/>
  <c r="P208" i="1"/>
  <c r="O208" i="1"/>
  <c r="AE261" i="1"/>
  <c r="AD261" i="1"/>
  <c r="AC261" i="1"/>
  <c r="Q261" i="1"/>
  <c r="O261" i="1"/>
  <c r="P261" i="1"/>
  <c r="AE307" i="1"/>
  <c r="AD307" i="1"/>
  <c r="AC307" i="1"/>
  <c r="Q307" i="1"/>
  <c r="P307" i="1"/>
  <c r="O307" i="1"/>
  <c r="AD255" i="1"/>
  <c r="AC255" i="1"/>
  <c r="AE255" i="1"/>
  <c r="Q255" i="1"/>
  <c r="O255" i="1"/>
  <c r="P255" i="1"/>
  <c r="AE325" i="1"/>
  <c r="AD325" i="1"/>
  <c r="AC325" i="1"/>
  <c r="O325" i="1"/>
  <c r="Q325" i="1"/>
  <c r="P325" i="1"/>
  <c r="AE205" i="1"/>
  <c r="AD205" i="1"/>
  <c r="AC205" i="1"/>
  <c r="P205" i="1"/>
  <c r="Q205" i="1"/>
  <c r="O205" i="1"/>
  <c r="AD165" i="1"/>
  <c r="AC165" i="1"/>
  <c r="AE165" i="1"/>
  <c r="P165" i="1"/>
  <c r="Q165" i="1"/>
  <c r="O165" i="1"/>
  <c r="AE207" i="1"/>
  <c r="AD207" i="1"/>
  <c r="AC207" i="1"/>
  <c r="P207" i="1"/>
  <c r="O207" i="1"/>
  <c r="Q207" i="1"/>
  <c r="AE316" i="1"/>
  <c r="AD316" i="1"/>
  <c r="AC316" i="1"/>
  <c r="O316" i="1"/>
  <c r="Q316" i="1"/>
  <c r="P316" i="1"/>
  <c r="AE206" i="1"/>
  <c r="AD206" i="1"/>
  <c r="AC206" i="1"/>
  <c r="Q206" i="1"/>
  <c r="P206" i="1"/>
  <c r="O206" i="1"/>
  <c r="AE308" i="1"/>
  <c r="AD308" i="1"/>
  <c r="AC308" i="1"/>
  <c r="P308" i="1"/>
  <c r="O308" i="1"/>
  <c r="Q308" i="1"/>
  <c r="AE306" i="1"/>
  <c r="AD306" i="1"/>
  <c r="AC306" i="1"/>
  <c r="O306" i="1"/>
  <c r="P306" i="1"/>
  <c r="Q306" i="1"/>
  <c r="AD210" i="1"/>
  <c r="AC210" i="1"/>
  <c r="AE210" i="1"/>
  <c r="O210" i="1"/>
  <c r="P210" i="1"/>
  <c r="Q210" i="1"/>
  <c r="AD172" i="1"/>
  <c r="AE172" i="1"/>
  <c r="AC172" i="1"/>
  <c r="P172" i="1"/>
  <c r="Q172" i="1"/>
  <c r="O172" i="1"/>
  <c r="AE211" i="1"/>
  <c r="AC211" i="1"/>
  <c r="AD211" i="1"/>
  <c r="Q211" i="1"/>
  <c r="P211" i="1"/>
  <c r="O211" i="1"/>
  <c r="AC305" i="1"/>
  <c r="AE305" i="1"/>
  <c r="AD305" i="1"/>
  <c r="Q305" i="1"/>
  <c r="P305" i="1"/>
  <c r="O305" i="1"/>
  <c r="AE496" i="1"/>
  <c r="AD496" i="1"/>
  <c r="AC496" i="1"/>
  <c r="Q496" i="1"/>
  <c r="O496" i="1"/>
  <c r="P496" i="1"/>
  <c r="AE492" i="1"/>
  <c r="AD492" i="1"/>
  <c r="AC492" i="1"/>
  <c r="Q492" i="1"/>
  <c r="P492" i="1"/>
  <c r="O492" i="1"/>
  <c r="AD21" i="1"/>
  <c r="AC21" i="1"/>
  <c r="AE21" i="1"/>
  <c r="P21" i="1"/>
  <c r="O21" i="1"/>
  <c r="Q21" i="1"/>
  <c r="AD24" i="1"/>
  <c r="AC24" i="1"/>
  <c r="AE24" i="1"/>
  <c r="Q24" i="1"/>
  <c r="P24" i="1"/>
  <c r="O24" i="1"/>
  <c r="AE67" i="1"/>
  <c r="AD67" i="1"/>
  <c r="AC67" i="1"/>
  <c r="O67" i="1"/>
  <c r="P67" i="1"/>
  <c r="Q67" i="1"/>
  <c r="AE454" i="1"/>
  <c r="AC454" i="1"/>
  <c r="AD454" i="1"/>
  <c r="P454" i="1"/>
  <c r="O454" i="1"/>
  <c r="Q454" i="1"/>
  <c r="AE453" i="1"/>
  <c r="AD453" i="1"/>
  <c r="AC453" i="1"/>
  <c r="Q453" i="1"/>
  <c r="P453" i="1"/>
  <c r="O453" i="1"/>
  <c r="AE121" i="1"/>
  <c r="AD121" i="1"/>
  <c r="AC121" i="1"/>
  <c r="O121" i="1"/>
  <c r="P121" i="1"/>
  <c r="Q121" i="1"/>
  <c r="AE65" i="1"/>
  <c r="AC65" i="1"/>
  <c r="AD65" i="1"/>
  <c r="O65" i="1"/>
  <c r="P65" i="1"/>
  <c r="Q65" i="1"/>
  <c r="AE36" i="1"/>
  <c r="AC36" i="1"/>
  <c r="AD36" i="1"/>
  <c r="P36" i="1"/>
  <c r="O36" i="1"/>
  <c r="Q36" i="1"/>
  <c r="AE37" i="1"/>
  <c r="AC37" i="1"/>
  <c r="AD37" i="1"/>
  <c r="Q37" i="1"/>
  <c r="O37" i="1"/>
  <c r="P37" i="1"/>
  <c r="AE33" i="1"/>
  <c r="AC33" i="1"/>
  <c r="AD33" i="1"/>
  <c r="AD119" i="1"/>
  <c r="AC119" i="1"/>
  <c r="AE119" i="1"/>
  <c r="AE25" i="1"/>
  <c r="AD25" i="1"/>
  <c r="AC25" i="1"/>
  <c r="AC3" i="1"/>
  <c r="AD3" i="1"/>
  <c r="AE3" i="1"/>
  <c r="AE135" i="1"/>
  <c r="AD135" i="1"/>
  <c r="AC135" i="1"/>
  <c r="Q135" i="1"/>
  <c r="P135" i="1"/>
  <c r="O135" i="1"/>
  <c r="AC60" i="1"/>
  <c r="AE60" i="1"/>
  <c r="AD60" i="1"/>
  <c r="AC11" i="1"/>
  <c r="AE11" i="1"/>
  <c r="AD11" i="1"/>
  <c r="Q11" i="1"/>
  <c r="O11" i="1"/>
  <c r="P11" i="1"/>
  <c r="AE76" i="1"/>
  <c r="AC76" i="1"/>
  <c r="AD76" i="1"/>
  <c r="Q76" i="1"/>
  <c r="O76" i="1"/>
  <c r="P76" i="1"/>
  <c r="AE10" i="1"/>
  <c r="AD10" i="1"/>
  <c r="AC10" i="1"/>
  <c r="P10" i="1"/>
  <c r="O10" i="1"/>
  <c r="Q10" i="1"/>
  <c r="AC6" i="1"/>
  <c r="AE6" i="1"/>
  <c r="AD6" i="1"/>
  <c r="O6" i="1"/>
  <c r="P6" i="1"/>
  <c r="Q6" i="1"/>
  <c r="AE20" i="1"/>
  <c r="AD20" i="1"/>
  <c r="AC20" i="1"/>
  <c r="P20" i="1"/>
  <c r="O20" i="1"/>
  <c r="Q20" i="1"/>
  <c r="AD53" i="1"/>
  <c r="AE53" i="1"/>
  <c r="AC53" i="1"/>
  <c r="P53" i="1"/>
  <c r="Q53" i="1"/>
  <c r="O53" i="1"/>
  <c r="AC7" i="1"/>
  <c r="AE7" i="1"/>
  <c r="AD7" i="1"/>
  <c r="P7" i="1"/>
  <c r="Q7" i="1"/>
  <c r="O7" i="1"/>
  <c r="AC77" i="1"/>
  <c r="AE77" i="1"/>
  <c r="AD77" i="1"/>
  <c r="P77" i="1"/>
  <c r="Q77" i="1"/>
  <c r="O77" i="1"/>
  <c r="AD120" i="1"/>
  <c r="AC120" i="1"/>
  <c r="AE120" i="1"/>
  <c r="Q120" i="1"/>
  <c r="P120" i="1"/>
  <c r="O120" i="1"/>
  <c r="AD54" i="1"/>
  <c r="AC54" i="1"/>
  <c r="AE54" i="1"/>
  <c r="P54" i="1"/>
  <c r="Q54" i="1"/>
  <c r="O54" i="1"/>
  <c r="AC117" i="1"/>
  <c r="AD117" i="1"/>
  <c r="AE117" i="1"/>
  <c r="Q117" i="1"/>
  <c r="P117" i="1"/>
  <c r="O117" i="1"/>
  <c r="AE118" i="1"/>
  <c r="AD118" i="1"/>
  <c r="AC118" i="1"/>
  <c r="Q118" i="1"/>
  <c r="P118" i="1"/>
  <c r="O118" i="1"/>
  <c r="AE284" i="1"/>
  <c r="AD284" i="1"/>
  <c r="AC284" i="1"/>
  <c r="O284" i="1"/>
  <c r="Q284" i="1"/>
  <c r="P284" i="1"/>
  <c r="AD369" i="1"/>
  <c r="AE369" i="1"/>
  <c r="AC369" i="1"/>
  <c r="Q369" i="1"/>
  <c r="O369" i="1"/>
  <c r="P369" i="1"/>
  <c r="AC283" i="1"/>
  <c r="AE283" i="1"/>
  <c r="AD283" i="1"/>
  <c r="Q283" i="1"/>
  <c r="O283" i="1"/>
  <c r="P283" i="1"/>
  <c r="AD282" i="1"/>
  <c r="AE282" i="1"/>
  <c r="AC282" i="1"/>
  <c r="P282" i="1"/>
  <c r="O282" i="1"/>
  <c r="Q282" i="1"/>
  <c r="AE281" i="1"/>
  <c r="AD281" i="1"/>
  <c r="AC281" i="1"/>
  <c r="O281" i="1"/>
  <c r="Q281" i="1"/>
  <c r="P281" i="1"/>
  <c r="AE363" i="1"/>
  <c r="AD363" i="1"/>
  <c r="AC363" i="1"/>
  <c r="Q363" i="1"/>
  <c r="P363" i="1"/>
  <c r="O363" i="1"/>
  <c r="AE280" i="1"/>
  <c r="AD280" i="1"/>
  <c r="AC280" i="1"/>
  <c r="O280" i="1"/>
  <c r="Q280" i="1"/>
  <c r="P280" i="1"/>
  <c r="AE441" i="1"/>
  <c r="AC441" i="1"/>
  <c r="AD441" i="1"/>
  <c r="O441" i="1"/>
  <c r="Q441" i="1"/>
  <c r="P441" i="1"/>
  <c r="AC218" i="1"/>
  <c r="AD218" i="1"/>
  <c r="AE218" i="1"/>
  <c r="P218" i="1"/>
  <c r="Q218" i="1"/>
  <c r="O218" i="1"/>
  <c r="AD217" i="1"/>
  <c r="AE217" i="1"/>
  <c r="AC217" i="1"/>
  <c r="O217" i="1"/>
  <c r="P217" i="1"/>
  <c r="Q217" i="1"/>
  <c r="AE394" i="1"/>
  <c r="AC394" i="1"/>
  <c r="AD394" i="1"/>
  <c r="Q394" i="1"/>
  <c r="P394" i="1"/>
  <c r="O394" i="1"/>
  <c r="AE216" i="1"/>
  <c r="AD216" i="1"/>
  <c r="AC216" i="1"/>
  <c r="P216" i="1"/>
  <c r="Q216" i="1"/>
  <c r="O216" i="1"/>
  <c r="AD185" i="1"/>
  <c r="AC185" i="1"/>
  <c r="AE185" i="1"/>
  <c r="P185" i="1"/>
  <c r="Q185" i="1"/>
  <c r="O185" i="1"/>
  <c r="AD184" i="1"/>
  <c r="AE184" i="1"/>
  <c r="AC184" i="1"/>
  <c r="Q184" i="1"/>
  <c r="P184" i="1"/>
  <c r="O184" i="1"/>
  <c r="AE183" i="1"/>
  <c r="AD183" i="1"/>
  <c r="AC183" i="1"/>
  <c r="O183" i="1"/>
  <c r="Q183" i="1"/>
  <c r="P183" i="1"/>
  <c r="AC334" i="1"/>
  <c r="AD334" i="1"/>
  <c r="AE334" i="1"/>
  <c r="P334" i="1"/>
  <c r="O334" i="1"/>
  <c r="Q334" i="1"/>
  <c r="AD474" i="1"/>
  <c r="AC474" i="1"/>
  <c r="AE474" i="1"/>
  <c r="Q474" i="1"/>
  <c r="O474" i="1"/>
  <c r="P474" i="1"/>
  <c r="AD472" i="1"/>
  <c r="AE472" i="1"/>
  <c r="AC472" i="1"/>
  <c r="Q472" i="1"/>
  <c r="P472" i="1"/>
  <c r="O472" i="1"/>
  <c r="AE455" i="1"/>
  <c r="AC455" i="1"/>
  <c r="AD455" i="1"/>
  <c r="Q455" i="1"/>
  <c r="P455" i="1"/>
  <c r="O455" i="1"/>
  <c r="AE473" i="1"/>
  <c r="AC473" i="1"/>
  <c r="AD473" i="1"/>
  <c r="AE493" i="1"/>
  <c r="AD493" i="1"/>
  <c r="AC493" i="1"/>
  <c r="AE504" i="1"/>
  <c r="AC504" i="1"/>
  <c r="AD504" i="1"/>
  <c r="AD497" i="1"/>
  <c r="AC497" i="1"/>
  <c r="AE497" i="1"/>
  <c r="AC374" i="1"/>
  <c r="AD374" i="1"/>
  <c r="AE374" i="1"/>
  <c r="P374" i="1"/>
  <c r="Q374" i="1"/>
  <c r="O374" i="1"/>
  <c r="AD415" i="1"/>
  <c r="AE415" i="1"/>
  <c r="AC415" i="1"/>
  <c r="O415" i="1"/>
  <c r="P415" i="1"/>
  <c r="Q415" i="1"/>
  <c r="AE148" i="1"/>
  <c r="AD148" i="1"/>
  <c r="AC148" i="1"/>
  <c r="O148" i="1"/>
  <c r="P148" i="1"/>
  <c r="Q148" i="1"/>
  <c r="AC147" i="1"/>
  <c r="AD147" i="1"/>
  <c r="AE147" i="1"/>
  <c r="Q147" i="1"/>
  <c r="O147" i="1"/>
  <c r="P147" i="1"/>
  <c r="AE146" i="1"/>
  <c r="AC146" i="1"/>
  <c r="AD146" i="1"/>
  <c r="O146" i="1"/>
  <c r="P146" i="1"/>
  <c r="Q146" i="1"/>
  <c r="AE434" i="1"/>
  <c r="AD434" i="1"/>
  <c r="AC434" i="1"/>
  <c r="O434" i="1"/>
  <c r="P434" i="1"/>
  <c r="Q434" i="1"/>
  <c r="AC438" i="1"/>
  <c r="AD438" i="1"/>
  <c r="AE438" i="1"/>
  <c r="P438" i="1"/>
  <c r="Q438" i="1"/>
  <c r="O438" i="1"/>
  <c r="AE440" i="1"/>
  <c r="AD440" i="1"/>
  <c r="AC440" i="1"/>
  <c r="Q440" i="1"/>
  <c r="P440" i="1"/>
  <c r="O440" i="1"/>
  <c r="AE124" i="1"/>
  <c r="AD124" i="1"/>
  <c r="AC124" i="1"/>
  <c r="O124" i="1"/>
  <c r="P124" i="1"/>
  <c r="Q124" i="1"/>
  <c r="AD420" i="1"/>
  <c r="AC420" i="1"/>
  <c r="AE420" i="1"/>
  <c r="O420" i="1"/>
  <c r="Q420" i="1"/>
  <c r="P420" i="1"/>
  <c r="AD123" i="1"/>
  <c r="AE123" i="1"/>
  <c r="AC123" i="1"/>
  <c r="Q123" i="1"/>
  <c r="P123" i="1"/>
  <c r="O123" i="1"/>
  <c r="AC368" i="1"/>
  <c r="AD368" i="1"/>
  <c r="AE368" i="1"/>
  <c r="AE373" i="1"/>
  <c r="AD373" i="1"/>
  <c r="AC373" i="1"/>
  <c r="Q373" i="1"/>
  <c r="P373" i="1"/>
  <c r="O373" i="1"/>
  <c r="AD390" i="1"/>
  <c r="AC390" i="1"/>
  <c r="AE390" i="1"/>
  <c r="O390" i="1"/>
  <c r="P390" i="1"/>
  <c r="Q390" i="1"/>
  <c r="AD395" i="1"/>
  <c r="AC395" i="1"/>
  <c r="AE395" i="1"/>
  <c r="Q395" i="1"/>
  <c r="P395" i="1"/>
  <c r="O395" i="1"/>
  <c r="AD412" i="1"/>
  <c r="AC412" i="1"/>
  <c r="AE412" i="1"/>
  <c r="O412" i="1"/>
  <c r="Q412" i="1"/>
  <c r="P412" i="1"/>
  <c r="AC362" i="1"/>
  <c r="AE362" i="1"/>
  <c r="AD362" i="1"/>
  <c r="Q362" i="1"/>
  <c r="P362" i="1"/>
  <c r="O362" i="1"/>
  <c r="AE442" i="1"/>
  <c r="AD442" i="1"/>
  <c r="AC442" i="1"/>
  <c r="O442" i="1"/>
  <c r="Q442" i="1"/>
  <c r="P442" i="1"/>
  <c r="AD360" i="1"/>
  <c r="AC360" i="1"/>
  <c r="AE360" i="1"/>
  <c r="Q360" i="1"/>
  <c r="O360" i="1"/>
  <c r="P360" i="1"/>
  <c r="AC435" i="1"/>
  <c r="AE435" i="1"/>
  <c r="AD435" i="1"/>
  <c r="P435" i="1"/>
  <c r="O435" i="1"/>
  <c r="Q435" i="1"/>
  <c r="AC361" i="1"/>
  <c r="AD361" i="1"/>
  <c r="AE361" i="1"/>
  <c r="P361" i="1"/>
  <c r="Q361" i="1"/>
  <c r="O361" i="1"/>
  <c r="AD372" i="1"/>
  <c r="AE372" i="1"/>
  <c r="AC372" i="1"/>
  <c r="Q372" i="1"/>
  <c r="P372" i="1"/>
  <c r="O372" i="1"/>
  <c r="AC416" i="1"/>
  <c r="AD416" i="1"/>
  <c r="AE416" i="1"/>
  <c r="P416" i="1"/>
  <c r="Q416" i="1"/>
  <c r="O416" i="1"/>
  <c r="AD375" i="1"/>
  <c r="AC375" i="1"/>
  <c r="AE375" i="1"/>
  <c r="Q375" i="1"/>
  <c r="P375" i="1"/>
  <c r="O375" i="1"/>
  <c r="AE371" i="1"/>
  <c r="AC371" i="1"/>
  <c r="AD371" i="1"/>
  <c r="Q371" i="1"/>
  <c r="O371" i="1"/>
  <c r="P371" i="1"/>
  <c r="AE410" i="1"/>
  <c r="AD410" i="1"/>
  <c r="AC410" i="1"/>
  <c r="Q410" i="1"/>
  <c r="P410" i="1"/>
  <c r="O410" i="1"/>
  <c r="AC413" i="1"/>
  <c r="AD413" i="1"/>
  <c r="AE413" i="1"/>
  <c r="Q413" i="1"/>
  <c r="P413" i="1"/>
  <c r="O413" i="1"/>
  <c r="AC439" i="1"/>
  <c r="AD439" i="1"/>
  <c r="AE439" i="1"/>
  <c r="Q439" i="1"/>
  <c r="P439" i="1"/>
  <c r="O439" i="1"/>
  <c r="AE355" i="1"/>
  <c r="AC355" i="1"/>
  <c r="AD355" i="1"/>
  <c r="O355" i="1"/>
  <c r="Q355" i="1"/>
  <c r="P355" i="1"/>
  <c r="AE409" i="1"/>
  <c r="AC409" i="1"/>
  <c r="AD409" i="1"/>
  <c r="O409" i="1"/>
  <c r="Q409" i="1"/>
  <c r="P409" i="1"/>
  <c r="AE370" i="1"/>
  <c r="AD370" i="1"/>
  <c r="AC370" i="1"/>
  <c r="Q370" i="1"/>
  <c r="P370" i="1"/>
  <c r="O370" i="1"/>
  <c r="AD411" i="1"/>
  <c r="AC411" i="1"/>
  <c r="AE411" i="1"/>
  <c r="P411" i="1"/>
  <c r="O411" i="1"/>
  <c r="Q411" i="1"/>
  <c r="AC426" i="1"/>
  <c r="AD426" i="1"/>
  <c r="AE426" i="1"/>
  <c r="P426" i="1"/>
  <c r="Q426" i="1"/>
  <c r="O426" i="1"/>
  <c r="AC359" i="1"/>
  <c r="AD359" i="1"/>
  <c r="AE359" i="1"/>
  <c r="Q359" i="1"/>
  <c r="P359" i="1"/>
  <c r="O359" i="1"/>
  <c r="AE105" i="1"/>
  <c r="AD105" i="1"/>
  <c r="AC105" i="1"/>
  <c r="O105" i="1"/>
  <c r="P105" i="1"/>
  <c r="Q105" i="1"/>
  <c r="AE104" i="1"/>
  <c r="AD104" i="1"/>
  <c r="AC104" i="1"/>
  <c r="P104" i="1"/>
  <c r="Q104" i="1"/>
  <c r="O104" i="1"/>
  <c r="AD103" i="1"/>
  <c r="AC103" i="1"/>
  <c r="AE103" i="1"/>
  <c r="P103" i="1"/>
  <c r="Q103" i="1"/>
  <c r="O103" i="1"/>
  <c r="AE465" i="1"/>
  <c r="AC465" i="1"/>
  <c r="AD465" i="1"/>
  <c r="O465" i="1"/>
  <c r="Q465" i="1"/>
  <c r="P465" i="1"/>
  <c r="AC84" i="1"/>
  <c r="AD84" i="1"/>
  <c r="AE84" i="1"/>
  <c r="O84" i="1"/>
  <c r="P84" i="1"/>
  <c r="Q84" i="1"/>
  <c r="AE505" i="1"/>
  <c r="AD505" i="1"/>
  <c r="AC505" i="1"/>
  <c r="Q505" i="1"/>
  <c r="O505" i="1"/>
  <c r="P505" i="1"/>
  <c r="AC70" i="1"/>
  <c r="AD70" i="1"/>
  <c r="AE70" i="1"/>
  <c r="O70" i="1"/>
  <c r="P70" i="1"/>
  <c r="Q70" i="1"/>
  <c r="AE480" i="1"/>
  <c r="AD480" i="1"/>
  <c r="AC480" i="1"/>
  <c r="O480" i="1"/>
  <c r="P480" i="1"/>
  <c r="Q480" i="1"/>
  <c r="AD489" i="1"/>
  <c r="AC489" i="1"/>
  <c r="AE489" i="1"/>
  <c r="O489" i="1"/>
  <c r="P489" i="1"/>
  <c r="Q489" i="1"/>
  <c r="AD56" i="1"/>
  <c r="AE56" i="1"/>
  <c r="AC56" i="1"/>
  <c r="Q56" i="1"/>
  <c r="O56" i="1"/>
  <c r="P56" i="1"/>
  <c r="AE52" i="1"/>
  <c r="AD52" i="1"/>
  <c r="AC52" i="1"/>
  <c r="Q52" i="1"/>
  <c r="P52" i="1"/>
  <c r="O52" i="1"/>
  <c r="AC51" i="1"/>
  <c r="AD51" i="1"/>
  <c r="AE51" i="1"/>
  <c r="O51" i="1"/>
  <c r="P51" i="1"/>
  <c r="Q51" i="1"/>
  <c r="AE494" i="1"/>
  <c r="AC494" i="1"/>
  <c r="AD494" i="1"/>
  <c r="Q494" i="1"/>
  <c r="P494" i="1"/>
  <c r="O494" i="1"/>
  <c r="AE243" i="1"/>
  <c r="AD243" i="1"/>
  <c r="AC243" i="1"/>
  <c r="P243" i="1"/>
  <c r="O243" i="1"/>
  <c r="Q243" i="1"/>
  <c r="AE242" i="1"/>
  <c r="AD242" i="1"/>
  <c r="AC242" i="1"/>
  <c r="O242" i="1"/>
  <c r="Q242" i="1"/>
  <c r="P242" i="1"/>
  <c r="AE199" i="1"/>
  <c r="AD199" i="1"/>
  <c r="AC199" i="1"/>
  <c r="Q199" i="1"/>
  <c r="P199" i="1"/>
  <c r="O199" i="1"/>
  <c r="AD241" i="1"/>
  <c r="AC241" i="1"/>
  <c r="AE241" i="1"/>
  <c r="P241" i="1"/>
  <c r="O241" i="1"/>
  <c r="Q241" i="1"/>
  <c r="AE240" i="1"/>
  <c r="AD240" i="1"/>
  <c r="AC240" i="1"/>
  <c r="O240" i="1"/>
  <c r="P240" i="1"/>
  <c r="Q240" i="1"/>
  <c r="AC301" i="1"/>
  <c r="AD301" i="1"/>
  <c r="AE301" i="1"/>
  <c r="Q301" i="1"/>
  <c r="P301" i="1"/>
  <c r="O301" i="1"/>
  <c r="AC239" i="1"/>
  <c r="AD239" i="1"/>
  <c r="AE239" i="1"/>
  <c r="Q239" i="1"/>
  <c r="O239" i="1"/>
  <c r="P239" i="1"/>
  <c r="AD300" i="1"/>
  <c r="AE300" i="1"/>
  <c r="AC300" i="1"/>
  <c r="Q300" i="1"/>
  <c r="O300" i="1"/>
  <c r="P300" i="1"/>
  <c r="AE134" i="1"/>
  <c r="AD134" i="1"/>
  <c r="AC134" i="1"/>
  <c r="AE238" i="1"/>
  <c r="AD238" i="1"/>
  <c r="AC238" i="1"/>
  <c r="AE299" i="1"/>
  <c r="AD299" i="1"/>
  <c r="AC299" i="1"/>
  <c r="AC298" i="1"/>
  <c r="AE298" i="1"/>
  <c r="AD298" i="1"/>
  <c r="O298" i="1"/>
  <c r="P298" i="1"/>
  <c r="Q298" i="1"/>
  <c r="AE237" i="1"/>
  <c r="AD237" i="1"/>
  <c r="AC237" i="1"/>
  <c r="P237" i="1"/>
  <c r="Q237" i="1"/>
  <c r="O237" i="1"/>
  <c r="AC297" i="1"/>
  <c r="AE297" i="1"/>
  <c r="AD297" i="1"/>
  <c r="O297" i="1"/>
  <c r="P297" i="1"/>
  <c r="Q297" i="1"/>
  <c r="AC296" i="1"/>
  <c r="AD296" i="1"/>
  <c r="AE296" i="1"/>
  <c r="Q296" i="1"/>
  <c r="P296" i="1"/>
  <c r="O296" i="1"/>
  <c r="AC236" i="1"/>
  <c r="AD236" i="1"/>
  <c r="AE236" i="1"/>
  <c r="Q236" i="1"/>
  <c r="P236" i="1"/>
  <c r="O236" i="1"/>
  <c r="AD160" i="1"/>
  <c r="AE160" i="1"/>
  <c r="AC160" i="1"/>
  <c r="Q160" i="1"/>
  <c r="P160" i="1"/>
  <c r="O160" i="1"/>
  <c r="AD198" i="1"/>
  <c r="AC198" i="1"/>
  <c r="AE198" i="1"/>
  <c r="P198" i="1"/>
  <c r="O198" i="1"/>
  <c r="Q198" i="1"/>
  <c r="AD197" i="1"/>
  <c r="AE197" i="1"/>
  <c r="AC197" i="1"/>
  <c r="P197" i="1"/>
  <c r="O197" i="1"/>
  <c r="Q197" i="1"/>
  <c r="AC133" i="1"/>
  <c r="AD133" i="1"/>
  <c r="AE133" i="1"/>
  <c r="Q133" i="1"/>
  <c r="P133" i="1"/>
  <c r="O133" i="1"/>
  <c r="AC196" i="1"/>
  <c r="AD196" i="1"/>
  <c r="AE196" i="1"/>
  <c r="P196" i="1"/>
  <c r="O196" i="1"/>
  <c r="Q196" i="1"/>
  <c r="AC295" i="1"/>
  <c r="AE295" i="1"/>
  <c r="AD295" i="1"/>
  <c r="O295" i="1"/>
  <c r="P295" i="1"/>
  <c r="Q295" i="1"/>
  <c r="AC235" i="1"/>
  <c r="AD235" i="1"/>
  <c r="AE235" i="1"/>
  <c r="O235" i="1"/>
  <c r="Q235" i="1"/>
  <c r="P235" i="1"/>
  <c r="AE234" i="1"/>
  <c r="AC234" i="1"/>
  <c r="AD234" i="1"/>
  <c r="Q234" i="1"/>
  <c r="P234" i="1"/>
  <c r="O234" i="1"/>
  <c r="AD233" i="1"/>
  <c r="AC233" i="1"/>
  <c r="AE233" i="1"/>
  <c r="O233" i="1"/>
  <c r="P233" i="1"/>
  <c r="Q233" i="1"/>
  <c r="AD291" i="1"/>
  <c r="AC291" i="1"/>
  <c r="AE291" i="1"/>
  <c r="O291" i="1"/>
  <c r="P291" i="1"/>
  <c r="Q291" i="1"/>
  <c r="AE294" i="1"/>
  <c r="AD294" i="1"/>
  <c r="AC294" i="1"/>
  <c r="O294" i="1"/>
  <c r="P294" i="1"/>
  <c r="Q294" i="1"/>
  <c r="AE290" i="1"/>
  <c r="AD290" i="1"/>
  <c r="AC290" i="1"/>
  <c r="P290" i="1"/>
  <c r="O290" i="1"/>
  <c r="Q290" i="1"/>
  <c r="AE292" i="1"/>
  <c r="AD292" i="1"/>
  <c r="AC292" i="1"/>
  <c r="O292" i="1"/>
  <c r="P292" i="1"/>
  <c r="Q292" i="1"/>
  <c r="AD293" i="1"/>
  <c r="AE293" i="1"/>
  <c r="AC293" i="1"/>
  <c r="Q293" i="1"/>
  <c r="P293" i="1"/>
  <c r="O293" i="1"/>
  <c r="AC232" i="1"/>
  <c r="AD232" i="1"/>
  <c r="AE232" i="1"/>
  <c r="P232" i="1"/>
  <c r="O232" i="1"/>
  <c r="Q232" i="1"/>
  <c r="AE231" i="1"/>
  <c r="AD231" i="1"/>
  <c r="AC231" i="1"/>
  <c r="Q231" i="1"/>
  <c r="P231" i="1"/>
  <c r="O231" i="1"/>
  <c r="AC195" i="1"/>
  <c r="AE195" i="1"/>
  <c r="AD195" i="1"/>
  <c r="O195" i="1"/>
  <c r="Q195" i="1"/>
  <c r="P195" i="1"/>
  <c r="AD194" i="1"/>
  <c r="AC194" i="1"/>
  <c r="AE194" i="1"/>
  <c r="O194" i="1"/>
  <c r="P194" i="1"/>
  <c r="Q194" i="1"/>
  <c r="AE192" i="1"/>
  <c r="AC192" i="1"/>
  <c r="AD192" i="1"/>
  <c r="P192" i="1"/>
  <c r="O192" i="1"/>
  <c r="Q192" i="1"/>
  <c r="AE193" i="1"/>
  <c r="AC193" i="1"/>
  <c r="AD193" i="1"/>
  <c r="Q193" i="1"/>
  <c r="O193" i="1"/>
  <c r="P193" i="1"/>
  <c r="AE158" i="1"/>
  <c r="AD158" i="1"/>
  <c r="AC158" i="1"/>
  <c r="O158" i="1"/>
  <c r="P158" i="1"/>
  <c r="Q158" i="1"/>
  <c r="AE159" i="1"/>
  <c r="AD159" i="1"/>
  <c r="AC159" i="1"/>
  <c r="O159" i="1"/>
  <c r="P159" i="1"/>
  <c r="Q159" i="1"/>
  <c r="AD131" i="1"/>
  <c r="AE131" i="1"/>
  <c r="AC131" i="1"/>
  <c r="O131" i="1"/>
  <c r="Q131" i="1"/>
  <c r="P131" i="1"/>
  <c r="AE130" i="1"/>
  <c r="AD130" i="1"/>
  <c r="AC130" i="1"/>
  <c r="O130" i="1"/>
  <c r="P130" i="1"/>
  <c r="Q130" i="1"/>
  <c r="AD129" i="1"/>
  <c r="AC129" i="1"/>
  <c r="AE129" i="1"/>
  <c r="O129" i="1"/>
  <c r="Q129" i="1"/>
  <c r="P129" i="1"/>
  <c r="AE132" i="1"/>
  <c r="AD132" i="1"/>
  <c r="AC132" i="1"/>
  <c r="P132" i="1"/>
  <c r="O132" i="1"/>
  <c r="Q132" i="1"/>
  <c r="AE190" i="1"/>
  <c r="AD190" i="1"/>
  <c r="AC190" i="1"/>
  <c r="AE230" i="1"/>
  <c r="AC230" i="1"/>
  <c r="AD230" i="1"/>
  <c r="AD157" i="1"/>
  <c r="AE157" i="1"/>
  <c r="AC157" i="1"/>
  <c r="AD229" i="1"/>
  <c r="AE229" i="1"/>
  <c r="AC229" i="1"/>
  <c r="AE189" i="1"/>
  <c r="AD189" i="1"/>
  <c r="AC189" i="1"/>
  <c r="AE128" i="1"/>
  <c r="AD128" i="1"/>
  <c r="AC128" i="1"/>
  <c r="AE228" i="1"/>
  <c r="AD228" i="1"/>
  <c r="AC228" i="1"/>
  <c r="AC156" i="1"/>
  <c r="AE156" i="1"/>
  <c r="AD156" i="1"/>
  <c r="AE227" i="1"/>
  <c r="AD227" i="1"/>
  <c r="AC227" i="1"/>
  <c r="AE155" i="1"/>
  <c r="AD155" i="1"/>
  <c r="AC155" i="1"/>
  <c r="AC188" i="1"/>
  <c r="AD188" i="1"/>
  <c r="AE188" i="1"/>
  <c r="AD127" i="1"/>
  <c r="AC127" i="1"/>
  <c r="AE127" i="1"/>
  <c r="AE226" i="1"/>
  <c r="AD226" i="1"/>
  <c r="AC226" i="1"/>
  <c r="O226" i="1"/>
  <c r="P226" i="1"/>
  <c r="Q226" i="1"/>
  <c r="AD126" i="1"/>
  <c r="AC126" i="1"/>
  <c r="AE126" i="1"/>
  <c r="P126" i="1"/>
  <c r="Q126" i="1"/>
  <c r="O126" i="1"/>
  <c r="AC224" i="1"/>
  <c r="AD224" i="1"/>
  <c r="AE224" i="1"/>
  <c r="O224" i="1"/>
  <c r="Q224" i="1"/>
  <c r="P224" i="1"/>
  <c r="AE154" i="1"/>
  <c r="AC154" i="1"/>
  <c r="AD154" i="1"/>
  <c r="O154" i="1"/>
  <c r="Q154" i="1"/>
  <c r="P154" i="1"/>
  <c r="AD223" i="1"/>
  <c r="AC223" i="1"/>
  <c r="AE223" i="1"/>
  <c r="O223" i="1"/>
  <c r="Q223" i="1"/>
  <c r="P223" i="1"/>
  <c r="AE125" i="1"/>
  <c r="AD125" i="1"/>
  <c r="AC125" i="1"/>
  <c r="P125" i="1"/>
  <c r="O125" i="1"/>
  <c r="Q125" i="1"/>
  <c r="AD477" i="1"/>
  <c r="AC477" i="1"/>
  <c r="AE477" i="1"/>
  <c r="Q477" i="1"/>
  <c r="O477" i="1"/>
  <c r="P477" i="1"/>
  <c r="AE506" i="1"/>
  <c r="AD506" i="1"/>
  <c r="AC506" i="1"/>
  <c r="Q506" i="1"/>
  <c r="P506" i="1"/>
  <c r="O506" i="1"/>
  <c r="AD28" i="1"/>
  <c r="AE28" i="1"/>
  <c r="AC28" i="1"/>
  <c r="Q28" i="1"/>
  <c r="P28" i="1"/>
  <c r="O28" i="1"/>
  <c r="AE500" i="1"/>
  <c r="AD500" i="1"/>
  <c r="AC500" i="1"/>
  <c r="P500" i="1"/>
  <c r="O500" i="1"/>
  <c r="Q500" i="1"/>
  <c r="AC27" i="1"/>
  <c r="AD27" i="1"/>
  <c r="AE27" i="1"/>
  <c r="P27" i="1"/>
  <c r="Q27" i="1"/>
  <c r="O27" i="1"/>
  <c r="AE23" i="1"/>
  <c r="AC23" i="1"/>
  <c r="AD23" i="1"/>
  <c r="O23" i="1"/>
  <c r="P23" i="1"/>
  <c r="Q23" i="1"/>
  <c r="AD22" i="1"/>
  <c r="AE22" i="1"/>
  <c r="AC22" i="1"/>
  <c r="Q22" i="1"/>
  <c r="P22" i="1"/>
  <c r="O22" i="1"/>
  <c r="AC482" i="1"/>
  <c r="AE482" i="1"/>
  <c r="AD482" i="1"/>
  <c r="Q482" i="1"/>
  <c r="P482" i="1"/>
  <c r="O482" i="1"/>
  <c r="AE481" i="1"/>
  <c r="AD481" i="1"/>
  <c r="AC481" i="1"/>
  <c r="Q481" i="1"/>
  <c r="O481" i="1"/>
  <c r="P481" i="1"/>
  <c r="AC486" i="1"/>
  <c r="AE486" i="1"/>
  <c r="AD486" i="1"/>
  <c r="O486" i="1"/>
  <c r="P486" i="1"/>
  <c r="Q486" i="1"/>
  <c r="AE485" i="1"/>
  <c r="AD485" i="1"/>
  <c r="AC485" i="1"/>
  <c r="Q485" i="1"/>
  <c r="O485" i="1"/>
  <c r="P485" i="1"/>
  <c r="AE501" i="1"/>
  <c r="AD501" i="1"/>
  <c r="AC501" i="1"/>
  <c r="Q501" i="1"/>
  <c r="P501" i="1"/>
  <c r="O501" i="1"/>
  <c r="AD495" i="1"/>
  <c r="AC495" i="1"/>
  <c r="AE495" i="1"/>
  <c r="Q495" i="1"/>
  <c r="O495" i="1"/>
  <c r="P495" i="1"/>
  <c r="AC487" i="1"/>
  <c r="AE487" i="1"/>
  <c r="AD487" i="1"/>
  <c r="Q487" i="1"/>
  <c r="P487" i="1"/>
  <c r="O487" i="1"/>
  <c r="AC499" i="1"/>
  <c r="AE499" i="1"/>
  <c r="AD499" i="1"/>
  <c r="P499" i="1"/>
  <c r="O499" i="1"/>
  <c r="Q499" i="1"/>
  <c r="AC490" i="1"/>
  <c r="AD490" i="1"/>
  <c r="AE490" i="1"/>
  <c r="Q490" i="1"/>
  <c r="P490" i="1"/>
  <c r="O490" i="1"/>
  <c r="AD461" i="1"/>
  <c r="AE461" i="1"/>
  <c r="AC461" i="1"/>
  <c r="Q461" i="1"/>
  <c r="P461" i="1"/>
  <c r="O461" i="1"/>
  <c r="AE502" i="1"/>
  <c r="AC502" i="1"/>
  <c r="AD502" i="1"/>
  <c r="Q502" i="1"/>
  <c r="O502" i="1"/>
  <c r="P502" i="1"/>
  <c r="AE459" i="1"/>
  <c r="AD459" i="1"/>
  <c r="AC459" i="1"/>
  <c r="O459" i="1"/>
  <c r="P459" i="1"/>
  <c r="Q459" i="1"/>
  <c r="AE450" i="1"/>
  <c r="AD450" i="1"/>
  <c r="AC450" i="1"/>
  <c r="O450" i="1"/>
  <c r="P450" i="1"/>
  <c r="Q450" i="1"/>
  <c r="AD484" i="1"/>
  <c r="AC484" i="1"/>
  <c r="AE484" i="1"/>
  <c r="O484" i="1"/>
  <c r="Q484" i="1"/>
  <c r="P484" i="1"/>
  <c r="AD5" i="1"/>
  <c r="AE5" i="1"/>
  <c r="AC5" i="1"/>
  <c r="P5" i="1"/>
  <c r="O5" i="1"/>
  <c r="Q5" i="1"/>
  <c r="AC456" i="1"/>
  <c r="AE456" i="1"/>
  <c r="AD456" i="1"/>
  <c r="Q456" i="1"/>
  <c r="P456" i="1"/>
  <c r="O456" i="1"/>
  <c r="AE483" i="1"/>
  <c r="AC483" i="1"/>
  <c r="AD483" i="1"/>
  <c r="P483" i="1"/>
  <c r="Q483" i="1"/>
  <c r="O483" i="1"/>
  <c r="AD476" i="1"/>
  <c r="AE476" i="1"/>
  <c r="AC476" i="1"/>
  <c r="P476" i="1"/>
  <c r="O476" i="1"/>
  <c r="Q476" i="1"/>
  <c r="AC467" i="1"/>
  <c r="AD467" i="1"/>
  <c r="AE467" i="1"/>
  <c r="Q467" i="1"/>
  <c r="P467" i="1"/>
  <c r="O467" i="1"/>
  <c r="AD462" i="1"/>
  <c r="AC462" i="1"/>
  <c r="AE462" i="1"/>
  <c r="Q462" i="1"/>
  <c r="P462" i="1"/>
  <c r="O462" i="1"/>
  <c r="AC475" i="1"/>
  <c r="AE475" i="1"/>
  <c r="AD475" i="1"/>
  <c r="P475" i="1"/>
  <c r="Q475" i="1"/>
  <c r="O475" i="1"/>
  <c r="AC448" i="1"/>
  <c r="AE448" i="1"/>
  <c r="AD448" i="1"/>
  <c r="AC488" i="1"/>
  <c r="AD488" i="1"/>
  <c r="AE488" i="1"/>
  <c r="O488" i="1"/>
  <c r="P488" i="1"/>
  <c r="Q488" i="1"/>
  <c r="AC457" i="1"/>
  <c r="AD457" i="1"/>
  <c r="AE457" i="1"/>
  <c r="P457" i="1"/>
  <c r="Q457" i="1"/>
  <c r="O457" i="1"/>
  <c r="AD464" i="1"/>
  <c r="AC464" i="1"/>
  <c r="AE464" i="1"/>
  <c r="O464" i="1"/>
  <c r="P464" i="1"/>
  <c r="Q464" i="1"/>
  <c r="AE452" i="1"/>
  <c r="AD452" i="1"/>
  <c r="AC452" i="1"/>
  <c r="Q452" i="1"/>
  <c r="P452" i="1"/>
  <c r="O452" i="1"/>
  <c r="AE463" i="1"/>
  <c r="AC463" i="1"/>
  <c r="AD463" i="1"/>
  <c r="Q463" i="1"/>
  <c r="O463" i="1"/>
  <c r="P463" i="1"/>
  <c r="AC478" i="1"/>
  <c r="AD478" i="1"/>
  <c r="AE478" i="1"/>
  <c r="AC466" i="1"/>
  <c r="AD466" i="1"/>
  <c r="AE466" i="1"/>
  <c r="P466" i="1"/>
  <c r="O466" i="1"/>
  <c r="Q466" i="1"/>
  <c r="AC451" i="1"/>
  <c r="AD451" i="1"/>
  <c r="AE451" i="1"/>
  <c r="P451" i="1"/>
  <c r="Q451" i="1"/>
  <c r="O451" i="1"/>
  <c r="AE447" i="1"/>
  <c r="AC447" i="1"/>
  <c r="AD447" i="1"/>
  <c r="Q447" i="1"/>
  <c r="P447" i="1"/>
  <c r="O447" i="1"/>
  <c r="AD468" i="1"/>
  <c r="AE468" i="1"/>
  <c r="AC468" i="1"/>
  <c r="O468" i="1"/>
  <c r="P468" i="1"/>
  <c r="Q468" i="1"/>
  <c r="AE419" i="1"/>
  <c r="AD419" i="1"/>
  <c r="AC419" i="1"/>
  <c r="O419" i="1"/>
  <c r="P419" i="1"/>
  <c r="Q419" i="1"/>
  <c r="AE418" i="1"/>
  <c r="AC418" i="1"/>
  <c r="AD418" i="1"/>
  <c r="O418" i="1"/>
  <c r="P418" i="1"/>
  <c r="Q418" i="1"/>
  <c r="AE176" i="1"/>
  <c r="AD176" i="1"/>
  <c r="AC176" i="1"/>
  <c r="Q176" i="1"/>
  <c r="P176" i="1"/>
  <c r="O176" i="1"/>
  <c r="AE396" i="1"/>
  <c r="AD396" i="1"/>
  <c r="AC396" i="1"/>
  <c r="O396" i="1"/>
  <c r="Q396" i="1"/>
  <c r="P396" i="1"/>
  <c r="AE367" i="1"/>
  <c r="AD367" i="1"/>
  <c r="AC367" i="1"/>
  <c r="Q367" i="1"/>
  <c r="O367" i="1"/>
  <c r="P367" i="1"/>
  <c r="AD366" i="1"/>
  <c r="AE366" i="1"/>
  <c r="AC366" i="1"/>
  <c r="O366" i="1"/>
  <c r="P366" i="1"/>
  <c r="Q366" i="1"/>
  <c r="AE365" i="1"/>
  <c r="AD365" i="1"/>
  <c r="AC365" i="1"/>
  <c r="O365" i="1"/>
  <c r="Q365" i="1"/>
  <c r="P365" i="1"/>
  <c r="AE251" i="1"/>
  <c r="AD251" i="1"/>
  <c r="AC251" i="1"/>
  <c r="P251" i="1"/>
  <c r="O251" i="1"/>
  <c r="Q251" i="1"/>
  <c r="AC364" i="1"/>
  <c r="AE364" i="1"/>
  <c r="AD364" i="1"/>
  <c r="Q364" i="1"/>
  <c r="P364" i="1"/>
  <c r="O364" i="1"/>
  <c r="AE248" i="1"/>
  <c r="AD248" i="1"/>
  <c r="AC248" i="1"/>
  <c r="Q248" i="1"/>
  <c r="P248" i="1"/>
  <c r="O248" i="1"/>
  <c r="AD322" i="1"/>
  <c r="AE322" i="1"/>
  <c r="AC322" i="1"/>
  <c r="Q322" i="1"/>
  <c r="P322" i="1"/>
  <c r="O322" i="1"/>
  <c r="AC321" i="1"/>
  <c r="AD321" i="1"/>
  <c r="AE321" i="1"/>
  <c r="Q321" i="1"/>
  <c r="O321" i="1"/>
  <c r="P321" i="1"/>
  <c r="AC320" i="1"/>
  <c r="AD320" i="1"/>
  <c r="AE320" i="1"/>
  <c r="Q320" i="1"/>
  <c r="O320" i="1"/>
  <c r="P320" i="1"/>
  <c r="AC319" i="1"/>
  <c r="AD319" i="1"/>
  <c r="AE319" i="1"/>
  <c r="O319" i="1"/>
  <c r="P319" i="1"/>
  <c r="Q319" i="1"/>
  <c r="AD318" i="1"/>
  <c r="AE318" i="1"/>
  <c r="AC318" i="1"/>
  <c r="O318" i="1"/>
  <c r="Q318" i="1"/>
  <c r="P318" i="1"/>
  <c r="AC317" i="1"/>
  <c r="AE317" i="1"/>
  <c r="AD317" i="1"/>
  <c r="P317" i="1"/>
  <c r="Q317" i="1"/>
  <c r="O317" i="1"/>
  <c r="AD141" i="1"/>
  <c r="AC141" i="1"/>
  <c r="AE141" i="1"/>
  <c r="Q141" i="1"/>
  <c r="P141" i="1"/>
  <c r="O141" i="1"/>
  <c r="AC302" i="1"/>
  <c r="AD302" i="1"/>
  <c r="AE302" i="1"/>
  <c r="O302" i="1"/>
  <c r="P302" i="1"/>
  <c r="Q302" i="1"/>
  <c r="AC254" i="1"/>
  <c r="AD254" i="1"/>
  <c r="AE254" i="1"/>
  <c r="O254" i="1"/>
  <c r="P254" i="1"/>
  <c r="Q254" i="1"/>
  <c r="AC246" i="1"/>
  <c r="AE246" i="1"/>
  <c r="AD246" i="1"/>
  <c r="AE200" i="1"/>
  <c r="AD200" i="1"/>
  <c r="AC200" i="1"/>
  <c r="AC245" i="1"/>
  <c r="AE245" i="1"/>
  <c r="AD245" i="1"/>
  <c r="Q245" i="1"/>
  <c r="P245" i="1"/>
  <c r="O245" i="1"/>
  <c r="AC273" i="1"/>
  <c r="AD273" i="1"/>
  <c r="AE273" i="1"/>
  <c r="Q273" i="1"/>
  <c r="O273" i="1"/>
  <c r="P273" i="1"/>
  <c r="AD269" i="1"/>
  <c r="AE269" i="1"/>
  <c r="AC269" i="1"/>
  <c r="Q269" i="1"/>
  <c r="P269" i="1"/>
  <c r="O269" i="1"/>
  <c r="AC139" i="1"/>
  <c r="AD139" i="1"/>
  <c r="AE139" i="1"/>
  <c r="O139" i="1"/>
  <c r="P139" i="1"/>
  <c r="Q139" i="1"/>
  <c r="AC173" i="1"/>
  <c r="AE173" i="1"/>
  <c r="AD173" i="1"/>
  <c r="Q173" i="1"/>
  <c r="O173" i="1"/>
  <c r="P173" i="1"/>
  <c r="AC252" i="1"/>
  <c r="AE252" i="1"/>
  <c r="AD252" i="1"/>
  <c r="O252" i="1"/>
  <c r="Q252" i="1"/>
  <c r="P252" i="1"/>
  <c r="AE161" i="1"/>
  <c r="AD161" i="1"/>
  <c r="AC161" i="1"/>
  <c r="O161" i="1"/>
  <c r="Q161" i="1"/>
  <c r="P161" i="1"/>
  <c r="AE138" i="1"/>
  <c r="AC138" i="1"/>
  <c r="AD138" i="1"/>
  <c r="P138" i="1"/>
  <c r="Q138" i="1"/>
  <c r="O138" i="1"/>
  <c r="AE274" i="1"/>
  <c r="AD274" i="1"/>
  <c r="AC274" i="1"/>
  <c r="Q274" i="1"/>
  <c r="P274" i="1"/>
  <c r="O274" i="1"/>
  <c r="AC250" i="1"/>
  <c r="AD250" i="1"/>
  <c r="AE250" i="1"/>
  <c r="Q250" i="1"/>
  <c r="P250" i="1"/>
  <c r="O250" i="1"/>
  <c r="AC272" i="1"/>
  <c r="AD272" i="1"/>
  <c r="AE272" i="1"/>
  <c r="O272" i="1"/>
  <c r="Q272" i="1"/>
  <c r="P272" i="1"/>
  <c r="AC140" i="1"/>
  <c r="AD140" i="1"/>
  <c r="AE140" i="1"/>
  <c r="O140" i="1"/>
  <c r="P140" i="1"/>
  <c r="Q140" i="1"/>
  <c r="AE177" i="1"/>
  <c r="AC177" i="1"/>
  <c r="AD177" i="1"/>
  <c r="P177" i="1"/>
  <c r="Q177" i="1"/>
  <c r="O177" i="1"/>
  <c r="AC271" i="1"/>
  <c r="AD271" i="1"/>
  <c r="AE271" i="1"/>
  <c r="O271" i="1"/>
  <c r="P271" i="1"/>
  <c r="Q271" i="1"/>
  <c r="AD175" i="1"/>
  <c r="AE175" i="1"/>
  <c r="AC175" i="1"/>
  <c r="P175" i="1"/>
  <c r="Q175" i="1"/>
  <c r="O175" i="1"/>
  <c r="AC137" i="1"/>
  <c r="AD137" i="1"/>
  <c r="AE137" i="1"/>
  <c r="O137" i="1"/>
  <c r="P137" i="1"/>
  <c r="Q137" i="1"/>
  <c r="AE270" i="1"/>
  <c r="AC270" i="1"/>
  <c r="AD270" i="1"/>
  <c r="P270" i="1"/>
  <c r="Q270" i="1"/>
  <c r="O270" i="1"/>
  <c r="AD303" i="1"/>
  <c r="AC303" i="1"/>
  <c r="AE303" i="1"/>
  <c r="O303" i="1"/>
  <c r="P303" i="1"/>
  <c r="Q303" i="1"/>
  <c r="AD201" i="1"/>
  <c r="AE201" i="1"/>
  <c r="AC201" i="1"/>
  <c r="Q201" i="1"/>
  <c r="P201" i="1"/>
  <c r="O201" i="1"/>
  <c r="AE247" i="1"/>
  <c r="AD247" i="1"/>
  <c r="AC247" i="1"/>
  <c r="Q247" i="1"/>
  <c r="P247" i="1"/>
  <c r="O247" i="1"/>
  <c r="AE142" i="1"/>
  <c r="AD142" i="1"/>
  <c r="AC142" i="1"/>
  <c r="P142" i="1"/>
  <c r="O142" i="1"/>
  <c r="Q142" i="1"/>
  <c r="AE244" i="1"/>
  <c r="AD244" i="1"/>
  <c r="AC244" i="1"/>
  <c r="P244" i="1"/>
  <c r="Q244" i="1"/>
  <c r="O244" i="1"/>
  <c r="AD249" i="1"/>
  <c r="AE249" i="1"/>
  <c r="AC249" i="1"/>
  <c r="O249" i="1"/>
  <c r="Q249" i="1"/>
  <c r="P249" i="1"/>
  <c r="AD253" i="1"/>
  <c r="AC253" i="1"/>
  <c r="AE253" i="1"/>
  <c r="P253" i="1"/>
  <c r="O253" i="1"/>
  <c r="Q253" i="1"/>
  <c r="AC46" i="1"/>
  <c r="AE46" i="1"/>
  <c r="AD46" i="1"/>
  <c r="O46" i="1"/>
  <c r="Q46" i="1"/>
  <c r="P46" i="1"/>
  <c r="AE491" i="1"/>
  <c r="AD491" i="1"/>
  <c r="AC491" i="1"/>
  <c r="O491" i="1"/>
  <c r="P491" i="1"/>
  <c r="Q491" i="1"/>
  <c r="AD95" i="1"/>
  <c r="AE95" i="1"/>
  <c r="AC95" i="1"/>
  <c r="Q95" i="1"/>
  <c r="P95" i="1"/>
  <c r="O95" i="1"/>
  <c r="AD470" i="1"/>
  <c r="AE470" i="1"/>
  <c r="AC470" i="1"/>
  <c r="O470" i="1"/>
  <c r="Q470" i="1"/>
  <c r="P470" i="1"/>
  <c r="AC13" i="1"/>
  <c r="AE13" i="1"/>
  <c r="AD13" i="1"/>
  <c r="O13" i="1"/>
  <c r="P13" i="1"/>
  <c r="Q13" i="1"/>
  <c r="AC16" i="1"/>
  <c r="AE16" i="1"/>
  <c r="AD16" i="1"/>
  <c r="Q16" i="1"/>
  <c r="O16" i="1"/>
  <c r="P16" i="1"/>
  <c r="AC98" i="1"/>
  <c r="AD98" i="1"/>
  <c r="AE98" i="1"/>
  <c r="O98" i="1"/>
  <c r="Q98" i="1"/>
  <c r="P98" i="1"/>
  <c r="AD80" i="1"/>
  <c r="AE80" i="1"/>
  <c r="AC80" i="1"/>
  <c r="O80" i="1"/>
  <c r="Q80" i="1"/>
  <c r="P80" i="1"/>
  <c r="AE100" i="1"/>
  <c r="AD100" i="1"/>
  <c r="AC100" i="1"/>
  <c r="P100" i="1"/>
  <c r="Q100" i="1"/>
  <c r="O100" i="1"/>
  <c r="AE41" i="1"/>
  <c r="AD41" i="1"/>
  <c r="AC41" i="1"/>
  <c r="O41" i="1"/>
  <c r="Q41" i="1"/>
  <c r="P41" i="1"/>
  <c r="AE99" i="1"/>
  <c r="AD99" i="1"/>
  <c r="AC99" i="1"/>
  <c r="Q99" i="1"/>
  <c r="O99" i="1"/>
  <c r="P99" i="1"/>
  <c r="AC81" i="1"/>
  <c r="AD81" i="1"/>
  <c r="AE81" i="1"/>
  <c r="Q81" i="1"/>
  <c r="O81" i="1"/>
  <c r="P81" i="1"/>
  <c r="AE40" i="1"/>
  <c r="AD40" i="1"/>
  <c r="AC40" i="1"/>
  <c r="P40" i="1"/>
  <c r="O40" i="1"/>
  <c r="Q40" i="1"/>
  <c r="AE79" i="1"/>
  <c r="AD79" i="1"/>
  <c r="AC79" i="1"/>
  <c r="O79" i="1"/>
  <c r="Q79" i="1"/>
  <c r="P79" i="1"/>
  <c r="AC289" i="1"/>
  <c r="AE289" i="1"/>
  <c r="AD289" i="1"/>
  <c r="P289" i="1"/>
  <c r="O289" i="1"/>
  <c r="Q289" i="1"/>
  <c r="AE187" i="1"/>
  <c r="AD187" i="1"/>
  <c r="AC187" i="1"/>
  <c r="P187" i="1"/>
  <c r="O187" i="1"/>
  <c r="Q187" i="1"/>
  <c r="AC288" i="1"/>
  <c r="AE288" i="1"/>
  <c r="AD288" i="1"/>
  <c r="Q288" i="1"/>
  <c r="O288" i="1"/>
  <c r="P288" i="1"/>
  <c r="AE222" i="1"/>
  <c r="AC222" i="1"/>
  <c r="AD222" i="1"/>
  <c r="O222" i="1"/>
  <c r="P222" i="1"/>
  <c r="Q222" i="1"/>
  <c r="AC287" i="1"/>
  <c r="AE287" i="1"/>
  <c r="AD287" i="1"/>
  <c r="O287" i="1"/>
  <c r="Q287" i="1"/>
  <c r="P287" i="1"/>
  <c r="AC221" i="1"/>
  <c r="AE221" i="1"/>
  <c r="AD221" i="1"/>
  <c r="O221" i="1"/>
  <c r="Q221" i="1"/>
  <c r="P221" i="1"/>
  <c r="AC286" i="1"/>
  <c r="AD286" i="1"/>
  <c r="AE286" i="1"/>
  <c r="P286" i="1"/>
  <c r="O286" i="1"/>
  <c r="Q286" i="1"/>
  <c r="AC220" i="1"/>
  <c r="AD220" i="1"/>
  <c r="AE220" i="1"/>
  <c r="AD219" i="1"/>
  <c r="AE219" i="1"/>
  <c r="AC219" i="1"/>
  <c r="O219" i="1"/>
  <c r="Q219" i="1"/>
  <c r="P219" i="1"/>
  <c r="AC285" i="1"/>
  <c r="AE285" i="1"/>
  <c r="AD285" i="1"/>
  <c r="O285" i="1"/>
  <c r="Q285" i="1"/>
  <c r="P285" i="1"/>
  <c r="AD153" i="1"/>
  <c r="AC153" i="1"/>
  <c r="AE153" i="1"/>
  <c r="AD152" i="1"/>
  <c r="AC152" i="1"/>
  <c r="AE152" i="1"/>
  <c r="AC151" i="1"/>
  <c r="AE151" i="1"/>
  <c r="AD151" i="1"/>
  <c r="AD186" i="1"/>
  <c r="AC186" i="1"/>
  <c r="AE186" i="1"/>
  <c r="AE150" i="1"/>
  <c r="AC150" i="1"/>
  <c r="AD150" i="1"/>
  <c r="AE149" i="1"/>
  <c r="AD149" i="1"/>
  <c r="AC149" i="1"/>
  <c r="AC45" i="1"/>
  <c r="AE45" i="1"/>
  <c r="AD45" i="1"/>
  <c r="O45" i="1"/>
  <c r="P45" i="1"/>
  <c r="Q45" i="1"/>
  <c r="AE75" i="1"/>
  <c r="AD75" i="1"/>
  <c r="AC75" i="1"/>
  <c r="AC39" i="1"/>
  <c r="AD39" i="1"/>
  <c r="AE39" i="1"/>
  <c r="AC44" i="1"/>
  <c r="AD44" i="1"/>
  <c r="AE44" i="1"/>
  <c r="AE114" i="1"/>
  <c r="AD114" i="1"/>
  <c r="AC114" i="1"/>
  <c r="O114" i="1"/>
  <c r="P114" i="1"/>
  <c r="Q114" i="1"/>
  <c r="AC74" i="1"/>
  <c r="AE74" i="1"/>
  <c r="AD74" i="1"/>
  <c r="O74" i="1"/>
  <c r="P74" i="1"/>
  <c r="Q74" i="1"/>
  <c r="AD59" i="1"/>
  <c r="AE59" i="1"/>
  <c r="AC59" i="1"/>
  <c r="AE58" i="1"/>
  <c r="AC58" i="1"/>
  <c r="AD58" i="1"/>
  <c r="AE509" i="1"/>
  <c r="AD509" i="1"/>
  <c r="AC509" i="1"/>
  <c r="Q509" i="1"/>
  <c r="AS509" i="1" s="1"/>
  <c r="O509" i="1"/>
  <c r="P509" i="1"/>
  <c r="AC113" i="1"/>
  <c r="AE113" i="1"/>
  <c r="AD113" i="1"/>
  <c r="Q113" i="1"/>
  <c r="AS113" i="1" s="1"/>
  <c r="P113" i="1"/>
  <c r="O113" i="1"/>
  <c r="AE112" i="1"/>
  <c r="AD112" i="1"/>
  <c r="AC112" i="1"/>
  <c r="P112" i="1"/>
  <c r="O112" i="1"/>
  <c r="Q112" i="1"/>
  <c r="AS112" i="1" s="1"/>
  <c r="AD92" i="1"/>
  <c r="AE92" i="1"/>
  <c r="AC92" i="1"/>
  <c r="Q92" i="1"/>
  <c r="AS92" i="1" s="1"/>
  <c r="P92" i="1"/>
  <c r="O92" i="1"/>
  <c r="AE89" i="1"/>
  <c r="AC89" i="1"/>
  <c r="AD89" i="1"/>
  <c r="P89" i="1"/>
  <c r="O89" i="1"/>
  <c r="Q89" i="1"/>
  <c r="AS89" i="1" s="1"/>
  <c r="AC91" i="1"/>
  <c r="AD91" i="1"/>
  <c r="AE91" i="1"/>
  <c r="P91" i="1"/>
  <c r="O91" i="1"/>
  <c r="Q91" i="1"/>
  <c r="AS91" i="1" s="1"/>
  <c r="AC90" i="1"/>
  <c r="AE90" i="1"/>
  <c r="AD90" i="1"/>
  <c r="Q90" i="1"/>
  <c r="AS90" i="1" s="1"/>
  <c r="P90" i="1"/>
  <c r="O90" i="1"/>
  <c r="AC94" i="1"/>
  <c r="AD94" i="1"/>
  <c r="AE94" i="1"/>
  <c r="Q94" i="1"/>
  <c r="AS94" i="1" s="1"/>
  <c r="O94" i="1"/>
  <c r="P94" i="1"/>
  <c r="AC93" i="1"/>
  <c r="AE93" i="1"/>
  <c r="AD93" i="1"/>
  <c r="Q93" i="1"/>
  <c r="AS93" i="1" s="1"/>
  <c r="O93" i="1"/>
  <c r="P93" i="1"/>
  <c r="AE64" i="1"/>
  <c r="AC64" i="1"/>
  <c r="AD64" i="1"/>
  <c r="Q64" i="1"/>
  <c r="AS64" i="1" s="1"/>
  <c r="P64" i="1"/>
  <c r="O64" i="1"/>
  <c r="AC34" i="1"/>
  <c r="AD34" i="1"/>
  <c r="AE34" i="1"/>
  <c r="O34" i="1"/>
  <c r="P34" i="1"/>
  <c r="Q34" i="1"/>
  <c r="AS34" i="1" s="1"/>
  <c r="AD31" i="1"/>
  <c r="AC31" i="1"/>
  <c r="AE31" i="1"/>
  <c r="AE30" i="1"/>
  <c r="AC30" i="1"/>
  <c r="AD30" i="1"/>
  <c r="Q30" i="1"/>
  <c r="AS30" i="1" s="1"/>
  <c r="O30" i="1"/>
  <c r="P30" i="1"/>
  <c r="AC29" i="1"/>
  <c r="AE29" i="1"/>
  <c r="AD29" i="1"/>
  <c r="AE35" i="1"/>
  <c r="AC35" i="1"/>
  <c r="AD35" i="1"/>
  <c r="O35" i="1"/>
  <c r="Q35" i="1"/>
  <c r="AS35" i="1" s="1"/>
  <c r="P35" i="1"/>
  <c r="AE111" i="1"/>
  <c r="AD111" i="1"/>
  <c r="AC111" i="1"/>
  <c r="P111" i="1"/>
  <c r="O111" i="1"/>
  <c r="Q111" i="1"/>
  <c r="AS111" i="1" s="1"/>
  <c r="AC63" i="1"/>
  <c r="AD63" i="1"/>
  <c r="AE63" i="1"/>
  <c r="AC87" i="1"/>
  <c r="AD87" i="1"/>
  <c r="AE87" i="1"/>
  <c r="AE109" i="1"/>
  <c r="AC109" i="1"/>
  <c r="AD109" i="1"/>
  <c r="AE73" i="1"/>
  <c r="AC73" i="1"/>
  <c r="AD73" i="1"/>
  <c r="AD66" i="1"/>
  <c r="AC66" i="1"/>
  <c r="AE66" i="1"/>
  <c r="AC86" i="1"/>
  <c r="AD86" i="1"/>
  <c r="AE86" i="1"/>
  <c r="AC71" i="1"/>
  <c r="AD71" i="1"/>
  <c r="AE71" i="1"/>
  <c r="AD108" i="1"/>
  <c r="AC108" i="1"/>
  <c r="AE108" i="1"/>
  <c r="AC85" i="1"/>
  <c r="AD85" i="1"/>
  <c r="AE85" i="1"/>
  <c r="AC107" i="1"/>
  <c r="AD107" i="1"/>
  <c r="AE107" i="1"/>
  <c r="P107" i="1"/>
  <c r="Q107" i="1"/>
  <c r="O107" i="1"/>
  <c r="AC78" i="1"/>
  <c r="AD78" i="1"/>
  <c r="AE78" i="1"/>
  <c r="P78" i="1"/>
  <c r="O78" i="1"/>
  <c r="Q78" i="1"/>
  <c r="AE38" i="1"/>
  <c r="AD38" i="1"/>
  <c r="AC38" i="1"/>
  <c r="P38" i="1"/>
  <c r="Q38" i="1"/>
  <c r="O38" i="1"/>
  <c r="AE115" i="1"/>
  <c r="AC115" i="1"/>
  <c r="AD115" i="1"/>
  <c r="Q115" i="1"/>
  <c r="O115" i="1"/>
  <c r="P115" i="1"/>
  <c r="AD279" i="1"/>
  <c r="AC279" i="1"/>
  <c r="AE279" i="1"/>
  <c r="Q279" i="1"/>
  <c r="O279" i="1"/>
  <c r="P279" i="1"/>
  <c r="AE278" i="1"/>
  <c r="AC278" i="1"/>
  <c r="AD278" i="1"/>
  <c r="Q278" i="1"/>
  <c r="O278" i="1"/>
  <c r="P278" i="1"/>
  <c r="AC277" i="1"/>
  <c r="AD277" i="1"/>
  <c r="AE277" i="1"/>
  <c r="O277" i="1"/>
  <c r="P277" i="1"/>
  <c r="Q277" i="1"/>
  <c r="AD329" i="1"/>
  <c r="AE329" i="1"/>
  <c r="AC329" i="1"/>
  <c r="O329" i="1"/>
  <c r="P329" i="1"/>
  <c r="Q329" i="1"/>
  <c r="AC330" i="1"/>
  <c r="AE330" i="1"/>
  <c r="AD330" i="1"/>
  <c r="Q330" i="1"/>
  <c r="P330" i="1"/>
  <c r="O330" i="1"/>
  <c r="AE387" i="1"/>
  <c r="AC387" i="1"/>
  <c r="AD387" i="1"/>
  <c r="O387" i="1"/>
  <c r="P387" i="1"/>
  <c r="Q387" i="1"/>
  <c r="AD276" i="1"/>
  <c r="AE276" i="1"/>
  <c r="AC276" i="1"/>
  <c r="P276" i="1"/>
  <c r="O276" i="1"/>
  <c r="Q276" i="1"/>
  <c r="AD386" i="1"/>
  <c r="AC386" i="1"/>
  <c r="AE386" i="1"/>
  <c r="Q386" i="1"/>
  <c r="P386" i="1"/>
  <c r="O386" i="1"/>
  <c r="AE275" i="1"/>
  <c r="AC275" i="1"/>
  <c r="AD275" i="1"/>
  <c r="Q275" i="1"/>
  <c r="O275" i="1"/>
  <c r="P275" i="1"/>
  <c r="AD215" i="1"/>
  <c r="AC215" i="1"/>
  <c r="AE215" i="1"/>
  <c r="O215" i="1"/>
  <c r="Q215" i="1"/>
  <c r="P215" i="1"/>
  <c r="AE385" i="1"/>
  <c r="AD385" i="1"/>
  <c r="AC385" i="1"/>
  <c r="P385" i="1"/>
  <c r="O385" i="1"/>
  <c r="Q385" i="1"/>
  <c r="AD349" i="1"/>
  <c r="AC349" i="1"/>
  <c r="AE349" i="1"/>
  <c r="Q349" i="1"/>
  <c r="O349" i="1"/>
  <c r="P349" i="1"/>
  <c r="AE354" i="1"/>
  <c r="AD354" i="1"/>
  <c r="AC354" i="1"/>
  <c r="Q354" i="1"/>
  <c r="P354" i="1"/>
  <c r="O354" i="1"/>
  <c r="AD398" i="1"/>
  <c r="AC398" i="1"/>
  <c r="AE398" i="1"/>
  <c r="P398" i="1"/>
  <c r="Q398" i="1"/>
  <c r="O398" i="1"/>
  <c r="AE214" i="1"/>
  <c r="AD214" i="1"/>
  <c r="AC214" i="1"/>
  <c r="Q214" i="1"/>
  <c r="P214" i="1"/>
  <c r="O214" i="1"/>
  <c r="AE182" i="1"/>
  <c r="AD182" i="1"/>
  <c r="AC182" i="1"/>
  <c r="Q182" i="1"/>
  <c r="P182" i="1"/>
  <c r="O182" i="1"/>
  <c r="AE181" i="1"/>
  <c r="AD181" i="1"/>
  <c r="AC181" i="1"/>
  <c r="Q181" i="1"/>
  <c r="P181" i="1"/>
  <c r="O181" i="1"/>
  <c r="AC424" i="1"/>
  <c r="AE424" i="1"/>
  <c r="AD424" i="1"/>
  <c r="Q424" i="1"/>
  <c r="P424" i="1"/>
  <c r="O424" i="1"/>
  <c r="AC425" i="1"/>
  <c r="AD425" i="1"/>
  <c r="AE425" i="1"/>
  <c r="Q425" i="1"/>
  <c r="P425" i="1"/>
  <c r="O425" i="1"/>
  <c r="AD180" i="1"/>
  <c r="AE180" i="1"/>
  <c r="AC180" i="1"/>
  <c r="Q180" i="1"/>
  <c r="O180" i="1"/>
  <c r="P180" i="1"/>
  <c r="AC400" i="1"/>
  <c r="AE400" i="1"/>
  <c r="AD400" i="1"/>
  <c r="P400" i="1"/>
  <c r="Q400" i="1"/>
  <c r="O400" i="1"/>
  <c r="AC179" i="1"/>
  <c r="AD179" i="1"/>
  <c r="AE179" i="1"/>
  <c r="O179" i="1"/>
  <c r="P179" i="1"/>
  <c r="Q179" i="1"/>
  <c r="AD350" i="1"/>
  <c r="AC350" i="1"/>
  <c r="AE350" i="1"/>
  <c r="Q350" i="1"/>
  <c r="P350" i="1"/>
  <c r="O350" i="1"/>
  <c r="AE145" i="1"/>
  <c r="AD145" i="1"/>
  <c r="AC145" i="1"/>
  <c r="P145" i="1"/>
  <c r="Q145" i="1"/>
  <c r="O145" i="1"/>
  <c r="AE144" i="1"/>
  <c r="AD144" i="1"/>
  <c r="AC144" i="1"/>
  <c r="Q144" i="1"/>
  <c r="P144" i="1"/>
  <c r="O144" i="1"/>
  <c r="AE388" i="1"/>
  <c r="AD388" i="1"/>
  <c r="AC388" i="1"/>
  <c r="Q388" i="1"/>
  <c r="P388" i="1"/>
  <c r="O388" i="1"/>
  <c r="AE143" i="1"/>
  <c r="AD143" i="1"/>
  <c r="AC143" i="1"/>
  <c r="Q143" i="1"/>
  <c r="P143" i="1"/>
  <c r="O143" i="1"/>
  <c r="AE399" i="1"/>
  <c r="AD399" i="1"/>
  <c r="AC399" i="1"/>
  <c r="P399" i="1"/>
  <c r="Q399" i="1"/>
  <c r="O399" i="1"/>
  <c r="AE122" i="1"/>
  <c r="AD122" i="1"/>
  <c r="AC122" i="1"/>
  <c r="Q122" i="1"/>
  <c r="P122" i="1"/>
  <c r="O122" i="1"/>
  <c r="AD437" i="1"/>
  <c r="AC437" i="1"/>
  <c r="AE437" i="1"/>
  <c r="Q437" i="1"/>
  <c r="O437" i="1"/>
  <c r="P437" i="1"/>
  <c r="AD401" i="1"/>
  <c r="AC401" i="1"/>
  <c r="AE401" i="1"/>
  <c r="AE408" i="1"/>
  <c r="AD408" i="1"/>
  <c r="AC408" i="1"/>
  <c r="P408" i="1"/>
  <c r="Q408" i="1"/>
  <c r="O408" i="1"/>
  <c r="AD327" i="1"/>
  <c r="AE327" i="1"/>
  <c r="AC327" i="1"/>
  <c r="Q327" i="1"/>
  <c r="P327" i="1"/>
  <c r="O327" i="1"/>
  <c r="AE422" i="1"/>
  <c r="AD422" i="1"/>
  <c r="AC422" i="1"/>
  <c r="Q422" i="1"/>
  <c r="P422" i="1"/>
  <c r="O422" i="1"/>
  <c r="AD383" i="1"/>
  <c r="AE383" i="1"/>
  <c r="AC383" i="1"/>
  <c r="O383" i="1"/>
  <c r="Q383" i="1"/>
  <c r="P383" i="1"/>
  <c r="AD436" i="1"/>
  <c r="AC436" i="1"/>
  <c r="AE436" i="1"/>
  <c r="O436" i="1"/>
  <c r="P436" i="1"/>
  <c r="Q436" i="1"/>
  <c r="AD384" i="1"/>
  <c r="AC384" i="1"/>
  <c r="AE384" i="1"/>
  <c r="O384" i="1"/>
  <c r="Q384" i="1"/>
  <c r="P384" i="1"/>
  <c r="AC352" i="1"/>
  <c r="AD352" i="1"/>
  <c r="AE352" i="1"/>
  <c r="O352" i="1"/>
  <c r="Q352" i="1"/>
  <c r="P352" i="1"/>
  <c r="AE328" i="1"/>
  <c r="AC328" i="1"/>
  <c r="AD328" i="1"/>
  <c r="AC353" i="1"/>
  <c r="AD353" i="1"/>
  <c r="AE353" i="1"/>
  <c r="Q353" i="1"/>
  <c r="P353" i="1"/>
  <c r="O353" i="1"/>
  <c r="AC423" i="1"/>
  <c r="AD423" i="1"/>
  <c r="AE423" i="1"/>
  <c r="Q423" i="1"/>
  <c r="P423" i="1"/>
  <c r="O423" i="1"/>
  <c r="AE389" i="1"/>
  <c r="AC389" i="1"/>
  <c r="AD389" i="1"/>
  <c r="O389" i="1"/>
  <c r="P389" i="1"/>
  <c r="Q389" i="1"/>
  <c r="AC332" i="1"/>
  <c r="AE332" i="1"/>
  <c r="AD332" i="1"/>
  <c r="O332" i="1"/>
  <c r="P332" i="1"/>
  <c r="Q332" i="1"/>
  <c r="AC421" i="1"/>
  <c r="AD421" i="1"/>
  <c r="AE421" i="1"/>
  <c r="O421" i="1"/>
  <c r="P421" i="1"/>
  <c r="Q421" i="1"/>
  <c r="AC402" i="1"/>
  <c r="AD402" i="1"/>
  <c r="AE402" i="1"/>
  <c r="O402" i="1"/>
  <c r="P402" i="1"/>
  <c r="Q402" i="1"/>
  <c r="AD351" i="1"/>
  <c r="AE351" i="1"/>
  <c r="AC351" i="1"/>
  <c r="O351" i="1"/>
  <c r="P351" i="1"/>
  <c r="Q351" i="1"/>
  <c r="AC331" i="1"/>
  <c r="AD331" i="1"/>
  <c r="AE331" i="1"/>
  <c r="Q331" i="1"/>
  <c r="P331" i="1"/>
  <c r="O331" i="1"/>
  <c r="AD102" i="1"/>
  <c r="AC102" i="1"/>
  <c r="AE102" i="1"/>
  <c r="P102" i="1"/>
  <c r="O102" i="1"/>
  <c r="Q102" i="1"/>
  <c r="AC445" i="1"/>
  <c r="AD445" i="1"/>
  <c r="AE445" i="1"/>
  <c r="Q445" i="1"/>
  <c r="P445" i="1"/>
  <c r="O445" i="1"/>
  <c r="AC443" i="1"/>
  <c r="AD443" i="1"/>
  <c r="AE443" i="1"/>
  <c r="Q443" i="1"/>
  <c r="P443" i="1"/>
  <c r="O443" i="1"/>
  <c r="AC101" i="1"/>
  <c r="AD101" i="1"/>
  <c r="AE101" i="1"/>
  <c r="P101" i="1"/>
  <c r="Q101" i="1"/>
  <c r="O101" i="1"/>
  <c r="AE83" i="1"/>
  <c r="AD83" i="1"/>
  <c r="AC83" i="1"/>
  <c r="P83" i="1"/>
  <c r="O83" i="1"/>
  <c r="Q83" i="1"/>
  <c r="AE82" i="1"/>
  <c r="AD82" i="1"/>
  <c r="AC82" i="1"/>
  <c r="O82" i="1"/>
  <c r="P82" i="1"/>
  <c r="Q82" i="1"/>
  <c r="AE458" i="1"/>
  <c r="AD458" i="1"/>
  <c r="AC458" i="1"/>
  <c r="P458" i="1"/>
  <c r="Q458" i="1"/>
  <c r="O458" i="1"/>
  <c r="AD69" i="1"/>
  <c r="AE69" i="1"/>
  <c r="AC69" i="1"/>
  <c r="O69" i="1"/>
  <c r="P69" i="1"/>
  <c r="Q69" i="1"/>
  <c r="AE61" i="1"/>
  <c r="AC61" i="1"/>
  <c r="AD61" i="1"/>
  <c r="P61" i="1"/>
  <c r="O61" i="1"/>
  <c r="Q61" i="1"/>
  <c r="AD55" i="1"/>
  <c r="AE55" i="1"/>
  <c r="AC55" i="1"/>
  <c r="O55" i="1"/>
  <c r="P55" i="1"/>
  <c r="Q55" i="1"/>
  <c r="AE50" i="1"/>
  <c r="AD50" i="1"/>
  <c r="AC50" i="1"/>
  <c r="P50" i="1"/>
  <c r="O50" i="1"/>
  <c r="Q50" i="1"/>
  <c r="AE49" i="1"/>
  <c r="AD49" i="1"/>
  <c r="AC49" i="1"/>
  <c r="O49" i="1"/>
  <c r="P49" i="1"/>
  <c r="Q49" i="1"/>
  <c r="AC43" i="1"/>
  <c r="AD43" i="1"/>
  <c r="AE43" i="1"/>
  <c r="O43" i="1"/>
  <c r="P43" i="1"/>
  <c r="Q43" i="1"/>
  <c r="AC479" i="1"/>
  <c r="AD479" i="1"/>
  <c r="AE479" i="1"/>
  <c r="O479" i="1"/>
  <c r="P479" i="1"/>
  <c r="Q479" i="1"/>
  <c r="AE446" i="1"/>
  <c r="AD446" i="1"/>
  <c r="AC446" i="1"/>
  <c r="Q446" i="1"/>
  <c r="P446" i="1"/>
  <c r="O446" i="1"/>
  <c r="AD449" i="1"/>
  <c r="AC449" i="1"/>
  <c r="AE449" i="1"/>
  <c r="O449" i="1"/>
  <c r="P449" i="1"/>
  <c r="Q449" i="1"/>
  <c r="AC444" i="1"/>
  <c r="AD444" i="1"/>
  <c r="AE444" i="1"/>
  <c r="Q444" i="1"/>
  <c r="P444" i="1"/>
  <c r="O444" i="1"/>
  <c r="AC469" i="1"/>
  <c r="AE469" i="1"/>
  <c r="AD469" i="1"/>
  <c r="O469" i="1"/>
  <c r="P469" i="1"/>
  <c r="Q469" i="1"/>
  <c r="AE460" i="1"/>
  <c r="AC460" i="1"/>
  <c r="AD460" i="1"/>
  <c r="O460" i="1"/>
  <c r="P460" i="1"/>
  <c r="Q460" i="1"/>
  <c r="AD106" i="1"/>
  <c r="AE106" i="1"/>
  <c r="AC106" i="1"/>
  <c r="P106" i="1"/>
  <c r="Q106" i="1"/>
  <c r="O106" i="1"/>
  <c r="AD62" i="1"/>
  <c r="AE62" i="1"/>
  <c r="AC62" i="1"/>
  <c r="O62" i="1"/>
  <c r="P62" i="1"/>
  <c r="Q62" i="1"/>
  <c r="AO323" i="1"/>
  <c r="AP323" i="1"/>
  <c r="AP389" i="1"/>
  <c r="AP385" i="1"/>
  <c r="AP173" i="1"/>
  <c r="Q169" i="1"/>
  <c r="AP137" i="1"/>
  <c r="AP24" i="1"/>
  <c r="AP21" i="1"/>
  <c r="AP8" i="1"/>
  <c r="AP76" i="1"/>
  <c r="AP263" i="1"/>
  <c r="AP391" i="1"/>
  <c r="AP357" i="1"/>
  <c r="AP12" i="1"/>
  <c r="AP97" i="1"/>
  <c r="AP347" i="1"/>
  <c r="AP178" i="1"/>
  <c r="AP403" i="1"/>
  <c r="AP407" i="1"/>
  <c r="AP348" i="1"/>
  <c r="AP262" i="1"/>
  <c r="AP417" i="1"/>
  <c r="AP414" i="1"/>
  <c r="AP356" i="1"/>
  <c r="AP393" i="1"/>
  <c r="AP314" i="1"/>
  <c r="AP324" i="1"/>
  <c r="AP212" i="1"/>
  <c r="AP268" i="1"/>
  <c r="AP136" i="1"/>
  <c r="AP273" i="1"/>
  <c r="AO389" i="1"/>
  <c r="AO385" i="1"/>
  <c r="AO173" i="1"/>
  <c r="AO137" i="1"/>
  <c r="AO273" i="1"/>
  <c r="AO24" i="1"/>
  <c r="AO21" i="1"/>
  <c r="AO8" i="1"/>
  <c r="AO76" i="1"/>
  <c r="AO309" i="1"/>
  <c r="AO263" i="1"/>
  <c r="AO391" i="1"/>
  <c r="AO357" i="1"/>
  <c r="AO12" i="1"/>
  <c r="AO97" i="1"/>
  <c r="AO347" i="1"/>
  <c r="AO178" i="1"/>
  <c r="AO403" i="1"/>
  <c r="AO407" i="1"/>
  <c r="AO348" i="1"/>
  <c r="AO172" i="1"/>
  <c r="AO258" i="1"/>
  <c r="AO210" i="1"/>
  <c r="AO169" i="1"/>
  <c r="AO203" i="1"/>
  <c r="AO310" i="1"/>
  <c r="AO262" i="1"/>
  <c r="AO417" i="1"/>
  <c r="AO414" i="1"/>
  <c r="AO356" i="1"/>
  <c r="AO393" i="1"/>
  <c r="AO314" i="1"/>
  <c r="AO324" i="1"/>
  <c r="AO212" i="1"/>
  <c r="AO268" i="1"/>
  <c r="AO136" i="1"/>
  <c r="AO11" i="1"/>
  <c r="AP11" i="1"/>
  <c r="AO261" i="1"/>
  <c r="AP261" i="1"/>
  <c r="AO304" i="1"/>
  <c r="AP304" i="1"/>
  <c r="AO116" i="1"/>
  <c r="AP116" i="1"/>
  <c r="AO68" i="1"/>
  <c r="AP68" i="1"/>
  <c r="AO358" i="1"/>
  <c r="AP358" i="1"/>
  <c r="AO266" i="1"/>
  <c r="AP266" i="1"/>
  <c r="AO9" i="1"/>
  <c r="AP9" i="1"/>
  <c r="AO168" i="1"/>
  <c r="AP168" i="1"/>
  <c r="AO213" i="1"/>
  <c r="AP213" i="1"/>
  <c r="AO392" i="1"/>
  <c r="AP392" i="1"/>
  <c r="AO204" i="1"/>
  <c r="AP204" i="1"/>
  <c r="AO174" i="1"/>
  <c r="AP174" i="1"/>
  <c r="AO47" i="1"/>
  <c r="AP47" i="1"/>
  <c r="AO96" i="1"/>
  <c r="AP96" i="1"/>
  <c r="AO14" i="1"/>
  <c r="AP14" i="1"/>
  <c r="AO19" i="1"/>
  <c r="AP19" i="1"/>
  <c r="AO397" i="1"/>
  <c r="AP397" i="1"/>
  <c r="AO164" i="1"/>
  <c r="AP164" i="1"/>
  <c r="AO400" i="1"/>
  <c r="AP400" i="1"/>
  <c r="AO115" i="1"/>
  <c r="AP115" i="1"/>
  <c r="AO38" i="1"/>
  <c r="AP38" i="1"/>
  <c r="AO40" i="1"/>
  <c r="AP40" i="1"/>
  <c r="AO95" i="1"/>
  <c r="AP95" i="1"/>
  <c r="AO253" i="1"/>
  <c r="AP253" i="1"/>
  <c r="AO139" i="1"/>
  <c r="AP139" i="1"/>
  <c r="AO269" i="1"/>
  <c r="AP269" i="1"/>
  <c r="AO175" i="1"/>
  <c r="AP175" i="1"/>
  <c r="AO138" i="1"/>
  <c r="AP138" i="1"/>
  <c r="AO412" i="1"/>
  <c r="AP412" i="1"/>
  <c r="AO53" i="1"/>
  <c r="AP53" i="1"/>
  <c r="AO77" i="1"/>
  <c r="AP77" i="1"/>
  <c r="AO6" i="1"/>
  <c r="AP6" i="1"/>
  <c r="AO3" i="1"/>
  <c r="AP3" i="1"/>
  <c r="AO4" i="1"/>
  <c r="AP4" i="1"/>
  <c r="AO54" i="1"/>
  <c r="AP54" i="1"/>
  <c r="AO120" i="1"/>
  <c r="AP120" i="1"/>
  <c r="AO20" i="1"/>
  <c r="AP20" i="1"/>
  <c r="AO10" i="1"/>
  <c r="AP10" i="1"/>
  <c r="AO315" i="1"/>
  <c r="AP315" i="1"/>
  <c r="AE169" i="1"/>
  <c r="AC169" i="1"/>
  <c r="AD169" i="1"/>
  <c r="P169" i="1"/>
  <c r="O169" i="1"/>
  <c r="A39" i="16"/>
  <c r="B38" i="16"/>
  <c r="AS299" i="1" l="1"/>
  <c r="AS357" i="1"/>
  <c r="AR357" i="1"/>
  <c r="AS12" i="1"/>
  <c r="AR12" i="1"/>
  <c r="AS97" i="1"/>
  <c r="AR97" i="1"/>
  <c r="AS368" i="1"/>
  <c r="AS401" i="1"/>
  <c r="AS448" i="1"/>
  <c r="AS188" i="1"/>
  <c r="AS155" i="1"/>
  <c r="AS227" i="1"/>
  <c r="AS156" i="1"/>
  <c r="AS228" i="1"/>
  <c r="AS128" i="1"/>
  <c r="AS189" i="1"/>
  <c r="AS229" i="1"/>
  <c r="AS157" i="1"/>
  <c r="AS230" i="1"/>
  <c r="AS202" i="1"/>
  <c r="AS167" i="1"/>
  <c r="AS403" i="1"/>
  <c r="AR403" i="1"/>
  <c r="AS407" i="1"/>
  <c r="AR407" i="1"/>
  <c r="AS348" i="1"/>
  <c r="AR348" i="1"/>
  <c r="AR304" i="1"/>
  <c r="AS304" i="1"/>
  <c r="AS116" i="1"/>
  <c r="AR116" i="1"/>
  <c r="AS68" i="1"/>
  <c r="AR68" i="1"/>
  <c r="AR358" i="1"/>
  <c r="AS358" i="1"/>
  <c r="AS266" i="1"/>
  <c r="AR266" i="1"/>
  <c r="AS9" i="1"/>
  <c r="AR9" i="1"/>
  <c r="AS168" i="1"/>
  <c r="AR168" i="1"/>
  <c r="AS213" i="1"/>
  <c r="AR213" i="1"/>
  <c r="AR392" i="1"/>
  <c r="AS392" i="1"/>
  <c r="AS204" i="1"/>
  <c r="AR204" i="1"/>
  <c r="AR174" i="1"/>
  <c r="AS174" i="1"/>
  <c r="AS47" i="1"/>
  <c r="AR47" i="1"/>
  <c r="AR96" i="1"/>
  <c r="AS96" i="1"/>
  <c r="AS14" i="1"/>
  <c r="AR14" i="1"/>
  <c r="AS19" i="1"/>
  <c r="AR19" i="1"/>
  <c r="AS397" i="1"/>
  <c r="AR397" i="1"/>
  <c r="AS164" i="1"/>
  <c r="AR164" i="1"/>
  <c r="AS262" i="1"/>
  <c r="AR262" i="1"/>
  <c r="AS212" i="1"/>
  <c r="AR212" i="1"/>
  <c r="AS268" i="1"/>
  <c r="AR268" i="1"/>
  <c r="AS328" i="1"/>
  <c r="AS54" i="1"/>
  <c r="AS478" i="1"/>
  <c r="AS391" i="1"/>
  <c r="AR391" i="1"/>
  <c r="AS347" i="1"/>
  <c r="AR347" i="1"/>
  <c r="AS178" i="1"/>
  <c r="AR178" i="1"/>
  <c r="AS323" i="1"/>
  <c r="AR323" i="1"/>
  <c r="AS393" i="1"/>
  <c r="AR393" i="1"/>
  <c r="AS314" i="1"/>
  <c r="AR314" i="1"/>
  <c r="AS324" i="1"/>
  <c r="AR324" i="1"/>
  <c r="AS136" i="1"/>
  <c r="AR136" i="1"/>
  <c r="AS200" i="1"/>
  <c r="AS497" i="1"/>
  <c r="AS493" i="1"/>
  <c r="AS504" i="1"/>
  <c r="AS37" i="1"/>
  <c r="AS102" i="1"/>
  <c r="AS338" i="1"/>
  <c r="AS339" i="1"/>
  <c r="AS337" i="1"/>
  <c r="AS336" i="1"/>
  <c r="AS267" i="1"/>
  <c r="AS333" i="1"/>
  <c r="AS454" i="1"/>
  <c r="AS298" i="1"/>
  <c r="AS237" i="1"/>
  <c r="AS297" i="1"/>
  <c r="AS296" i="1"/>
  <c r="AS236" i="1"/>
  <c r="AS160" i="1"/>
  <c r="AS198" i="1"/>
  <c r="AS197" i="1"/>
  <c r="AS226" i="1"/>
  <c r="AS126" i="1"/>
  <c r="AS224" i="1"/>
  <c r="AS154" i="1"/>
  <c r="AS223" i="1"/>
  <c r="AS125" i="1"/>
  <c r="AS289" i="1"/>
  <c r="AS187" i="1"/>
  <c r="AS288" i="1"/>
  <c r="AS222" i="1"/>
  <c r="AS287" i="1"/>
  <c r="AS221" i="1"/>
  <c r="AS286" i="1"/>
  <c r="AS219" i="1"/>
  <c r="AS285" i="1"/>
  <c r="AS114" i="1"/>
  <c r="AS74" i="1"/>
  <c r="AS436" i="1"/>
  <c r="AS384" i="1"/>
  <c r="AS352" i="1"/>
  <c r="AS353" i="1"/>
  <c r="AS423" i="1"/>
  <c r="AS332" i="1"/>
  <c r="AS421" i="1"/>
  <c r="AS402" i="1"/>
  <c r="AS351" i="1"/>
  <c r="AS3" i="1"/>
  <c r="AS117" i="1"/>
  <c r="AS283" i="1"/>
  <c r="AS374" i="1"/>
  <c r="AS415" i="1"/>
  <c r="AS148" i="1"/>
  <c r="AS147" i="1"/>
  <c r="AS434" i="1"/>
  <c r="AS438" i="1"/>
  <c r="AS440" i="1"/>
  <c r="AS420" i="1"/>
  <c r="AS360" i="1"/>
  <c r="AS435" i="1"/>
  <c r="AS361" i="1"/>
  <c r="AS372" i="1"/>
  <c r="AS416" i="1"/>
  <c r="AS375" i="1"/>
  <c r="AS371" i="1"/>
  <c r="AS410" i="1"/>
  <c r="AS413" i="1"/>
  <c r="AS439" i="1"/>
  <c r="AS355" i="1"/>
  <c r="AS409" i="1"/>
  <c r="AS370" i="1"/>
  <c r="AS411" i="1"/>
  <c r="AS426" i="1"/>
  <c r="AS359" i="1"/>
  <c r="AS105" i="1"/>
  <c r="AS104" i="1"/>
  <c r="AS103" i="1"/>
  <c r="AS465" i="1"/>
  <c r="AS84" i="1"/>
  <c r="AS505" i="1"/>
  <c r="AS70" i="1"/>
  <c r="AS480" i="1"/>
  <c r="AS489" i="1"/>
  <c r="AS56" i="1"/>
  <c r="AS52" i="1"/>
  <c r="AS51" i="1"/>
  <c r="AS494" i="1"/>
  <c r="AS331" i="1"/>
  <c r="AS169" i="1"/>
  <c r="AS60" i="1"/>
  <c r="AS33" i="1"/>
  <c r="AS477" i="1"/>
  <c r="AS506" i="1"/>
  <c r="AS28" i="1"/>
  <c r="AS500" i="1"/>
  <c r="AS27" i="1"/>
  <c r="AS23" i="1"/>
  <c r="AS22" i="1"/>
  <c r="AS482" i="1"/>
  <c r="AS481" i="1"/>
  <c r="AS486" i="1"/>
  <c r="AS485" i="1"/>
  <c r="AS501" i="1"/>
  <c r="AS495" i="1"/>
  <c r="AS487" i="1"/>
  <c r="AS499" i="1"/>
  <c r="AS490" i="1"/>
  <c r="AS461" i="1"/>
  <c r="AS502" i="1"/>
  <c r="AS459" i="1"/>
  <c r="AS450" i="1"/>
  <c r="AS484" i="1"/>
  <c r="AS5" i="1"/>
  <c r="AS456" i="1"/>
  <c r="AS483" i="1"/>
  <c r="AS476" i="1"/>
  <c r="AS467" i="1"/>
  <c r="AS462" i="1"/>
  <c r="AS475" i="1"/>
  <c r="AS488" i="1"/>
  <c r="AS457" i="1"/>
  <c r="AS464" i="1"/>
  <c r="AS452" i="1"/>
  <c r="AS463" i="1"/>
  <c r="AS466" i="1"/>
  <c r="AS451" i="1"/>
  <c r="AS447" i="1"/>
  <c r="AS468" i="1"/>
  <c r="AS419" i="1"/>
  <c r="AS418" i="1"/>
  <c r="AS396" i="1"/>
  <c r="AS367" i="1"/>
  <c r="AS366" i="1"/>
  <c r="AS365" i="1"/>
  <c r="AS99" i="1"/>
  <c r="AS79" i="1"/>
  <c r="AS25" i="1"/>
  <c r="AS46" i="1"/>
  <c r="AS491" i="1"/>
  <c r="AS470" i="1"/>
  <c r="AS13" i="1"/>
  <c r="AS16" i="1"/>
  <c r="AS98" i="1"/>
  <c r="AS80" i="1"/>
  <c r="AS100" i="1"/>
  <c r="AS41" i="1"/>
  <c r="AS81" i="1"/>
  <c r="AS119" i="1"/>
  <c r="AS75" i="1"/>
  <c r="AS150" i="1"/>
  <c r="AS186" i="1"/>
  <c r="AS152" i="1"/>
  <c r="AS220" i="1"/>
  <c r="AS433" i="1"/>
  <c r="AS39" i="1"/>
  <c r="AS153" i="1"/>
  <c r="AS432" i="1"/>
  <c r="AS473" i="1"/>
  <c r="AS507" i="1"/>
  <c r="AS29" i="1"/>
  <c r="AS31" i="1"/>
  <c r="AS58" i="1"/>
  <c r="AS59" i="1"/>
  <c r="AS44" i="1"/>
  <c r="AS151" i="1"/>
  <c r="AS246" i="1"/>
  <c r="AS190" i="1"/>
  <c r="AS379" i="1"/>
  <c r="AS106" i="1"/>
  <c r="AS149" i="1"/>
  <c r="AS209" i="1"/>
  <c r="AR379" i="1"/>
  <c r="AR433" i="1"/>
  <c r="AR338" i="1"/>
  <c r="AR339" i="1"/>
  <c r="AR337" i="1"/>
  <c r="AR336" i="1"/>
  <c r="AR267" i="1"/>
  <c r="AR202" i="1"/>
  <c r="AR333" i="1"/>
  <c r="AR167" i="1"/>
  <c r="AR374" i="1"/>
  <c r="AR415" i="1"/>
  <c r="AR148" i="1"/>
  <c r="AR434" i="1"/>
  <c r="AR438" i="1"/>
  <c r="AR440" i="1"/>
  <c r="AR420" i="1"/>
  <c r="AR360" i="1"/>
  <c r="AR435" i="1"/>
  <c r="AR361" i="1"/>
  <c r="AR372" i="1"/>
  <c r="AR416" i="1"/>
  <c r="AR410" i="1"/>
  <c r="AR413" i="1"/>
  <c r="AR439" i="1"/>
  <c r="AR355" i="1"/>
  <c r="AR409" i="1"/>
  <c r="AR370" i="1"/>
  <c r="AR411" i="1"/>
  <c r="AR426" i="1"/>
  <c r="AR359" i="1"/>
  <c r="AR105" i="1"/>
  <c r="AR104" i="1"/>
  <c r="AR103" i="1"/>
  <c r="AR465" i="1"/>
  <c r="AR84" i="1"/>
  <c r="AR505" i="1"/>
  <c r="AR70" i="1"/>
  <c r="AR480" i="1"/>
  <c r="AR489" i="1"/>
  <c r="AR56" i="1"/>
  <c r="AR52" i="1"/>
  <c r="AR51" i="1"/>
  <c r="AR494" i="1"/>
  <c r="AR298" i="1"/>
  <c r="AR237" i="1"/>
  <c r="AR297" i="1"/>
  <c r="AR296" i="1"/>
  <c r="AR236" i="1"/>
  <c r="AR160" i="1"/>
  <c r="AR198" i="1"/>
  <c r="AR197" i="1"/>
  <c r="AR226" i="1"/>
  <c r="AR126" i="1"/>
  <c r="AR224" i="1"/>
  <c r="AR154" i="1"/>
  <c r="AR223" i="1"/>
  <c r="AR125" i="1"/>
  <c r="AR477" i="1"/>
  <c r="AR506" i="1"/>
  <c r="AR28" i="1"/>
  <c r="AR500" i="1"/>
  <c r="AR27" i="1"/>
  <c r="AR23" i="1"/>
  <c r="AR22" i="1"/>
  <c r="AR482" i="1"/>
  <c r="AR481" i="1"/>
  <c r="AR486" i="1"/>
  <c r="AR485" i="1"/>
  <c r="AR501" i="1"/>
  <c r="AR495" i="1"/>
  <c r="AR487" i="1"/>
  <c r="AR499" i="1"/>
  <c r="AR490" i="1"/>
  <c r="AR461" i="1"/>
  <c r="AR502" i="1"/>
  <c r="AR459" i="1"/>
  <c r="AR450" i="1"/>
  <c r="AR484" i="1"/>
  <c r="AR5" i="1"/>
  <c r="AR456" i="1"/>
  <c r="AR483" i="1"/>
  <c r="AR476" i="1"/>
  <c r="AR467" i="1"/>
  <c r="AR462" i="1"/>
  <c r="AR475" i="1"/>
  <c r="AR488" i="1"/>
  <c r="AR457" i="1"/>
  <c r="AR464" i="1"/>
  <c r="AR452" i="1"/>
  <c r="AR463" i="1"/>
  <c r="AR466" i="1"/>
  <c r="AR451" i="1"/>
  <c r="AR447" i="1"/>
  <c r="AR468" i="1"/>
  <c r="AR419" i="1"/>
  <c r="AR418" i="1"/>
  <c r="AR396" i="1"/>
  <c r="AR367" i="1"/>
  <c r="AR366" i="1"/>
  <c r="AR365" i="1"/>
  <c r="AR46" i="1"/>
  <c r="AR491" i="1"/>
  <c r="AR470" i="1"/>
  <c r="AR13" i="1"/>
  <c r="AR16" i="1"/>
  <c r="AR98" i="1"/>
  <c r="AR80" i="1"/>
  <c r="AR100" i="1"/>
  <c r="AR41" i="1"/>
  <c r="AR99" i="1"/>
  <c r="AR81" i="1"/>
  <c r="AR79" i="1"/>
  <c r="AR289" i="1"/>
  <c r="AR187" i="1"/>
  <c r="AR288" i="1"/>
  <c r="AR222" i="1"/>
  <c r="AR287" i="1"/>
  <c r="AR221" i="1"/>
  <c r="AR286" i="1"/>
  <c r="AR219" i="1"/>
  <c r="AR285" i="1"/>
  <c r="AR114" i="1"/>
  <c r="AR74" i="1"/>
  <c r="AR509" i="1"/>
  <c r="AR113" i="1"/>
  <c r="AR112" i="1"/>
  <c r="AR92" i="1"/>
  <c r="AR89" i="1"/>
  <c r="AR91" i="1"/>
  <c r="AR90" i="1"/>
  <c r="AR94" i="1"/>
  <c r="AR93" i="1"/>
  <c r="AR64" i="1"/>
  <c r="AR34" i="1"/>
  <c r="AR30" i="1"/>
  <c r="AR35" i="1"/>
  <c r="AR436" i="1"/>
  <c r="AR384" i="1"/>
  <c r="AR352" i="1"/>
  <c r="AR353" i="1"/>
  <c r="AR423" i="1"/>
  <c r="AR332" i="1"/>
  <c r="AR421" i="1"/>
  <c r="AR402" i="1"/>
  <c r="AR351" i="1"/>
  <c r="AR331" i="1"/>
  <c r="AR102" i="1"/>
  <c r="AR106" i="1"/>
  <c r="AR169" i="1"/>
  <c r="AR432" i="1"/>
  <c r="AS508" i="1"/>
  <c r="AR508" i="1"/>
  <c r="AR85" i="1"/>
  <c r="AS85" i="1"/>
  <c r="AR108" i="1"/>
  <c r="AS108" i="1"/>
  <c r="AR71" i="1"/>
  <c r="AS71" i="1"/>
  <c r="AR86" i="1"/>
  <c r="AS86" i="1"/>
  <c r="AR66" i="1"/>
  <c r="AS66" i="1"/>
  <c r="AR73" i="1"/>
  <c r="AS73" i="1"/>
  <c r="AR109" i="1"/>
  <c r="AS109" i="1"/>
  <c r="AR87" i="1"/>
  <c r="AS87" i="1"/>
  <c r="AR63" i="1"/>
  <c r="AS63" i="1"/>
  <c r="AR127" i="1"/>
  <c r="AS127" i="1"/>
  <c r="AR4" i="1"/>
  <c r="AS4" i="1"/>
  <c r="AR260" i="1"/>
  <c r="AS260" i="1"/>
  <c r="AR335" i="1"/>
  <c r="AS335" i="1"/>
  <c r="AR263" i="1"/>
  <c r="AS263" i="1"/>
  <c r="AR356" i="1"/>
  <c r="AS356" i="1"/>
  <c r="AR414" i="1"/>
  <c r="AS414" i="1"/>
  <c r="AR417" i="1"/>
  <c r="AS417" i="1"/>
  <c r="AR26" i="1"/>
  <c r="AS26" i="1"/>
  <c r="AR32" i="1"/>
  <c r="AS32" i="1"/>
  <c r="AR8" i="1"/>
  <c r="AS8" i="1"/>
  <c r="AR498" i="1"/>
  <c r="AS498" i="1"/>
  <c r="AR18" i="1"/>
  <c r="AS18" i="1"/>
  <c r="AR42" i="1"/>
  <c r="AS42" i="1"/>
  <c r="AR15" i="1"/>
  <c r="AS15" i="1"/>
  <c r="AR471" i="1"/>
  <c r="AS471" i="1"/>
  <c r="AR503" i="1"/>
  <c r="AS503" i="1"/>
  <c r="AR376" i="1"/>
  <c r="AS376" i="1"/>
  <c r="AR342" i="1"/>
  <c r="AS342" i="1"/>
  <c r="AR406" i="1"/>
  <c r="AS406" i="1"/>
  <c r="AR225" i="1"/>
  <c r="AS225" i="1"/>
  <c r="AR191" i="1"/>
  <c r="AS191" i="1"/>
  <c r="AR110" i="1"/>
  <c r="AS110" i="1"/>
  <c r="AR57" i="1"/>
  <c r="AS57" i="1"/>
  <c r="AR88" i="1"/>
  <c r="AS88" i="1"/>
  <c r="AR48" i="1"/>
  <c r="AS48" i="1"/>
  <c r="AR17" i="1"/>
  <c r="AS17" i="1"/>
  <c r="AR72" i="1"/>
  <c r="AS72" i="1"/>
  <c r="AR382" i="1"/>
  <c r="AS382" i="1"/>
  <c r="AR346" i="1"/>
  <c r="AS346" i="1"/>
  <c r="AR381" i="1"/>
  <c r="AS381" i="1"/>
  <c r="AR380" i="1"/>
  <c r="AS380" i="1"/>
  <c r="AR345" i="1"/>
  <c r="AS345" i="1"/>
  <c r="AR344" i="1"/>
  <c r="AS344" i="1"/>
  <c r="AR430" i="1"/>
  <c r="AS430" i="1"/>
  <c r="AR429" i="1"/>
  <c r="AS429" i="1"/>
  <c r="AR431" i="1"/>
  <c r="AS431" i="1"/>
  <c r="AR428" i="1"/>
  <c r="AS428" i="1"/>
  <c r="AR405" i="1"/>
  <c r="AS405" i="1"/>
  <c r="AR378" i="1"/>
  <c r="AS378" i="1"/>
  <c r="AR343" i="1"/>
  <c r="AS343" i="1"/>
  <c r="AR341" i="1"/>
  <c r="AS341" i="1"/>
  <c r="AR340" i="1"/>
  <c r="AS340" i="1"/>
  <c r="AR427" i="1"/>
  <c r="AS427" i="1"/>
  <c r="AR377" i="1"/>
  <c r="AS377" i="1"/>
  <c r="AR404" i="1"/>
  <c r="AS404" i="1"/>
  <c r="AR258" i="1"/>
  <c r="AS258" i="1"/>
  <c r="AR265" i="1"/>
  <c r="AS265" i="1"/>
  <c r="AR309" i="1"/>
  <c r="AS309" i="1"/>
  <c r="AR313" i="1"/>
  <c r="AS313" i="1"/>
  <c r="AR312" i="1"/>
  <c r="AS312" i="1"/>
  <c r="AR264" i="1"/>
  <c r="AS264" i="1"/>
  <c r="AR257" i="1"/>
  <c r="AS257" i="1"/>
  <c r="AR166" i="1"/>
  <c r="AS166" i="1"/>
  <c r="AR171" i="1"/>
  <c r="AS171" i="1"/>
  <c r="AR256" i="1"/>
  <c r="AS256" i="1"/>
  <c r="AR163" i="1"/>
  <c r="AS163" i="1"/>
  <c r="AR326" i="1"/>
  <c r="AS326" i="1"/>
  <c r="AR162" i="1"/>
  <c r="AS162" i="1"/>
  <c r="AR310" i="1"/>
  <c r="AS310" i="1"/>
  <c r="AR311" i="1"/>
  <c r="AS311" i="1"/>
  <c r="AR170" i="1"/>
  <c r="AS170" i="1"/>
  <c r="AR259" i="1"/>
  <c r="AS259" i="1"/>
  <c r="AR203" i="1"/>
  <c r="AS203" i="1"/>
  <c r="AR315" i="1"/>
  <c r="AS315" i="1"/>
  <c r="AR208" i="1"/>
  <c r="AS208" i="1"/>
  <c r="AR261" i="1"/>
  <c r="AS261" i="1"/>
  <c r="AR307" i="1"/>
  <c r="AS307" i="1"/>
  <c r="AR255" i="1"/>
  <c r="AS255" i="1"/>
  <c r="AR325" i="1"/>
  <c r="AS325" i="1"/>
  <c r="AR205" i="1"/>
  <c r="AS205" i="1"/>
  <c r="AR165" i="1"/>
  <c r="AS165" i="1"/>
  <c r="AR207" i="1"/>
  <c r="AS207" i="1"/>
  <c r="AR316" i="1"/>
  <c r="AS316" i="1"/>
  <c r="AR206" i="1"/>
  <c r="AS206" i="1"/>
  <c r="AR308" i="1"/>
  <c r="AS308" i="1"/>
  <c r="AR306" i="1"/>
  <c r="AS306" i="1"/>
  <c r="AR210" i="1"/>
  <c r="AS210" i="1"/>
  <c r="AR172" i="1"/>
  <c r="AS172" i="1"/>
  <c r="AR211" i="1"/>
  <c r="AS211" i="1"/>
  <c r="AR305" i="1"/>
  <c r="AS305" i="1"/>
  <c r="AR496" i="1"/>
  <c r="AS496" i="1"/>
  <c r="AR492" i="1"/>
  <c r="AS492" i="1"/>
  <c r="AR21" i="1"/>
  <c r="AS21" i="1"/>
  <c r="AR24" i="1"/>
  <c r="AS24" i="1"/>
  <c r="AR67" i="1"/>
  <c r="AS67" i="1"/>
  <c r="AR453" i="1"/>
  <c r="AS453" i="1"/>
  <c r="AR121" i="1"/>
  <c r="AS121" i="1"/>
  <c r="AR65" i="1"/>
  <c r="AS65" i="1"/>
  <c r="AR36" i="1"/>
  <c r="AS36" i="1"/>
  <c r="AR135" i="1"/>
  <c r="AS135" i="1"/>
  <c r="AR11" i="1"/>
  <c r="AS11" i="1"/>
  <c r="AR76" i="1"/>
  <c r="AS76" i="1"/>
  <c r="AR10" i="1"/>
  <c r="AS10" i="1"/>
  <c r="AR6" i="1"/>
  <c r="AS6" i="1"/>
  <c r="AR20" i="1"/>
  <c r="AS20" i="1"/>
  <c r="AR53" i="1"/>
  <c r="AS53" i="1"/>
  <c r="AR7" i="1"/>
  <c r="AS7" i="1"/>
  <c r="AR77" i="1"/>
  <c r="AS77" i="1"/>
  <c r="AR120" i="1"/>
  <c r="AS120" i="1"/>
  <c r="AR118" i="1"/>
  <c r="AS118" i="1"/>
  <c r="AR284" i="1"/>
  <c r="AS284" i="1"/>
  <c r="AR369" i="1"/>
  <c r="AS369" i="1"/>
  <c r="AR282" i="1"/>
  <c r="AS282" i="1"/>
  <c r="AR281" i="1"/>
  <c r="AS281" i="1"/>
  <c r="AR363" i="1"/>
  <c r="AS363" i="1"/>
  <c r="AR280" i="1"/>
  <c r="AS280" i="1"/>
  <c r="AR441" i="1"/>
  <c r="AS441" i="1"/>
  <c r="AR218" i="1"/>
  <c r="AS218" i="1"/>
  <c r="AR217" i="1"/>
  <c r="AS217" i="1"/>
  <c r="AR394" i="1"/>
  <c r="AS394" i="1"/>
  <c r="AR216" i="1"/>
  <c r="AS216" i="1"/>
  <c r="AR185" i="1"/>
  <c r="AS185" i="1"/>
  <c r="AR184" i="1"/>
  <c r="AS184" i="1"/>
  <c r="AR183" i="1"/>
  <c r="AS183" i="1"/>
  <c r="AR334" i="1"/>
  <c r="AS334" i="1"/>
  <c r="AR474" i="1"/>
  <c r="AS474" i="1"/>
  <c r="AR472" i="1"/>
  <c r="AS472" i="1"/>
  <c r="AR455" i="1"/>
  <c r="AS455" i="1"/>
  <c r="AR146" i="1"/>
  <c r="AS146" i="1"/>
  <c r="AR124" i="1"/>
  <c r="AS124" i="1"/>
  <c r="AR123" i="1"/>
  <c r="AS123" i="1"/>
  <c r="AR373" i="1"/>
  <c r="AS373" i="1"/>
  <c r="AR390" i="1"/>
  <c r="AS390" i="1"/>
  <c r="AR395" i="1"/>
  <c r="AS395" i="1"/>
  <c r="AR412" i="1"/>
  <c r="AS412" i="1"/>
  <c r="AR362" i="1"/>
  <c r="AS362" i="1"/>
  <c r="AR442" i="1"/>
  <c r="AS442" i="1"/>
  <c r="AR243" i="1"/>
  <c r="AS243" i="1"/>
  <c r="AR242" i="1"/>
  <c r="AS242" i="1"/>
  <c r="AR199" i="1"/>
  <c r="AS199" i="1"/>
  <c r="AR241" i="1"/>
  <c r="AS241" i="1"/>
  <c r="AR240" i="1"/>
  <c r="AS240" i="1"/>
  <c r="AR301" i="1"/>
  <c r="AS301" i="1"/>
  <c r="AR239" i="1"/>
  <c r="AS239" i="1"/>
  <c r="AR300" i="1"/>
  <c r="AS300" i="1"/>
  <c r="AR133" i="1"/>
  <c r="AS133" i="1"/>
  <c r="AR196" i="1"/>
  <c r="AS196" i="1"/>
  <c r="AR295" i="1"/>
  <c r="AS295" i="1"/>
  <c r="AR235" i="1"/>
  <c r="AS235" i="1"/>
  <c r="AR234" i="1"/>
  <c r="AS234" i="1"/>
  <c r="AR233" i="1"/>
  <c r="AS233" i="1"/>
  <c r="AR291" i="1"/>
  <c r="AS291" i="1"/>
  <c r="AR294" i="1"/>
  <c r="AS294" i="1"/>
  <c r="AR290" i="1"/>
  <c r="AS290" i="1"/>
  <c r="AR292" i="1"/>
  <c r="AS292" i="1"/>
  <c r="AR293" i="1"/>
  <c r="AS293" i="1"/>
  <c r="AR232" i="1"/>
  <c r="AS232" i="1"/>
  <c r="AR231" i="1"/>
  <c r="AS231" i="1"/>
  <c r="AR195" i="1"/>
  <c r="AS195" i="1"/>
  <c r="AR194" i="1"/>
  <c r="AS194" i="1"/>
  <c r="AR192" i="1"/>
  <c r="AS192" i="1"/>
  <c r="AR193" i="1"/>
  <c r="AS193" i="1"/>
  <c r="AR158" i="1"/>
  <c r="AS158" i="1"/>
  <c r="AR159" i="1"/>
  <c r="AS159" i="1"/>
  <c r="AR131" i="1"/>
  <c r="AS131" i="1"/>
  <c r="AR130" i="1"/>
  <c r="AS130" i="1"/>
  <c r="AR129" i="1"/>
  <c r="AS129" i="1"/>
  <c r="AR132" i="1"/>
  <c r="AS132" i="1"/>
  <c r="AR176" i="1"/>
  <c r="AS176" i="1"/>
  <c r="AR251" i="1"/>
  <c r="AS251" i="1"/>
  <c r="AR364" i="1"/>
  <c r="AS364" i="1"/>
  <c r="AR248" i="1"/>
  <c r="AS248" i="1"/>
  <c r="AR322" i="1"/>
  <c r="AS322" i="1"/>
  <c r="AR321" i="1"/>
  <c r="AS321" i="1"/>
  <c r="AR320" i="1"/>
  <c r="AS320" i="1"/>
  <c r="AR319" i="1"/>
  <c r="AS319" i="1"/>
  <c r="AR318" i="1"/>
  <c r="AS318" i="1"/>
  <c r="AR317" i="1"/>
  <c r="AS317" i="1"/>
  <c r="AR141" i="1"/>
  <c r="AS141" i="1"/>
  <c r="AR302" i="1"/>
  <c r="AS302" i="1"/>
  <c r="AR254" i="1"/>
  <c r="AS254" i="1"/>
  <c r="AR245" i="1"/>
  <c r="AS245" i="1"/>
  <c r="AR273" i="1"/>
  <c r="AS273" i="1"/>
  <c r="AR269" i="1"/>
  <c r="AS269" i="1"/>
  <c r="AR139" i="1"/>
  <c r="AS139" i="1"/>
  <c r="AR173" i="1"/>
  <c r="AS173" i="1"/>
  <c r="AR252" i="1"/>
  <c r="AS252" i="1"/>
  <c r="AR161" i="1"/>
  <c r="AS161" i="1"/>
  <c r="AR138" i="1"/>
  <c r="AS138" i="1"/>
  <c r="AR274" i="1"/>
  <c r="AS274" i="1"/>
  <c r="AR250" i="1"/>
  <c r="AS250" i="1"/>
  <c r="AR272" i="1"/>
  <c r="AS272" i="1"/>
  <c r="AR140" i="1"/>
  <c r="AS140" i="1"/>
  <c r="AR177" i="1"/>
  <c r="AS177" i="1"/>
  <c r="AR271" i="1"/>
  <c r="AS271" i="1"/>
  <c r="AR175" i="1"/>
  <c r="AS175" i="1"/>
  <c r="AR137" i="1"/>
  <c r="AS137" i="1"/>
  <c r="AR270" i="1"/>
  <c r="AS270" i="1"/>
  <c r="AR303" i="1"/>
  <c r="AS303" i="1"/>
  <c r="AR201" i="1"/>
  <c r="AS201" i="1"/>
  <c r="AR247" i="1"/>
  <c r="AS247" i="1"/>
  <c r="AR142" i="1"/>
  <c r="AS142" i="1"/>
  <c r="AR244" i="1"/>
  <c r="AS244" i="1"/>
  <c r="AR249" i="1"/>
  <c r="AS249" i="1"/>
  <c r="AR253" i="1"/>
  <c r="AS253" i="1"/>
  <c r="AR95" i="1"/>
  <c r="AS95" i="1"/>
  <c r="AR40" i="1"/>
  <c r="AS40" i="1"/>
  <c r="AR45" i="1"/>
  <c r="AS45" i="1"/>
  <c r="AR107" i="1"/>
  <c r="AS107" i="1"/>
  <c r="AR78" i="1"/>
  <c r="AS78" i="1"/>
  <c r="AR38" i="1"/>
  <c r="AS38" i="1"/>
  <c r="AR115" i="1"/>
  <c r="AS115" i="1"/>
  <c r="AR279" i="1"/>
  <c r="AS279" i="1"/>
  <c r="AR278" i="1"/>
  <c r="AS278" i="1"/>
  <c r="AR277" i="1"/>
  <c r="AS277" i="1"/>
  <c r="AR329" i="1"/>
  <c r="AS329" i="1"/>
  <c r="AR330" i="1"/>
  <c r="AS330" i="1"/>
  <c r="AR387" i="1"/>
  <c r="AS387" i="1"/>
  <c r="AR276" i="1"/>
  <c r="AS276" i="1"/>
  <c r="AR386" i="1"/>
  <c r="AS386" i="1"/>
  <c r="AR275" i="1"/>
  <c r="AS275" i="1"/>
  <c r="AR215" i="1"/>
  <c r="AS215" i="1"/>
  <c r="AR385" i="1"/>
  <c r="AS385" i="1"/>
  <c r="AR349" i="1"/>
  <c r="AS349" i="1"/>
  <c r="AR354" i="1"/>
  <c r="AS354" i="1"/>
  <c r="AR398" i="1"/>
  <c r="AS398" i="1"/>
  <c r="AR214" i="1"/>
  <c r="AS214" i="1"/>
  <c r="AR182" i="1"/>
  <c r="AS182" i="1"/>
  <c r="AR181" i="1"/>
  <c r="AS181" i="1"/>
  <c r="AR424" i="1"/>
  <c r="AS424" i="1"/>
  <c r="AR425" i="1"/>
  <c r="AS425" i="1"/>
  <c r="AR180" i="1"/>
  <c r="AS180" i="1"/>
  <c r="AR400" i="1"/>
  <c r="AS400" i="1"/>
  <c r="AR179" i="1"/>
  <c r="AS179" i="1"/>
  <c r="AR350" i="1"/>
  <c r="AS350" i="1"/>
  <c r="AR145" i="1"/>
  <c r="AS145" i="1"/>
  <c r="AR144" i="1"/>
  <c r="AS144" i="1"/>
  <c r="AR388" i="1"/>
  <c r="AS388" i="1"/>
  <c r="AR143" i="1"/>
  <c r="AS143" i="1"/>
  <c r="AR399" i="1"/>
  <c r="AS399" i="1"/>
  <c r="AR122" i="1"/>
  <c r="AS122" i="1"/>
  <c r="AR437" i="1"/>
  <c r="AS437" i="1"/>
  <c r="AR408" i="1"/>
  <c r="AS408" i="1"/>
  <c r="AR327" i="1"/>
  <c r="AS327" i="1"/>
  <c r="AR422" i="1"/>
  <c r="AS422" i="1"/>
  <c r="AR383" i="1"/>
  <c r="AS383" i="1"/>
  <c r="AR389" i="1"/>
  <c r="AS389" i="1"/>
  <c r="AR445" i="1"/>
  <c r="AS445" i="1"/>
  <c r="AR443" i="1"/>
  <c r="AS443" i="1"/>
  <c r="AR101" i="1"/>
  <c r="AS101" i="1"/>
  <c r="AR83" i="1"/>
  <c r="AS83" i="1"/>
  <c r="AR82" i="1"/>
  <c r="AS82" i="1"/>
  <c r="AR458" i="1"/>
  <c r="AS458" i="1"/>
  <c r="AR69" i="1"/>
  <c r="AS69" i="1"/>
  <c r="AR61" i="1"/>
  <c r="AS61" i="1"/>
  <c r="AR55" i="1"/>
  <c r="AS55" i="1"/>
  <c r="AR50" i="1"/>
  <c r="AS50" i="1"/>
  <c r="AR49" i="1"/>
  <c r="AS49" i="1"/>
  <c r="AR43" i="1"/>
  <c r="AS43" i="1"/>
  <c r="AR479" i="1"/>
  <c r="AS479" i="1"/>
  <c r="AR446" i="1"/>
  <c r="AS446" i="1"/>
  <c r="AR449" i="1"/>
  <c r="AS449" i="1"/>
  <c r="AR444" i="1"/>
  <c r="AS444" i="1"/>
  <c r="AR469" i="1"/>
  <c r="AS469" i="1"/>
  <c r="AR460" i="1"/>
  <c r="AS460" i="1"/>
  <c r="AR62" i="1"/>
  <c r="AS62" i="1"/>
  <c r="AR299" i="1"/>
  <c r="AR238" i="1"/>
  <c r="AR134" i="1"/>
  <c r="AR368" i="1"/>
  <c r="AR497" i="1"/>
  <c r="AR493" i="1"/>
  <c r="AR504" i="1"/>
  <c r="AR473" i="1"/>
  <c r="AR507" i="1"/>
  <c r="AR328" i="1"/>
  <c r="AR401" i="1"/>
  <c r="AR29" i="1"/>
  <c r="AR31" i="1"/>
  <c r="AR58" i="1"/>
  <c r="AR59" i="1"/>
  <c r="AR44" i="1"/>
  <c r="AR39" i="1"/>
  <c r="AR75" i="1"/>
  <c r="AR149" i="1"/>
  <c r="AR150" i="1"/>
  <c r="AR186" i="1"/>
  <c r="AR151" i="1"/>
  <c r="AR152" i="1"/>
  <c r="AR153" i="1"/>
  <c r="AR220" i="1"/>
  <c r="AR200" i="1"/>
  <c r="AR246" i="1"/>
  <c r="AR478" i="1"/>
  <c r="AR448" i="1"/>
  <c r="AR188" i="1"/>
  <c r="AR155" i="1"/>
  <c r="AR227" i="1"/>
  <c r="AR189" i="1"/>
  <c r="AR157" i="1"/>
  <c r="AR230" i="1"/>
  <c r="AR3" i="1"/>
  <c r="AR25" i="1"/>
  <c r="AR119" i="1"/>
  <c r="AR209" i="1"/>
  <c r="AR117" i="1"/>
  <c r="AR454" i="1"/>
  <c r="AR371" i="1"/>
  <c r="AR37" i="1"/>
  <c r="AR283" i="1"/>
  <c r="AR147" i="1"/>
  <c r="AR111" i="1"/>
  <c r="AR375" i="1"/>
  <c r="AR156" i="1"/>
  <c r="AR228" i="1"/>
  <c r="AR128" i="1"/>
  <c r="AR229" i="1"/>
  <c r="AR190" i="1"/>
  <c r="AR60" i="1"/>
  <c r="AR33" i="1"/>
  <c r="AR54" i="1"/>
  <c r="B39" i="16"/>
  <c r="A40" i="16"/>
  <c r="B40" i="16" l="1"/>
  <c r="A41" i="16"/>
  <c r="B41" i="16" l="1"/>
  <c r="A42" i="16"/>
  <c r="B42" i="16" l="1"/>
  <c r="A43" i="16"/>
  <c r="B43" i="16" l="1"/>
  <c r="A44" i="16"/>
  <c r="B44" i="16" l="1"/>
  <c r="A45" i="16"/>
  <c r="B45" i="16" l="1"/>
  <c r="A46" i="16"/>
  <c r="B46" i="16" l="1"/>
  <c r="A47" i="16"/>
  <c r="B47" i="16" l="1"/>
  <c r="A48" i="16"/>
  <c r="B48" i="16" l="1"/>
  <c r="A49" i="16"/>
  <c r="B49" i="16" l="1"/>
  <c r="A50" i="16"/>
  <c r="B50" i="16" l="1"/>
  <c r="A51" i="16"/>
  <c r="B51" i="16" l="1"/>
  <c r="A52" i="16"/>
  <c r="B52" i="16" l="1"/>
  <c r="A53" i="16"/>
  <c r="B53" i="16" l="1"/>
  <c r="A54" i="16"/>
  <c r="B54" i="16" l="1"/>
  <c r="A55" i="16"/>
  <c r="B55" i="16" l="1"/>
  <c r="A56" i="16"/>
  <c r="B56" i="16" l="1"/>
  <c r="A57" i="16"/>
  <c r="B57" i="16" l="1"/>
  <c r="A58" i="16"/>
  <c r="B58" i="16" l="1"/>
  <c r="A59" i="16"/>
  <c r="B59" i="16" l="1"/>
  <c r="A60" i="16"/>
  <c r="B60" i="16" l="1"/>
  <c r="A61" i="16"/>
  <c r="B61" i="16" l="1"/>
  <c r="A62" i="16"/>
  <c r="B62" i="16" l="1"/>
  <c r="A63" i="16"/>
  <c r="B63" i="16" l="1"/>
  <c r="A64" i="16"/>
  <c r="B64" i="16" l="1"/>
  <c r="A65" i="16"/>
  <c r="B65" i="16" l="1"/>
  <c r="A66" i="16"/>
  <c r="B66" i="16" l="1"/>
  <c r="A67" i="16"/>
  <c r="B67" i="16" l="1"/>
  <c r="A68" i="16"/>
  <c r="B68" i="16" l="1"/>
  <c r="A69" i="16"/>
  <c r="B69" i="16" l="1"/>
  <c r="A70" i="16"/>
  <c r="B70" i="16" l="1"/>
  <c r="A71" i="16"/>
  <c r="B71" i="16" l="1"/>
  <c r="A72" i="16"/>
  <c r="B72" i="16" l="1"/>
  <c r="A73" i="16"/>
  <c r="B73" i="16" l="1"/>
  <c r="A74" i="16"/>
  <c r="B74" i="16" l="1"/>
  <c r="A75" i="16"/>
  <c r="B75" i="16" l="1"/>
  <c r="A76" i="16"/>
  <c r="B76" i="16" l="1"/>
  <c r="A77" i="16"/>
  <c r="B77" i="16" l="1"/>
  <c r="A78" i="16"/>
  <c r="B78" i="16" l="1"/>
  <c r="A79" i="16"/>
  <c r="B79" i="16" l="1"/>
  <c r="A80" i="16"/>
  <c r="B80" i="16" l="1"/>
  <c r="A81" i="16"/>
  <c r="B81" i="16" l="1"/>
  <c r="A82" i="16"/>
  <c r="B82" i="16" l="1"/>
  <c r="A83" i="16"/>
  <c r="B83" i="16" l="1"/>
  <c r="A84" i="16"/>
  <c r="B84" i="16" l="1"/>
  <c r="A85" i="16"/>
  <c r="B85" i="16" l="1"/>
  <c r="A86" i="16"/>
  <c r="B86" i="16" l="1"/>
  <c r="A87" i="16"/>
  <c r="B87" i="16" l="1"/>
  <c r="A88" i="16"/>
  <c r="B88" i="16" l="1"/>
  <c r="A89" i="16"/>
  <c r="B89" i="16" l="1"/>
  <c r="A90" i="16"/>
  <c r="B90" i="16" l="1"/>
  <c r="A91" i="16"/>
  <c r="B91" i="16" l="1"/>
  <c r="A92" i="16"/>
  <c r="B92" i="16" l="1"/>
  <c r="A93" i="16"/>
  <c r="B93" i="16" l="1"/>
  <c r="A94" i="16"/>
  <c r="B94" i="16" l="1"/>
  <c r="A95" i="16"/>
  <c r="B95" i="16" l="1"/>
  <c r="A96" i="16"/>
  <c r="B96" i="16" l="1"/>
  <c r="A97" i="16"/>
  <c r="B97" i="16" l="1"/>
  <c r="A98" i="16"/>
  <c r="B98" i="16" l="1"/>
  <c r="A99" i="16"/>
  <c r="B99" i="16" l="1"/>
  <c r="A100" i="16"/>
  <c r="B100" i="16" l="1"/>
  <c r="A101" i="16"/>
  <c r="B101" i="16" l="1"/>
  <c r="A102" i="16"/>
  <c r="B102" i="16" s="1"/>
</calcChain>
</file>

<file path=xl/sharedStrings.xml><?xml version="1.0" encoding="utf-8"?>
<sst xmlns="http://schemas.openxmlformats.org/spreadsheetml/2006/main" count="43564" uniqueCount="5830">
  <si>
    <t>RANK</t>
  </si>
  <si>
    <t>BIB</t>
  </si>
  <si>
    <t>FISCODE</t>
  </si>
  <si>
    <t>NAME</t>
  </si>
  <si>
    <t>NAT</t>
  </si>
  <si>
    <t>YEAR</t>
  </si>
  <si>
    <t>CLUB</t>
  </si>
  <si>
    <t>Points</t>
  </si>
  <si>
    <t>KATEGORIE</t>
  </si>
  <si>
    <t>FIS MEN</t>
  </si>
  <si>
    <t>MINARIK Krystof</t>
  </si>
  <si>
    <t>CZE</t>
  </si>
  <si>
    <t>Litaci jelen</t>
  </si>
  <si>
    <t>PARK Jisung</t>
  </si>
  <si>
    <t>KOR</t>
  </si>
  <si>
    <t>KULPINSKI Anatol</t>
  </si>
  <si>
    <t>POL</t>
  </si>
  <si>
    <t>F2Dawidek Team.pl</t>
  </si>
  <si>
    <t>URBAN Ales</t>
  </si>
  <si>
    <t>LUBONSKI Jakub</t>
  </si>
  <si>
    <t>MKS Rabka-Zdroj</t>
  </si>
  <si>
    <t>KLEIN Krystof</t>
  </si>
  <si>
    <t>100. Hard</t>
  </si>
  <si>
    <t>KRUPA Adam</t>
  </si>
  <si>
    <t>CHOLEVA Krystof</t>
  </si>
  <si>
    <t>MIKOLAJCZYK Maciej</t>
  </si>
  <si>
    <t>KS F2 Dawidek Team.pl</t>
  </si>
  <si>
    <t>KULESZA Antoni</t>
  </si>
  <si>
    <t>AZS AWF Wroclaw</t>
  </si>
  <si>
    <t>CHOLEVA Simon</t>
  </si>
  <si>
    <t>TRZECIAK Marcel</t>
  </si>
  <si>
    <t>KS AZS Zakopane</t>
  </si>
  <si>
    <t>PIEKAJ Lukasz</t>
  </si>
  <si>
    <t>Ks F2 dawidekteam.Pl</t>
  </si>
  <si>
    <t>BRUZEK Viktor</t>
  </si>
  <si>
    <t>FB Sport Club</t>
  </si>
  <si>
    <t>SONKA Antonin</t>
  </si>
  <si>
    <t>100. Hard z.s.</t>
  </si>
  <si>
    <t>SONKA Jaroslav</t>
  </si>
  <si>
    <t>KIJKOWSKI Jerzy</t>
  </si>
  <si>
    <t>BIEGEL Benjamin</t>
  </si>
  <si>
    <t>DYBAL Marek</t>
  </si>
  <si>
    <t>WALAS Jakub</t>
  </si>
  <si>
    <t>F2 Dawidek Team</t>
  </si>
  <si>
    <t>BORAK Mikulas</t>
  </si>
  <si>
    <t>SKRIPSKY Jan</t>
  </si>
  <si>
    <t>MARES Filip</t>
  </si>
  <si>
    <t>Max Klinovec z.s.</t>
  </si>
  <si>
    <t>JANOVSKY Jiri</t>
  </si>
  <si>
    <t>KLEIN Tomas</t>
  </si>
  <si>
    <t>KOZELSKY Radek</t>
  </si>
  <si>
    <t>RYS Michal</t>
  </si>
  <si>
    <t>TABASEK Tobias</t>
  </si>
  <si>
    <t>KECLIK Jiri</t>
  </si>
  <si>
    <t>CHOLEVA Petr</t>
  </si>
  <si>
    <t>KUH Vojtech</t>
  </si>
  <si>
    <t>STARECEK Jiri</t>
  </si>
  <si>
    <t>FIS LADIES</t>
  </si>
  <si>
    <t>KECLIKOVA Adela</t>
  </si>
  <si>
    <t>Lítací jelen</t>
  </si>
  <si>
    <t>MARESOVA Emma Maya</t>
  </si>
  <si>
    <t>SONKOVA Klara</t>
  </si>
  <si>
    <t>KACICZAK Olga</t>
  </si>
  <si>
    <t>AZS Zakopane</t>
  </si>
  <si>
    <t>STOKLOSA Natalia</t>
  </si>
  <si>
    <t>PIWOWARCZYK Nadia</t>
  </si>
  <si>
    <t>OTIPKOVA Hana</t>
  </si>
  <si>
    <t>Litaci Jelen</t>
  </si>
  <si>
    <t>PIWOWARCZYK Natasza</t>
  </si>
  <si>
    <t>KULPINSKA Klara</t>
  </si>
  <si>
    <t>BUCKA Nicole</t>
  </si>
  <si>
    <t>MIKESKOVA Karolina</t>
  </si>
  <si>
    <t>MINARIKOVA Vendula</t>
  </si>
  <si>
    <t>OTIPKOVA Lucie</t>
  </si>
  <si>
    <t>KACICZAK Martyna</t>
  </si>
  <si>
    <t>SOKALSKA Zuzanna</t>
  </si>
  <si>
    <t>SOBANSKA Alicja</t>
  </si>
  <si>
    <t>KS F2 DawidekTeam.pl</t>
  </si>
  <si>
    <t>KECLIKOVA Barbora</t>
  </si>
  <si>
    <t>KOZELSKA Adela</t>
  </si>
  <si>
    <t>PARA Zofia</t>
  </si>
  <si>
    <t>KRENKOVA Adina</t>
  </si>
  <si>
    <t>JANOVSKA Adela</t>
  </si>
  <si>
    <t>KOZELSKA Ivana</t>
  </si>
  <si>
    <t>LEIDOLFOVA Eliska</t>
  </si>
  <si>
    <t>ROOKIES LADIES</t>
  </si>
  <si>
    <t>NOVOSADOVA Nikol</t>
  </si>
  <si>
    <t>NOVOSADOVA Tereza</t>
  </si>
  <si>
    <t>Mroczek Maria</t>
  </si>
  <si>
    <t>Niklová Evelina</t>
  </si>
  <si>
    <t>Kolmanová Emma</t>
  </si>
  <si>
    <t>BORAK Katerina</t>
  </si>
  <si>
    <t>HULIY Yaroslava</t>
  </si>
  <si>
    <t>UKR</t>
  </si>
  <si>
    <t>Jaromin-Michałowicz Nina</t>
  </si>
  <si>
    <t>Gálová Helena</t>
  </si>
  <si>
    <t>Golová Terezie</t>
  </si>
  <si>
    <t>Černá Magdalena</t>
  </si>
  <si>
    <t>HORAKOVA Tereza</t>
  </si>
  <si>
    <t>Maciejewska Maja</t>
  </si>
  <si>
    <t>Adamcová Gabriela</t>
  </si>
  <si>
    <t>ROOKIES MEN</t>
  </si>
  <si>
    <t>CEMPER Pavel</t>
  </si>
  <si>
    <t>GOLA Petr</t>
  </si>
  <si>
    <t>KULESZA Cezary</t>
  </si>
  <si>
    <t>Lichtarski Tymon</t>
  </si>
  <si>
    <t>ROUSAL Jakub</t>
  </si>
  <si>
    <t>HOLUB Antonin</t>
  </si>
  <si>
    <t>KADERA Simon</t>
  </si>
  <si>
    <t>Kwiatkowski Ksawery</t>
  </si>
  <si>
    <t>MATSUMOTO David Ayato</t>
  </si>
  <si>
    <t>KASPAREK Jan</t>
  </si>
  <si>
    <t>Kogut</t>
  </si>
  <si>
    <t>Maciej</t>
  </si>
  <si>
    <t>KM</t>
  </si>
  <si>
    <t>Cemper</t>
  </si>
  <si>
    <t>Karel</t>
  </si>
  <si>
    <t>2016</t>
  </si>
  <si>
    <t>Votruba</t>
  </si>
  <si>
    <t>Vítek</t>
  </si>
  <si>
    <t>2015</t>
  </si>
  <si>
    <t>Šrám</t>
  </si>
  <si>
    <t>Antonín</t>
  </si>
  <si>
    <t>Kolman</t>
  </si>
  <si>
    <t>Darek</t>
  </si>
  <si>
    <t>2019</t>
  </si>
  <si>
    <t>Holubová</t>
  </si>
  <si>
    <t>Věra</t>
  </si>
  <si>
    <t>KL</t>
  </si>
  <si>
    <t>Rysová</t>
  </si>
  <si>
    <t>Magdalena</t>
  </si>
  <si>
    <t>Barbora</t>
  </si>
  <si>
    <t>2017</t>
  </si>
  <si>
    <t>Vlachová</t>
  </si>
  <si>
    <t>Valerie</t>
  </si>
  <si>
    <t>PAR</t>
  </si>
  <si>
    <t>SBX</t>
  </si>
  <si>
    <t>fisCode</t>
  </si>
  <si>
    <t>raceCode</t>
  </si>
  <si>
    <t>YoB</t>
  </si>
  <si>
    <t>Cat.</t>
  </si>
  <si>
    <t>Nat.</t>
  </si>
  <si>
    <t>Klub</t>
  </si>
  <si>
    <t>L/M</t>
  </si>
  <si>
    <t>KL1</t>
  </si>
  <si>
    <t>KL2</t>
  </si>
  <si>
    <t>DM1</t>
  </si>
  <si>
    <t>DM2</t>
  </si>
  <si>
    <t>SP1</t>
  </si>
  <si>
    <t>SP2</t>
  </si>
  <si>
    <t>Prubezne</t>
  </si>
  <si>
    <t>vítěz</t>
  </si>
  <si>
    <t>ŠP1</t>
  </si>
  <si>
    <t>ŠP2</t>
  </si>
  <si>
    <t>DM3</t>
  </si>
  <si>
    <t>DM4</t>
  </si>
  <si>
    <t>KL3</t>
  </si>
  <si>
    <t>KL4</t>
  </si>
  <si>
    <t>8/10</t>
  </si>
  <si>
    <t>MATAS ABAD Francesc Xavier</t>
  </si>
  <si>
    <t>AND</t>
  </si>
  <si>
    <t>M</t>
  </si>
  <si>
    <t>AUER Karin</t>
  </si>
  <si>
    <t>AUT</t>
  </si>
  <si>
    <t>L</t>
  </si>
  <si>
    <t>STRNADOVA Sara</t>
  </si>
  <si>
    <t>TJ DUKLA Liberec</t>
  </si>
  <si>
    <t>ADAMCZYKOVA Eva</t>
  </si>
  <si>
    <t>POLOLANIKOVA Victorie</t>
  </si>
  <si>
    <t>Snow Rockets</t>
  </si>
  <si>
    <t>TICHA Adela</t>
  </si>
  <si>
    <t>Snowbeasts</t>
  </si>
  <si>
    <t>TRESTIKOVA Vendulka</t>
  </si>
  <si>
    <t>Havlikova Klara</t>
  </si>
  <si>
    <t>VLLNNA</t>
  </si>
  <si>
    <t>HOUZVICKOVA Kristyna</t>
  </si>
  <si>
    <t>BURESOVA Vendula</t>
  </si>
  <si>
    <t>Ski klub Strážné</t>
  </si>
  <si>
    <t>KASPAR Sarah</t>
  </si>
  <si>
    <t>Neregistrovaní</t>
  </si>
  <si>
    <t>MULLEN Natalie Elinor</t>
  </si>
  <si>
    <t>Czech snowboardcross team</t>
  </si>
  <si>
    <t>KACIRKOVA Rozalie</t>
  </si>
  <si>
    <t>MADEROVA Zuzana</t>
  </si>
  <si>
    <t>POLIDOROVA Linda</t>
  </si>
  <si>
    <t>ZVIRECI Jana</t>
  </si>
  <si>
    <t>HRONKOVA Lucie</t>
  </si>
  <si>
    <t>VYTVAROVA Karolina</t>
  </si>
  <si>
    <t>Kočanová Zuzana</t>
  </si>
  <si>
    <t>SK SNOWRIDERS VIMPERK</t>
  </si>
  <si>
    <t>Kopačková Aneta</t>
  </si>
  <si>
    <t>KOPOVA Barbora</t>
  </si>
  <si>
    <t>HRUSOVA Karolina</t>
  </si>
  <si>
    <t>HUJDOVÁ Kristýna</t>
  </si>
  <si>
    <t>HOCKOVA Mariana</t>
  </si>
  <si>
    <t>SA Špindlerův Mlýn</t>
  </si>
  <si>
    <t>VACKOVÁ Luisa</t>
  </si>
  <si>
    <t>SNB Seveřani</t>
  </si>
  <si>
    <t>Dravecká Agnes</t>
  </si>
  <si>
    <t>HRUBESOVA Amelie</t>
  </si>
  <si>
    <t>Bašta Dorota</t>
  </si>
  <si>
    <t>HOREJŠOVÁ Aneta</t>
  </si>
  <si>
    <t>Klinecká Amálie</t>
  </si>
  <si>
    <t>Juskova Ema</t>
  </si>
  <si>
    <t>VESELKOVA Aneta</t>
  </si>
  <si>
    <t>X10</t>
  </si>
  <si>
    <t>X11</t>
  </si>
  <si>
    <t>Cesakova Apolena</t>
  </si>
  <si>
    <t>Michalová Anna</t>
  </si>
  <si>
    <t>FORMANOVA Elizabeth</t>
  </si>
  <si>
    <t>Max Klínovec</t>
  </si>
  <si>
    <t>BIEGELOVA Sofie</t>
  </si>
  <si>
    <t>FLEGROVA Frederika</t>
  </si>
  <si>
    <t>Mináriková Vendula</t>
  </si>
  <si>
    <t>KNEROVA Viktorie</t>
  </si>
  <si>
    <t>NEUMANOVA Kristyna</t>
  </si>
  <si>
    <t>Otipková Lucie</t>
  </si>
  <si>
    <t>DEJMKOVA Kristyna</t>
  </si>
  <si>
    <t>Chymčáková Anna</t>
  </si>
  <si>
    <t>Klub Krušných hor</t>
  </si>
  <si>
    <t>KLOSLOVA Sofie</t>
  </si>
  <si>
    <t>JECHOVA Linda</t>
  </si>
  <si>
    <t>STASTNA Daniela</t>
  </si>
  <si>
    <t>ZVIRECI Martina</t>
  </si>
  <si>
    <t>Demutová Sofie</t>
  </si>
  <si>
    <t>Mikesková Karolína</t>
  </si>
  <si>
    <t>Leidolfová Eliška</t>
  </si>
  <si>
    <t>Tomanova Anna</t>
  </si>
  <si>
    <t>Vladařová Mia</t>
  </si>
  <si>
    <t>DUSÍKOVÁ Agáta</t>
  </si>
  <si>
    <t>Janovska Adela</t>
  </si>
  <si>
    <t>x</t>
  </si>
  <si>
    <t>Kunešová Viktorie</t>
  </si>
  <si>
    <t>Kotrcova Anna</t>
  </si>
  <si>
    <t>Nedvědová Liliane</t>
  </si>
  <si>
    <t>AktivKid</t>
  </si>
  <si>
    <t>KŘENKOVÁ Adina</t>
  </si>
  <si>
    <t>Součková Natálie</t>
  </si>
  <si>
    <t>Veselá Julie</t>
  </si>
  <si>
    <t>Zwettlerová Sofie</t>
  </si>
  <si>
    <t>Holubová Věra</t>
  </si>
  <si>
    <t>Novotná Luisa Anna</t>
  </si>
  <si>
    <t>Andres Hana</t>
  </si>
  <si>
    <t>WOOD Jonathon</t>
  </si>
  <si>
    <t>GBR</t>
  </si>
  <si>
    <t>KHANSARI Amir</t>
  </si>
  <si>
    <t>GEO</t>
  </si>
  <si>
    <t>POHL Florina</t>
  </si>
  <si>
    <t>GER</t>
  </si>
  <si>
    <t>FINKBEINER Fabienne</t>
  </si>
  <si>
    <t>SAKURAI Kota</t>
  </si>
  <si>
    <t>JPN</t>
  </si>
  <si>
    <t>SATO Seigo</t>
  </si>
  <si>
    <t>SHOJI Keita</t>
  </si>
  <si>
    <t>NISHIKAWA Chihiro</t>
  </si>
  <si>
    <t>KIYOTA Kenshin</t>
  </si>
  <si>
    <t>KAWAMURA Shushuke</t>
  </si>
  <si>
    <t>FORYS Marek</t>
  </si>
  <si>
    <t>Kedzior dariusz</t>
  </si>
  <si>
    <t>GASIENICA-DANIEL Andrzej</t>
  </si>
  <si>
    <t>Kustra Tomasz</t>
  </si>
  <si>
    <t>PIEKAJ Łukasz</t>
  </si>
  <si>
    <t>KULA Maria</t>
  </si>
  <si>
    <t>WILK Michal</t>
  </si>
  <si>
    <t>ZAPALA Sonia</t>
  </si>
  <si>
    <t>Nowak Klaudia</t>
  </si>
  <si>
    <t>Seroczynski Gabriel</t>
  </si>
  <si>
    <t>PITONAKOVA Katarina</t>
  </si>
  <si>
    <t>SVK</t>
  </si>
  <si>
    <t>PITONAKOVA Sara</t>
  </si>
  <si>
    <t>KARPOV Anton</t>
  </si>
  <si>
    <t>ALEKSANDROVSKYY Roman</t>
  </si>
  <si>
    <t>MALOVANNYI Ivan</t>
  </si>
  <si>
    <t>Braunius Stijn</t>
  </si>
  <si>
    <t>JONES Robert</t>
  </si>
  <si>
    <t>AUS</t>
  </si>
  <si>
    <t>STYNES-GARRATTY Samantha</t>
  </si>
  <si>
    <t>QUEE Mikayla</t>
  </si>
  <si>
    <t>RAWSON Amelia</t>
  </si>
  <si>
    <t>MERCIECA Phoneix</t>
  </si>
  <si>
    <t>MCLEAN Lillianna</t>
  </si>
  <si>
    <t>Walsh Oliver</t>
  </si>
  <si>
    <t>STEINER Sophia</t>
  </si>
  <si>
    <t>TOTH Benedek</t>
  </si>
  <si>
    <t>FRITZ Selina</t>
  </si>
  <si>
    <t>KLEIN Tobias</t>
  </si>
  <si>
    <t>STEMER Adrian</t>
  </si>
  <si>
    <t>KOREN Timo</t>
  </si>
  <si>
    <t>PURGSTALLER Katrin</t>
  </si>
  <si>
    <t>GOLLACKNER-APPL Noah</t>
  </si>
  <si>
    <t>Felicitas Nardin</t>
  </si>
  <si>
    <t>PÁTEK Thea</t>
  </si>
  <si>
    <t>Pažoutová Natálie</t>
  </si>
  <si>
    <t>Černá Beáta</t>
  </si>
  <si>
    <t>PUCHTOVÁ Valentina</t>
  </si>
  <si>
    <t>Bendová Ema</t>
  </si>
  <si>
    <t>X19</t>
  </si>
  <si>
    <t>Švihlová Inka</t>
  </si>
  <si>
    <t>KOPAČKOVÁ Agáta</t>
  </si>
  <si>
    <t>RYSOVÁ Magdalena</t>
  </si>
  <si>
    <t>Ceralova Mariana</t>
  </si>
  <si>
    <t>VLACHOVÁ Valerie</t>
  </si>
  <si>
    <t>RYSOVÁ Barbora</t>
  </si>
  <si>
    <t>Hricková Tina</t>
  </si>
  <si>
    <t>Krauerová Maja</t>
  </si>
  <si>
    <t>Vaclavikova Bibiana Mia</t>
  </si>
  <si>
    <t>Zifčáková Justýna</t>
  </si>
  <si>
    <t>Novosadová Nikol</t>
  </si>
  <si>
    <t>Chalupníková Dorota</t>
  </si>
  <si>
    <t>Vladařová Sofie</t>
  </si>
  <si>
    <t>Braunová Melisa</t>
  </si>
  <si>
    <t>Novosadová Tereza</t>
  </si>
  <si>
    <t>Fialová Valerie</t>
  </si>
  <si>
    <t>Špindl sportuje</t>
  </si>
  <si>
    <t>Samková Julie</t>
  </si>
  <si>
    <t>Chládková Anežka</t>
  </si>
  <si>
    <t>Novotná Laura Elen</t>
  </si>
  <si>
    <t>Sovová Nikol</t>
  </si>
  <si>
    <t>Konečná Ema</t>
  </si>
  <si>
    <t>Jiříková Markéta</t>
  </si>
  <si>
    <t>Koubová Maria</t>
  </si>
  <si>
    <t>GÁLOVÁ Helena</t>
  </si>
  <si>
    <t>ČERNÁ Magdalena</t>
  </si>
  <si>
    <t>Koucká Nikol</t>
  </si>
  <si>
    <t>GREEN Sasha</t>
  </si>
  <si>
    <t>HARTLOVÁ Klára</t>
  </si>
  <si>
    <t>Veberová Sofie</t>
  </si>
  <si>
    <t>board masteRS team</t>
  </si>
  <si>
    <t>Niklová Evelína</t>
  </si>
  <si>
    <t>Mendlová Anežka</t>
  </si>
  <si>
    <t>Auersvaldová Agáta</t>
  </si>
  <si>
    <t>KREJČÍ Lea</t>
  </si>
  <si>
    <t>Šurinová Anna</t>
  </si>
  <si>
    <t>Anna</t>
  </si>
  <si>
    <t>Vránková Šárka</t>
  </si>
  <si>
    <t>BORAK Kateřina</t>
  </si>
  <si>
    <t>Horáková Tereza</t>
  </si>
  <si>
    <t>Golová Tereza</t>
  </si>
  <si>
    <t>Čivrná Klára</t>
  </si>
  <si>
    <t>Karvanová Alžběta</t>
  </si>
  <si>
    <t>KOTRLÍKOVÁ Lucie</t>
  </si>
  <si>
    <t>Melčová Magdalena</t>
  </si>
  <si>
    <t>Neumanová Berta</t>
  </si>
  <si>
    <t>Vacíková Natálie</t>
  </si>
  <si>
    <t>ADAMCOVÁ Gabriela</t>
  </si>
  <si>
    <t>Borovickova Olivie</t>
  </si>
  <si>
    <t>Ceralová Karolína</t>
  </si>
  <si>
    <t>Jusková Anita</t>
  </si>
  <si>
    <t>SK LOQUITA' S</t>
  </si>
  <si>
    <t>Keresztesova Karolina</t>
  </si>
  <si>
    <t>Malenová Rozálie</t>
  </si>
  <si>
    <t>Drymlová Tereza</t>
  </si>
  <si>
    <t>DOHNALOVÁ Sandra</t>
  </si>
  <si>
    <t>Blažková Elen</t>
  </si>
  <si>
    <t>Fejglová Mia</t>
  </si>
  <si>
    <t>KOTUCZ Karolina</t>
  </si>
  <si>
    <t>HOUSER Radek</t>
  </si>
  <si>
    <t>TROJAN Vojtech</t>
  </si>
  <si>
    <t>POMYKAL Lukas</t>
  </si>
  <si>
    <t>KUBICIK Jan</t>
  </si>
  <si>
    <t>KNOR-SKI TEAM</t>
  </si>
  <si>
    <t>PERNICKA Marek</t>
  </si>
  <si>
    <t>CHOURA Krystof</t>
  </si>
  <si>
    <t>Peterka Matyas</t>
  </si>
  <si>
    <t>ZERAVA Jakub</t>
  </si>
  <si>
    <t>TURINSKY Matyas</t>
  </si>
  <si>
    <t>PANUSKA Premysl</t>
  </si>
  <si>
    <t>KRÁL Jan</t>
  </si>
  <si>
    <t>BASTAR Adam</t>
  </si>
  <si>
    <t>PROCHAZKA Jan</t>
  </si>
  <si>
    <t>MARUCCI Christian</t>
  </si>
  <si>
    <t>Suchel Jakub</t>
  </si>
  <si>
    <t>MAHOVSKY Kamil</t>
  </si>
  <si>
    <t>Choleva Simon</t>
  </si>
  <si>
    <t>SONKA Jiri</t>
  </si>
  <si>
    <t>Choleva Kryštof</t>
  </si>
  <si>
    <t>TULACH Jaroslav</t>
  </si>
  <si>
    <t>SK SKIracingMB</t>
  </si>
  <si>
    <t>BUCHTEL Martin</t>
  </si>
  <si>
    <t>NOVAK Petr</t>
  </si>
  <si>
    <t>Český snowboarding</t>
  </si>
  <si>
    <t>Novosad Tomas</t>
  </si>
  <si>
    <t>Knotek Frantisek</t>
  </si>
  <si>
    <t>MICHAL Stanislav</t>
  </si>
  <si>
    <t>KECLIK Jiri st.</t>
  </si>
  <si>
    <t>PROKOPEC Leos Jun.</t>
  </si>
  <si>
    <t>GOTZHEIM Arthur</t>
  </si>
  <si>
    <t>MOZSAR Luca</t>
  </si>
  <si>
    <t>HUN</t>
  </si>
  <si>
    <t>TOTH Emma Agnes</t>
  </si>
  <si>
    <t>BIRO Flora Franciska</t>
  </si>
  <si>
    <t>BARABAS Balint</t>
  </si>
  <si>
    <t>Zani Miryam Adriana</t>
  </si>
  <si>
    <t>ITA</t>
  </si>
  <si>
    <t>COSTA Tommaso</t>
  </si>
  <si>
    <t>MALVESTITI Nicole</t>
  </si>
  <si>
    <t>VERZI Ylenia</t>
  </si>
  <si>
    <t>PANI Elena</t>
  </si>
  <si>
    <t>NIGRO Alessandro</t>
  </si>
  <si>
    <t>RATTI Michele</t>
  </si>
  <si>
    <t>ZINICOLA Samuel</t>
  </si>
  <si>
    <t>MORINA Federico</t>
  </si>
  <si>
    <t>MENEGALDO Daniel</t>
  </si>
  <si>
    <t>AIROLDI Loris</t>
  </si>
  <si>
    <t>MATTEI Cesare</t>
  </si>
  <si>
    <t>ODA Ibuki</t>
  </si>
  <si>
    <t>DAWIDEK Weronika</t>
  </si>
  <si>
    <t>KACICZAK Bartlomiej</t>
  </si>
  <si>
    <t>MICHURA Klaudia</t>
  </si>
  <si>
    <t>HARASIMOWICZ Marat</t>
  </si>
  <si>
    <t>KRAMARZ Karolina</t>
  </si>
  <si>
    <t>DAWIDEK Patrycja</t>
  </si>
  <si>
    <t>NAGLAK Zofia</t>
  </si>
  <si>
    <t>BENCZEDI Zoltan</t>
  </si>
  <si>
    <t>ROU</t>
  </si>
  <si>
    <t>DRAGOIU Iustina</t>
  </si>
  <si>
    <t>BAKO VILHELEM Csinszka</t>
  </si>
  <si>
    <t>BENCZEDI Tamas</t>
  </si>
  <si>
    <t>MATIAS CASTILLO Guillermo</t>
  </si>
  <si>
    <t>SPA</t>
  </si>
  <si>
    <t>SEIJAS FIDALGO Andrea</t>
  </si>
  <si>
    <t>SEBESTA Oliver</t>
  </si>
  <si>
    <t>VIGAS Michal Lev</t>
  </si>
  <si>
    <t>PITONAKOVA Dorota</t>
  </si>
  <si>
    <t>VIGAS Oliver</t>
  </si>
  <si>
    <t>GORCSOSOVA Ella</t>
  </si>
  <si>
    <t>BACHLEDA Julius</t>
  </si>
  <si>
    <t>2010</t>
  </si>
  <si>
    <t>BEKES Boris</t>
  </si>
  <si>
    <t>2009</t>
  </si>
  <si>
    <t xml:space="preserve">JANEKOVA Nela </t>
  </si>
  <si>
    <t>ONISHCHUK Serafim</t>
  </si>
  <si>
    <t>ONISHCHUK Nikolai</t>
  </si>
  <si>
    <t>ZHMUTSKYI Ernest</t>
  </si>
  <si>
    <t>ONISHCUK SERAFIM</t>
  </si>
  <si>
    <t>Vukadinova Raya</t>
  </si>
  <si>
    <t>Doering Annika</t>
  </si>
  <si>
    <t>Liu Zigeng</t>
  </si>
  <si>
    <t>Heiny Yannis</t>
  </si>
  <si>
    <t>Werner Benedikt</t>
  </si>
  <si>
    <t>Rieth Levin</t>
  </si>
  <si>
    <t>Babilon Felix</t>
  </si>
  <si>
    <t>KOUDELKA Matous</t>
  </si>
  <si>
    <t>POCINEK Adam</t>
  </si>
  <si>
    <t>Spolek Y.S.R.</t>
  </si>
  <si>
    <t>PRIKRYL Benjamin</t>
  </si>
  <si>
    <t>GLAJCH Martin</t>
  </si>
  <si>
    <t>KRBEC Ondrej</t>
  </si>
  <si>
    <t>Tatarko Bruno</t>
  </si>
  <si>
    <t>PROKOPEC Leos Sen.</t>
  </si>
  <si>
    <t>KRAUTMAN Christopher Joseph</t>
  </si>
  <si>
    <t>ŠTECHER Leopold</t>
  </si>
  <si>
    <t>KLOSEL Samuel</t>
  </si>
  <si>
    <t>POLAN Robert</t>
  </si>
  <si>
    <t>SKARKA Oliver</t>
  </si>
  <si>
    <t>Bačík Ondřej</t>
  </si>
  <si>
    <t>SOBOTKA Oliver</t>
  </si>
  <si>
    <t>PROKOP Vaclav</t>
  </si>
  <si>
    <t>Chalupník Martin</t>
  </si>
  <si>
    <t>SAMEK Mikulas</t>
  </si>
  <si>
    <t>Vácha David</t>
  </si>
  <si>
    <t>HLAVACEK Stepan</t>
  </si>
  <si>
    <t>SKANDERA Matyas</t>
  </si>
  <si>
    <t>VYTVAR Martin</t>
  </si>
  <si>
    <t>Puchta Patrik Lucas</t>
  </si>
  <si>
    <t>Laboda Matthew</t>
  </si>
  <si>
    <t>Vanis Daniel</t>
  </si>
  <si>
    <t>TĚLOVÝCHOVNÁ JEDNOTA SPORTOVNÍ AREÁL ŠPIČÁK</t>
  </si>
  <si>
    <t>Wagner Tadeáš</t>
  </si>
  <si>
    <t>Vácha Adam</t>
  </si>
  <si>
    <t>BENACAN Max</t>
  </si>
  <si>
    <t>Kohout Vojtěch</t>
  </si>
  <si>
    <t>X1</t>
  </si>
  <si>
    <t>BABACEK David</t>
  </si>
  <si>
    <t>X12</t>
  </si>
  <si>
    <t>Neuman Albert</t>
  </si>
  <si>
    <t>Plch Martin</t>
  </si>
  <si>
    <t>TYKVA Adam</t>
  </si>
  <si>
    <t>Válek Vojtěch</t>
  </si>
  <si>
    <t>Kohlman simon</t>
  </si>
  <si>
    <t>Petrzilka Jan</t>
  </si>
  <si>
    <t>Kalkus Matyas</t>
  </si>
  <si>
    <t>Palacký Kryštof</t>
  </si>
  <si>
    <t>TULACH Ondrej</t>
  </si>
  <si>
    <t>LABODA Adam</t>
  </si>
  <si>
    <t>Martinez - Horský Matyáš</t>
  </si>
  <si>
    <t>PRIKRYL Jeremias</t>
  </si>
  <si>
    <t>Borák Mikuláš</t>
  </si>
  <si>
    <t>Gramsch Franz Gustaf</t>
  </si>
  <si>
    <t>Arnold Tamino</t>
  </si>
  <si>
    <t>Arnold Nevius</t>
  </si>
  <si>
    <t>Kedzior Michal</t>
  </si>
  <si>
    <t>Kogut Maciej</t>
  </si>
  <si>
    <t>PLIS Szymon</t>
  </si>
  <si>
    <t>IVCHATOVA MIRA</t>
  </si>
  <si>
    <t xml:space="preserve">RIML Leni </t>
  </si>
  <si>
    <t>MICHAL Tomas</t>
  </si>
  <si>
    <t>TUMA Hugo</t>
  </si>
  <si>
    <t>VLADYKA Jan</t>
  </si>
  <si>
    <t>Dostalik Adam</t>
  </si>
  <si>
    <t>Madera Jakub</t>
  </si>
  <si>
    <t>Polidor Aleš</t>
  </si>
  <si>
    <t>Štern David</t>
  </si>
  <si>
    <t>Dvořák Michal</t>
  </si>
  <si>
    <t>Janovský Jiří</t>
  </si>
  <si>
    <t>Jech Lukáš</t>
  </si>
  <si>
    <t>Stütz Matěj</t>
  </si>
  <si>
    <t>Šindelář Adam</t>
  </si>
  <si>
    <t>Tabášek Tobiáš</t>
  </si>
  <si>
    <t>Žarković Mijat</t>
  </si>
  <si>
    <t>Štefka Kryštof</t>
  </si>
  <si>
    <t>Černý Adam</t>
  </si>
  <si>
    <t>Novák Jakub</t>
  </si>
  <si>
    <t>Skrbek Adam</t>
  </si>
  <si>
    <t>Koucký Robin</t>
  </si>
  <si>
    <t>Kolman Darek</t>
  </si>
  <si>
    <t>Veber Viliam</t>
  </si>
  <si>
    <t>Novák Matěj</t>
  </si>
  <si>
    <t>Běhal Erik</t>
  </si>
  <si>
    <t>Skrbek Jakub</t>
  </si>
  <si>
    <t>Kazik Alan</t>
  </si>
  <si>
    <t>NOSEK Jaroslav</t>
  </si>
  <si>
    <t>Kuneš Štěpán</t>
  </si>
  <si>
    <t>Válek Matěj</t>
  </si>
  <si>
    <t>Pažout Patrik</t>
  </si>
  <si>
    <t>Patrik</t>
  </si>
  <si>
    <t>Pospisil Jáchym</t>
  </si>
  <si>
    <t>Jáchym</t>
  </si>
  <si>
    <t>Jaroš Lukáš</t>
  </si>
  <si>
    <t>Lukáš</t>
  </si>
  <si>
    <t>Pankratz Nicolas</t>
  </si>
  <si>
    <t>Nicolas</t>
  </si>
  <si>
    <t>X2</t>
  </si>
  <si>
    <t>SÁDOVSKÝ Šimon</t>
  </si>
  <si>
    <t>Holub Čeněk</t>
  </si>
  <si>
    <t>HARTL Jakub</t>
  </si>
  <si>
    <t>Cemper Karel</t>
  </si>
  <si>
    <t>Votruba Vítek</t>
  </si>
  <si>
    <t>Pitrun František</t>
  </si>
  <si>
    <t>Vlček Adam</t>
  </si>
  <si>
    <t>Šrám Antonín</t>
  </si>
  <si>
    <t>Kouřil Darek</t>
  </si>
  <si>
    <t>Paulíček Jonáš</t>
  </si>
  <si>
    <t>VANŽURA Václav</t>
  </si>
  <si>
    <t>Kupka Kryštof</t>
  </si>
  <si>
    <t>Panuška David</t>
  </si>
  <si>
    <t>Reisinger Michal</t>
  </si>
  <si>
    <t>Holub Antonín</t>
  </si>
  <si>
    <t>Chládek Bohumil</t>
  </si>
  <si>
    <t>Panuška Adam</t>
  </si>
  <si>
    <t>Founě Jan</t>
  </si>
  <si>
    <t>Pubal Vojtěch</t>
  </si>
  <si>
    <t>ZTRACENÝ Marek</t>
  </si>
  <si>
    <t>Jiřík Miroslav</t>
  </si>
  <si>
    <t>Rapant Jonáš</t>
  </si>
  <si>
    <t>Skripsky Mikolas</t>
  </si>
  <si>
    <t>Kohlman Matyáš</t>
  </si>
  <si>
    <t>Pohan Daniel</t>
  </si>
  <si>
    <t>Malkrab Sebastien</t>
  </si>
  <si>
    <t>BARTÁČEK Jan</t>
  </si>
  <si>
    <t>Horák Mikuláš</t>
  </si>
  <si>
    <t>SK Freestyle Area</t>
  </si>
  <si>
    <t>Polak Bruno</t>
  </si>
  <si>
    <t>Jelínek Radim</t>
  </si>
  <si>
    <t>Moudrý Šimon</t>
  </si>
  <si>
    <t>Roušal Jakub</t>
  </si>
  <si>
    <t>Tělovýchovná jednota Spartak Vrchlabí, z. s. AD</t>
  </si>
  <si>
    <t>Skandera Vojtěch</t>
  </si>
  <si>
    <t>Doubravský Jakub</t>
  </si>
  <si>
    <t>Hajžman Filip</t>
  </si>
  <si>
    <t>Válek Antonín</t>
  </si>
  <si>
    <t>PAŘÍZEK DENIS</t>
  </si>
  <si>
    <t>Mžigod Ondřej</t>
  </si>
  <si>
    <t>ŘEŘICHA Jindřich</t>
  </si>
  <si>
    <t>LABAŠTA Jindřich</t>
  </si>
  <si>
    <t>LABAŠTA Jiří</t>
  </si>
  <si>
    <t>Jaroš Jakub</t>
  </si>
  <si>
    <t>Svoboda Matěj</t>
  </si>
  <si>
    <t>X4</t>
  </si>
  <si>
    <t>X3</t>
  </si>
  <si>
    <t>VALIČ František</t>
  </si>
  <si>
    <t>Gola Petr</t>
  </si>
  <si>
    <t>Kaděra Šimon</t>
  </si>
  <si>
    <t>Majkus Viktor</t>
  </si>
  <si>
    <t>Řehák Tomáš</t>
  </si>
  <si>
    <t>KAŠPÁREK Jan</t>
  </si>
  <si>
    <t>Krauer Jonáš</t>
  </si>
  <si>
    <t>Choleva Gabriel</t>
  </si>
  <si>
    <t>Nedvěd Maxmilian</t>
  </si>
  <si>
    <t>Ehrlich Valentin</t>
  </si>
  <si>
    <t>Schieszl Janka</t>
  </si>
  <si>
    <t>Pokorádi Károly</t>
  </si>
  <si>
    <t>Pokorádi Péter</t>
  </si>
  <si>
    <t>Tóth-Kilvádi Erik</t>
  </si>
  <si>
    <t>Schieszli Elza</t>
  </si>
  <si>
    <t>RL</t>
  </si>
  <si>
    <t>Zocche Arturo Arturo</t>
  </si>
  <si>
    <t>Amadei Riccardo</t>
  </si>
  <si>
    <t>LICHTARSKI Tymon</t>
  </si>
  <si>
    <t>RYBUS Pola</t>
  </si>
  <si>
    <t>Kulesza Cezary</t>
  </si>
  <si>
    <t>KWIATKOWSKI Ksawery</t>
  </si>
  <si>
    <t>JAROMIN-MICHAŁOWICZ Nina</t>
  </si>
  <si>
    <t>KUNYSZ Leon</t>
  </si>
  <si>
    <t>PLIS Sebastian</t>
  </si>
  <si>
    <t>Janek Samuel</t>
  </si>
  <si>
    <t>RM</t>
  </si>
  <si>
    <t>Zelencik Zara</t>
  </si>
  <si>
    <t>PITONAK Filip</t>
  </si>
  <si>
    <t>PITONAKOVA Kristyna</t>
  </si>
  <si>
    <t>Vorčák Frantisek</t>
  </si>
  <si>
    <t>Huliy Yaroslava</t>
  </si>
  <si>
    <t>IVCHATOVA MARTA</t>
  </si>
  <si>
    <t>SAMOILENKO STEFANIIA</t>
  </si>
  <si>
    <t>Vukadinova Siyana</t>
  </si>
  <si>
    <t>YOGO Sakura</t>
  </si>
  <si>
    <t>ŠINDELÁŘOVÁ Jana</t>
  </si>
  <si>
    <t>HONG Seung-Yeong</t>
  </si>
  <si>
    <t>KIM Hyoungbim</t>
  </si>
  <si>
    <t>KWON Yong-Hwi</t>
  </si>
  <si>
    <t>YUN Chang Ha</t>
  </si>
  <si>
    <t>KIM Minjae</t>
  </si>
  <si>
    <t>SHANG Jiuzhi</t>
  </si>
  <si>
    <t>CHN</t>
  </si>
  <si>
    <t>KISZKIEL Filip</t>
  </si>
  <si>
    <t>SZYMAŃSKI Adam</t>
  </si>
  <si>
    <t>TABÁŠEK Matyáš</t>
  </si>
  <si>
    <t>BÖHMOVÁ Sofie</t>
  </si>
  <si>
    <t>KMÍNKOVÁ Linda</t>
  </si>
  <si>
    <t>PAVLÍKOVÁ Sofie</t>
  </si>
  <si>
    <t>SALANSKÁ Žofie</t>
  </si>
  <si>
    <t>VAVROŠOVÁ Stella</t>
  </si>
  <si>
    <t>LICHTARSKI Julian</t>
  </si>
  <si>
    <t>PAULÍČEK Vít</t>
  </si>
  <si>
    <t>STEJNÝ Jáchym</t>
  </si>
  <si>
    <t>TROST Matěj</t>
  </si>
  <si>
    <t>FM</t>
  </si>
  <si>
    <t>MADERA Jakub</t>
  </si>
  <si>
    <t>FL</t>
  </si>
  <si>
    <t>CESAKOVA Apolena</t>
  </si>
  <si>
    <t>KOTRCOVA Anna</t>
  </si>
  <si>
    <t>NOVOSADOVA NIKOL</t>
  </si>
  <si>
    <t>Novosadová TEREZA</t>
  </si>
  <si>
    <t>NIKLOVA EVELINA</t>
  </si>
  <si>
    <t>BORAK KATERINA</t>
  </si>
  <si>
    <t>KOLMANOVA Emma</t>
  </si>
  <si>
    <t>GOLOVA Terezie</t>
  </si>
  <si>
    <t>DOHNALOVA SANDRA</t>
  </si>
  <si>
    <t>KRAUER Jonas</t>
  </si>
  <si>
    <t>Nosek Jaroslav</t>
  </si>
  <si>
    <t>Pátek Thea</t>
  </si>
  <si>
    <t>MARES</t>
  </si>
  <si>
    <t>Filip</t>
  </si>
  <si>
    <t>MIKOLAJCZYK</t>
  </si>
  <si>
    <t>WILK</t>
  </si>
  <si>
    <t>Michal</t>
  </si>
  <si>
    <t>KACICZAK</t>
  </si>
  <si>
    <t>Bartlomiej</t>
  </si>
  <si>
    <t>TRZECIAK</t>
  </si>
  <si>
    <t>Marcel</t>
  </si>
  <si>
    <t>KRUPA</t>
  </si>
  <si>
    <t>Adam</t>
  </si>
  <si>
    <t>BRUZEK</t>
  </si>
  <si>
    <t>Viktor</t>
  </si>
  <si>
    <t>KULESZA</t>
  </si>
  <si>
    <t>Antoni</t>
  </si>
  <si>
    <t>HARASIMOWICZ</t>
  </si>
  <si>
    <t>Marat</t>
  </si>
  <si>
    <t>BIEGEL</t>
  </si>
  <si>
    <t>Benjamin</t>
  </si>
  <si>
    <t>DYBAL</t>
  </si>
  <si>
    <t>Marek</t>
  </si>
  <si>
    <t>KIJKOWSKI</t>
  </si>
  <si>
    <t>Jerzy</t>
  </si>
  <si>
    <t>MADERA</t>
  </si>
  <si>
    <t>Jakub</t>
  </si>
  <si>
    <t>BORAK</t>
  </si>
  <si>
    <t>Mikulas</t>
  </si>
  <si>
    <t>Novosadova Tereza</t>
  </si>
  <si>
    <t>Niklova Evelina</t>
  </si>
  <si>
    <t>KOUCKA Nikol</t>
  </si>
  <si>
    <t>NC Men PGS</t>
  </si>
  <si>
    <t>Ks F2 dawidekteam.pl</t>
  </si>
  <si>
    <t>STECHER Leopold</t>
  </si>
  <si>
    <t>100. Hard, z.s.</t>
  </si>
  <si>
    <t>NC Ladies PGS</t>
  </si>
  <si>
    <t>NC Rookies Men PGS</t>
  </si>
  <si>
    <t>CHOLEVA Gabriel</t>
  </si>
  <si>
    <t>Kunysz Leon</t>
  </si>
  <si>
    <t>NC Rookies Ladies PGS</t>
  </si>
  <si>
    <t>Kolmanova Emma</t>
  </si>
  <si>
    <t>CHALUPNIKOVA Dorota</t>
  </si>
  <si>
    <t>HULYI Yaroslava</t>
  </si>
  <si>
    <t>Galova Helena</t>
  </si>
  <si>
    <t>Jaromin-Michalowicz Nina</t>
  </si>
  <si>
    <t>Adamcova Gabriela</t>
  </si>
  <si>
    <t>Cerna Magdalena</t>
  </si>
  <si>
    <t>SNB Severani</t>
  </si>
  <si>
    <t>Kids Boys PGS</t>
  </si>
  <si>
    <t>Stefka Krystof</t>
  </si>
  <si>
    <t>Votruba Vitek</t>
  </si>
  <si>
    <t>Sram Antonin</t>
  </si>
  <si>
    <t>Holubova Vera</t>
  </si>
  <si>
    <t>SA Spindleruv Mlyn</t>
  </si>
  <si>
    <t>Kids Girls PGS</t>
  </si>
  <si>
    <t>Rysova Magdalena</t>
  </si>
  <si>
    <t>Vlachova Valerie</t>
  </si>
  <si>
    <t>Zifcakova Justyna</t>
  </si>
  <si>
    <t>Neregistrovani</t>
  </si>
  <si>
    <t>Rysova Barbora</t>
  </si>
  <si>
    <t>Rank</t>
  </si>
  <si>
    <t>Bib</t>
  </si>
  <si>
    <t>FIS Code</t>
  </si>
  <si>
    <t>CZE Code</t>
  </si>
  <si>
    <t>Name</t>
  </si>
  <si>
    <t>cze points</t>
  </si>
  <si>
    <t>FIS Points</t>
  </si>
  <si>
    <t>BRAUNIUS Stijn</t>
  </si>
  <si>
    <t>FIS M</t>
  </si>
  <si>
    <t>NED</t>
  </si>
  <si>
    <t>CHALUPNIK Martin</t>
  </si>
  <si>
    <t>BACIK Ondrej</t>
  </si>
  <si>
    <t>SEROCZYNSKI Gabriel</t>
  </si>
  <si>
    <t>PETERKA Matyas</t>
  </si>
  <si>
    <t>VACHA Adam</t>
  </si>
  <si>
    <t>VACHA David</t>
  </si>
  <si>
    <t>KEDZIOR Dariusz</t>
  </si>
  <si>
    <t>WAGNER Tadeas</t>
  </si>
  <si>
    <t>DNS</t>
  </si>
  <si>
    <t>KRAL Jan</t>
  </si>
  <si>
    <t>KOCANOVA Zuzana</t>
  </si>
  <si>
    <t>FIS L</t>
  </si>
  <si>
    <t>KOPACKOVA Aneta</t>
  </si>
  <si>
    <t>NOWAK Klaudia</t>
  </si>
  <si>
    <t>HUJDOVA Kristyna</t>
  </si>
  <si>
    <t>Pořadí</t>
  </si>
  <si>
    <t>St.číslo</t>
  </si>
  <si>
    <t>CZE KOD</t>
  </si>
  <si>
    <t>Jmeno</t>
  </si>
  <si>
    <t>Půbal Vojtěch</t>
  </si>
  <si>
    <t>Ztracený Marek</t>
  </si>
  <si>
    <t>Skřipský Mikoláš</t>
  </si>
  <si>
    <t>BASTA Dorota</t>
  </si>
  <si>
    <t>KLINECKA Amalie</t>
  </si>
  <si>
    <t>Niklová</t>
  </si>
  <si>
    <t>Evelína</t>
  </si>
  <si>
    <t>ROOKIES (2011–2014)</t>
  </si>
  <si>
    <t>Samuel Janek</t>
  </si>
  <si>
    <t>W</t>
  </si>
  <si>
    <t>LABODA Matthew</t>
  </si>
  <si>
    <t>KOHOUT Vojtech</t>
  </si>
  <si>
    <t>CZK</t>
  </si>
  <si>
    <t>Kazík Alan</t>
  </si>
  <si>
    <t>Novák Matej</t>
  </si>
  <si>
    <t>Schieszl Elza</t>
  </si>
  <si>
    <t>final</t>
  </si>
  <si>
    <t>smallfinal</t>
  </si>
  <si>
    <t>quarterfinal</t>
  </si>
  <si>
    <t>eightfinal</t>
  </si>
  <si>
    <t>NEUMAN Albert</t>
  </si>
  <si>
    <t>preheat</t>
  </si>
  <si>
    <t>Wagner Tadeas</t>
  </si>
  <si>
    <t>Kat.</t>
  </si>
  <si>
    <t>Body ČP</t>
  </si>
  <si>
    <t>Mžigot Ondřej</t>
  </si>
  <si>
    <t>Bartáček Jan</t>
  </si>
  <si>
    <t>Labašta Jindřich</t>
  </si>
  <si>
    <t>Labašta Jiří</t>
  </si>
  <si>
    <t>Pařízek DENIS</t>
  </si>
  <si>
    <t>Matsumoto David Ayato</t>
  </si>
  <si>
    <t>Polák Bruno</t>
  </si>
  <si>
    <t>Valič František</t>
  </si>
  <si>
    <t>Řeřicha Jindřich</t>
  </si>
  <si>
    <t>JUN</t>
  </si>
  <si>
    <t>Kopová Barbora</t>
  </si>
  <si>
    <t>Vacková Luisa</t>
  </si>
  <si>
    <t>Hujdová Kristýna</t>
  </si>
  <si>
    <t>Bouberle Václav</t>
  </si>
  <si>
    <t>Houšková Barbora</t>
  </si>
  <si>
    <t>Houšková Michaela</t>
  </si>
  <si>
    <t xml:space="preserve">Šperl Samuel </t>
  </si>
  <si>
    <t>Prokop Václav</t>
  </si>
  <si>
    <t>Horejšová Aneta</t>
  </si>
  <si>
    <t>Veselková Aneta</t>
  </si>
  <si>
    <t>Green Sasha</t>
  </si>
  <si>
    <t>Hartlová Klára</t>
  </si>
  <si>
    <t>KIDS</t>
  </si>
  <si>
    <t>Puchtová Valentina</t>
  </si>
  <si>
    <t>ST.číslo</t>
  </si>
  <si>
    <t>Strnad Jiří</t>
  </si>
  <si>
    <t>Říha David</t>
  </si>
  <si>
    <t>JM</t>
  </si>
  <si>
    <t>Vaniš Daniel</t>
  </si>
  <si>
    <t>JL</t>
  </si>
  <si>
    <t>Kopačková Agáta</t>
  </si>
  <si>
    <t>Vetrák Filip</t>
  </si>
  <si>
    <t>Sádovský Šimon</t>
  </si>
  <si>
    <t>Hartl Jakub</t>
  </si>
  <si>
    <t>Cze points</t>
  </si>
  <si>
    <t>Novotna Luisa Anna</t>
  </si>
  <si>
    <t>Pazoutova Natalie</t>
  </si>
  <si>
    <t>Patek Thea</t>
  </si>
  <si>
    <t>Bendova Ema</t>
  </si>
  <si>
    <t>Puchtova Valentina</t>
  </si>
  <si>
    <t>Cerna Beata</t>
  </si>
  <si>
    <t>CZE points</t>
  </si>
  <si>
    <t>1.</t>
  </si>
  <si>
    <t>2.</t>
  </si>
  <si>
    <t>3.</t>
  </si>
  <si>
    <t>4.</t>
  </si>
  <si>
    <t>Koucky Robin</t>
  </si>
  <si>
    <t>5.</t>
  </si>
  <si>
    <t>cerny Adam</t>
  </si>
  <si>
    <t>6.</t>
  </si>
  <si>
    <t>Valek Matej</t>
  </si>
  <si>
    <t>7.</t>
  </si>
  <si>
    <t>Behal Erik</t>
  </si>
  <si>
    <t>8.</t>
  </si>
  <si>
    <t>9.</t>
  </si>
  <si>
    <t>Pokoradi Karoly</t>
  </si>
  <si>
    <t>Panuska David</t>
  </si>
  <si>
    <t>Foune Jan</t>
  </si>
  <si>
    <t>Chladek Bohumil</t>
  </si>
  <si>
    <t>Holub Antonin</t>
  </si>
  <si>
    <t>Panuska Adam</t>
  </si>
  <si>
    <t>Jelinek Radim</t>
  </si>
  <si>
    <t>Pokoradi Peter</t>
  </si>
  <si>
    <t>Bartacek Jan</t>
  </si>
  <si>
    <t>Ztraceny Marek</t>
  </si>
  <si>
    <t>Kohlman Matyas</t>
  </si>
  <si>
    <t>Toth-Kilvadi Erik</t>
  </si>
  <si>
    <t>Valek Antonin</t>
  </si>
  <si>
    <t>Rapant Jonas</t>
  </si>
  <si>
    <t>Novosadova Nikol</t>
  </si>
  <si>
    <t>Chalupnikova Dorota</t>
  </si>
  <si>
    <t>VLADAROVA Sofie</t>
  </si>
  <si>
    <t>Fialova Valerie</t>
  </si>
  <si>
    <t>Braunova Melisa</t>
  </si>
  <si>
    <t>Koucka Nikol</t>
  </si>
  <si>
    <t>Sovova Nikol</t>
  </si>
  <si>
    <t>Chladkova Anezka</t>
  </si>
  <si>
    <t>RIML Leni</t>
  </si>
  <si>
    <t>Hartlova Klara</t>
  </si>
  <si>
    <t>Auersvaldova Agata</t>
  </si>
  <si>
    <t>Veberova Sofie</t>
  </si>
  <si>
    <t>Samkova Julie</t>
  </si>
  <si>
    <t>Koubova Maria</t>
  </si>
  <si>
    <t>Novotna Laura Elen</t>
  </si>
  <si>
    <t>Jirikova Marketa</t>
  </si>
  <si>
    <t>FIS points</t>
  </si>
  <si>
    <t>Kocanova Zuzana</t>
  </si>
  <si>
    <t>Mozsar Luca</t>
  </si>
  <si>
    <t>Dragoiu Iustina</t>
  </si>
  <si>
    <t>Kopova Barbora</t>
  </si>
  <si>
    <t>Kopackova Aneta</t>
  </si>
  <si>
    <t>Steiner Sophia</t>
  </si>
  <si>
    <t>Hockova Mariana</t>
  </si>
  <si>
    <t>Biro Flora</t>
  </si>
  <si>
    <t>Vackova Luisa</t>
  </si>
  <si>
    <t>Dravecka Agnes</t>
  </si>
  <si>
    <t>Klinecka Amalie</t>
  </si>
  <si>
    <t>Horejsova Aneta</t>
  </si>
  <si>
    <t>Houser Radek</t>
  </si>
  <si>
    <t>Benczedi Zoltan</t>
  </si>
  <si>
    <t>TOTH Benedec</t>
  </si>
  <si>
    <t>Vigas Oliver</t>
  </si>
  <si>
    <t>Vigas Michal Lev</t>
  </si>
  <si>
    <t>PERNICKA  Marek</t>
  </si>
  <si>
    <t>Chalupnik Martin</t>
  </si>
  <si>
    <t>Kohout Vojtech</t>
  </si>
  <si>
    <t>Bastar Adam</t>
  </si>
  <si>
    <t>Benczedi Tamas</t>
  </si>
  <si>
    <t>Prokop Vaclav</t>
  </si>
  <si>
    <t>Vacha David</t>
  </si>
  <si>
    <t>Bacik Ondrej</t>
  </si>
  <si>
    <t>Panuska Premysl</t>
  </si>
  <si>
    <t>Prochazka Jan</t>
  </si>
  <si>
    <t>Valek Vojtech</t>
  </si>
  <si>
    <t>Phase</t>
  </si>
  <si>
    <t>FINAL</t>
  </si>
  <si>
    <t>SMALLFINAL</t>
  </si>
  <si>
    <t>QUARTERFINAL</t>
  </si>
  <si>
    <t>PREHEAT</t>
  </si>
  <si>
    <t>EIGHTFINAL</t>
  </si>
  <si>
    <t>Kohlman Simon</t>
  </si>
  <si>
    <t>Fis Points</t>
  </si>
  <si>
    <t>Cerny Adam</t>
  </si>
  <si>
    <t>CZE P</t>
  </si>
  <si>
    <t>FIS P</t>
  </si>
  <si>
    <t>KAWAMURA Shunsuke</t>
  </si>
  <si>
    <t>MERCIECA Phoenix</t>
  </si>
  <si>
    <t>SIXTEENFINAL</t>
  </si>
  <si>
    <t>PUCHTA Patrik Lucas</t>
  </si>
  <si>
    <t>SUCHEL Jakub</t>
  </si>
  <si>
    <t>Kedzior Dariusz</t>
  </si>
  <si>
    <t>HOREJSOVA Aneta</t>
  </si>
  <si>
    <t>MICHALOVA Anna</t>
  </si>
  <si>
    <t>CZE P.</t>
  </si>
  <si>
    <t>Zocche Arturo</t>
  </si>
  <si>
    <t>Zelenčík Zara</t>
  </si>
  <si>
    <t>Ivchatova Marta</t>
  </si>
  <si>
    <t>Samoilenko Stefaniia</t>
  </si>
  <si>
    <t>Kędzior Michal</t>
  </si>
  <si>
    <t>ROUND ROBIN</t>
  </si>
  <si>
    <t>Ivchatova Mira</t>
  </si>
  <si>
    <t>CZE Points</t>
  </si>
  <si>
    <t>sixteenfinal</t>
  </si>
  <si>
    <t>max fis points</t>
  </si>
  <si>
    <t>NO OF COMPETITORS</t>
  </si>
  <si>
    <t>Used scale</t>
  </si>
  <si>
    <t>Average of 5best&gt;=</t>
  </si>
  <si>
    <t>YB</t>
  </si>
  <si>
    <t xml:space="preserve">Cat. </t>
  </si>
  <si>
    <t>Novosadová</t>
  </si>
  <si>
    <t>Nikol</t>
  </si>
  <si>
    <t>Tereza</t>
  </si>
  <si>
    <t>RYBUS</t>
  </si>
  <si>
    <t>Pola</t>
  </si>
  <si>
    <t>Mendlová</t>
  </si>
  <si>
    <t>Anežka</t>
  </si>
  <si>
    <t>Novotná</t>
  </si>
  <si>
    <t>Laura Elen</t>
  </si>
  <si>
    <t>DOHNALOVÁ</t>
  </si>
  <si>
    <t>Sandra</t>
  </si>
  <si>
    <t>Veberová</t>
  </si>
  <si>
    <t>Sofie</t>
  </si>
  <si>
    <t>Kolmanová</t>
  </si>
  <si>
    <t>Emma</t>
  </si>
  <si>
    <t>Ceralová</t>
  </si>
  <si>
    <t>Karolína</t>
  </si>
  <si>
    <t>Golová</t>
  </si>
  <si>
    <t>Mroczek</t>
  </si>
  <si>
    <t>Maria</t>
  </si>
  <si>
    <t>Horáková</t>
  </si>
  <si>
    <t>CEMPER</t>
  </si>
  <si>
    <t>Pavel</t>
  </si>
  <si>
    <t>SZYMAŃSKI</t>
  </si>
  <si>
    <t>Gola</t>
  </si>
  <si>
    <t>Petr</t>
  </si>
  <si>
    <t>Roušal</t>
  </si>
  <si>
    <t>LICHTARSKI</t>
  </si>
  <si>
    <t>Tymon</t>
  </si>
  <si>
    <t>Kaděra</t>
  </si>
  <si>
    <t>Šimon</t>
  </si>
  <si>
    <t>Holub</t>
  </si>
  <si>
    <t>PLIS</t>
  </si>
  <si>
    <t>Sebastian</t>
  </si>
  <si>
    <t>MATSUMOTO</t>
  </si>
  <si>
    <t>David Ayato</t>
  </si>
  <si>
    <t>KISZKIEL</t>
  </si>
  <si>
    <t>Fiscode</t>
  </si>
  <si>
    <t>Lastname</t>
  </si>
  <si>
    <t>Firstname</t>
  </si>
  <si>
    <t>Gender</t>
  </si>
  <si>
    <t>Nation</t>
  </si>
  <si>
    <t>Timerun1</t>
  </si>
  <si>
    <t>SONKOVA</t>
  </si>
  <si>
    <t>Klara</t>
  </si>
  <si>
    <t>2003</t>
  </si>
  <si>
    <t>JECHOVA</t>
  </si>
  <si>
    <t>Linda</t>
  </si>
  <si>
    <t>2007</t>
  </si>
  <si>
    <t>YOGO</t>
  </si>
  <si>
    <t>Sakura</t>
  </si>
  <si>
    <t>OTIPKOVA</t>
  </si>
  <si>
    <t>Lucie</t>
  </si>
  <si>
    <t>MARESOVA</t>
  </si>
  <si>
    <t>Emma Maya</t>
  </si>
  <si>
    <t>2006</t>
  </si>
  <si>
    <t>KRENKOVA</t>
  </si>
  <si>
    <t>Adina</t>
  </si>
  <si>
    <t>SOKALSKA</t>
  </si>
  <si>
    <t>Zuzanna</t>
  </si>
  <si>
    <t>2005</t>
  </si>
  <si>
    <t>KECLIKOVA</t>
  </si>
  <si>
    <t>MIKESKOVA</t>
  </si>
  <si>
    <t>Karolina</t>
  </si>
  <si>
    <t>MINARIKOVA</t>
  </si>
  <si>
    <t>Vendula</t>
  </si>
  <si>
    <t>HAVLIKOVA</t>
  </si>
  <si>
    <t>1984</t>
  </si>
  <si>
    <t>NEDVEDOVA</t>
  </si>
  <si>
    <t>Liliane</t>
  </si>
  <si>
    <t>LEIDOLFOVA</t>
  </si>
  <si>
    <t>Eliska</t>
  </si>
  <si>
    <t>JANOVSKA</t>
  </si>
  <si>
    <t>Adela</t>
  </si>
  <si>
    <t>KOZELSKA</t>
  </si>
  <si>
    <t>2008</t>
  </si>
  <si>
    <t>CESAKOVA</t>
  </si>
  <si>
    <t>Apolena</t>
  </si>
  <si>
    <t>YUN</t>
  </si>
  <si>
    <t>Chang Ha</t>
  </si>
  <si>
    <t>KIM</t>
  </si>
  <si>
    <t>Hyoungbin</t>
  </si>
  <si>
    <t>Minjae</t>
  </si>
  <si>
    <t>KWON</t>
  </si>
  <si>
    <t>Yong-Hwi</t>
  </si>
  <si>
    <t>SONKA</t>
  </si>
  <si>
    <t>Jiri</t>
  </si>
  <si>
    <t>KUH</t>
  </si>
  <si>
    <t>Vojtech</t>
  </si>
  <si>
    <t>SHANG</t>
  </si>
  <si>
    <t>Jiuzhi</t>
  </si>
  <si>
    <t>KLEIN</t>
  </si>
  <si>
    <t>Krystof</t>
  </si>
  <si>
    <t>TULACH</t>
  </si>
  <si>
    <t>Ondrej</t>
  </si>
  <si>
    <t>Antonin</t>
  </si>
  <si>
    <t>URBAN</t>
  </si>
  <si>
    <t>Ales</t>
  </si>
  <si>
    <t>PIEKAJ</t>
  </si>
  <si>
    <t>Lukasz</t>
  </si>
  <si>
    <t>Jaroslav</t>
  </si>
  <si>
    <t>Ryusho</t>
  </si>
  <si>
    <t>PROKOPEC</t>
  </si>
  <si>
    <t>Leos Jun.</t>
  </si>
  <si>
    <t>Tomas</t>
  </si>
  <si>
    <t>GLAJCH</t>
  </si>
  <si>
    <t>Martin</t>
  </si>
  <si>
    <t>RYS</t>
  </si>
  <si>
    <t>KRBEC</t>
  </si>
  <si>
    <t>SKRIPSKY</t>
  </si>
  <si>
    <t>Jan</t>
  </si>
  <si>
    <t>TABASEK</t>
  </si>
  <si>
    <t>Tobias</t>
  </si>
  <si>
    <t>Leos Sen.</t>
  </si>
  <si>
    <t>KOZELSKY</t>
  </si>
  <si>
    <t>Radek</t>
  </si>
  <si>
    <t>KECLIK</t>
  </si>
  <si>
    <t>Ivana</t>
  </si>
  <si>
    <t>2000</t>
  </si>
  <si>
    <t>2004</t>
  </si>
  <si>
    <t>1981</t>
  </si>
  <si>
    <t>2001</t>
  </si>
  <si>
    <t>1971</t>
  </si>
  <si>
    <t>1977</t>
  </si>
  <si>
    <t>1973</t>
  </si>
  <si>
    <t>1989</t>
  </si>
  <si>
    <t>1980</t>
  </si>
  <si>
    <t>BUCHTEL</t>
  </si>
  <si>
    <t>1982</t>
  </si>
  <si>
    <t>1988</t>
  </si>
  <si>
    <t>1975</t>
  </si>
  <si>
    <t>JANOVSKY</t>
  </si>
  <si>
    <t>1972</t>
  </si>
  <si>
    <t>1953</t>
  </si>
  <si>
    <t>1979</t>
  </si>
  <si>
    <t>1957</t>
  </si>
  <si>
    <t>Nedvěd</t>
  </si>
  <si>
    <t>BLPAR</t>
  </si>
  <si>
    <t>BLSBX</t>
  </si>
  <si>
    <t>Monínec BYP</t>
  </si>
  <si>
    <t>Buková Hora</t>
  </si>
  <si>
    <t>Ceske Budejovice</t>
  </si>
  <si>
    <t>Vitkovice BYP</t>
  </si>
  <si>
    <t>Deštné MČR Slopestyle</t>
  </si>
  <si>
    <t>Deštné MČR Big Air</t>
  </si>
  <si>
    <t>Mísečky BYP</t>
  </si>
  <si>
    <t>Klinovec Rail Event</t>
  </si>
  <si>
    <t>Celkem</t>
  </si>
  <si>
    <t>Pazout</t>
  </si>
  <si>
    <t xml:space="preserve">Behal </t>
  </si>
  <si>
    <t>Erik</t>
  </si>
  <si>
    <t>Cenek</t>
  </si>
  <si>
    <t>Paulicek</t>
  </si>
  <si>
    <t>Vit</t>
  </si>
  <si>
    <t>Novotna</t>
  </si>
  <si>
    <t>Vysusil</t>
  </si>
  <si>
    <t>Miroslav</t>
  </si>
  <si>
    <t>Novak</t>
  </si>
  <si>
    <t>Matej</t>
  </si>
  <si>
    <t>Veber</t>
  </si>
  <si>
    <t>Viliam</t>
  </si>
  <si>
    <t>Koucky</t>
  </si>
  <si>
    <t>Robin</t>
  </si>
  <si>
    <t>Skrbek</t>
  </si>
  <si>
    <t>Kazik</t>
  </si>
  <si>
    <t>Alan</t>
  </si>
  <si>
    <t>Jonas</t>
  </si>
  <si>
    <t>Kouril</t>
  </si>
  <si>
    <t>Klima</t>
  </si>
  <si>
    <t>Colin</t>
  </si>
  <si>
    <t>Nosek</t>
  </si>
  <si>
    <t xml:space="preserve">Pazoutova </t>
  </si>
  <si>
    <t>Natalie</t>
  </si>
  <si>
    <t>Petraskova</t>
  </si>
  <si>
    <t>Rozalie</t>
  </si>
  <si>
    <t>Luisa Anna</t>
  </si>
  <si>
    <t>Stadnikova</t>
  </si>
  <si>
    <t>Estel</t>
  </si>
  <si>
    <t>Cechova</t>
  </si>
  <si>
    <t>Petrikova</t>
  </si>
  <si>
    <t>Amelie</t>
  </si>
  <si>
    <t>Stolfova</t>
  </si>
  <si>
    <t>Elen</t>
  </si>
  <si>
    <t>Malkrab</t>
  </si>
  <si>
    <t>Sebastien</t>
  </si>
  <si>
    <t>Pokorny</t>
  </si>
  <si>
    <t>Kunert</t>
  </si>
  <si>
    <t>Newin</t>
  </si>
  <si>
    <t>Chladek</t>
  </si>
  <si>
    <t>Bohumil</t>
  </si>
  <si>
    <t>Moudry</t>
  </si>
  <si>
    <t>Simon</t>
  </si>
  <si>
    <t>Oliver</t>
  </si>
  <si>
    <t>Matyas</t>
  </si>
  <si>
    <t>Sanders</t>
  </si>
  <si>
    <t>Samuel</t>
  </si>
  <si>
    <t>Petrasek</t>
  </si>
  <si>
    <t>Matous</t>
  </si>
  <si>
    <t>Wonke</t>
  </si>
  <si>
    <t>Otto</t>
  </si>
  <si>
    <t>Brabec</t>
  </si>
  <si>
    <t>Koucka</t>
  </si>
  <si>
    <t>Pouchova</t>
  </si>
  <si>
    <t>Klaudie</t>
  </si>
  <si>
    <t>Veberova</t>
  </si>
  <si>
    <t>Krauerova</t>
  </si>
  <si>
    <t>Maja</t>
  </si>
  <si>
    <t>Chladkova</t>
  </si>
  <si>
    <t>Anezka</t>
  </si>
  <si>
    <t>Cernikova</t>
  </si>
  <si>
    <t>Holubova</t>
  </si>
  <si>
    <t>Vera</t>
  </si>
  <si>
    <t>Liptakova</t>
  </si>
  <si>
    <t>Evelina</t>
  </si>
  <si>
    <t>Stastny</t>
  </si>
  <si>
    <t>Lebedev</t>
  </si>
  <si>
    <t>Maxim</t>
  </si>
  <si>
    <t>Hubalek</t>
  </si>
  <si>
    <t>Max</t>
  </si>
  <si>
    <t>Havlasek</t>
  </si>
  <si>
    <t>David</t>
  </si>
  <si>
    <t>Cech</t>
  </si>
  <si>
    <t>Patak</t>
  </si>
  <si>
    <t>Krauer</t>
  </si>
  <si>
    <t>Plch</t>
  </si>
  <si>
    <t>Krejci</t>
  </si>
  <si>
    <t>Janovsky</t>
  </si>
  <si>
    <t>Tadeas</t>
  </si>
  <si>
    <t>Franciszek</t>
  </si>
  <si>
    <t>Doubravsky</t>
  </si>
  <si>
    <t>Majkus</t>
  </si>
  <si>
    <t>Kubista</t>
  </si>
  <si>
    <t>Vavro</t>
  </si>
  <si>
    <t>Skalnik</t>
  </si>
  <si>
    <t>Parma</t>
  </si>
  <si>
    <t>Jachym</t>
  </si>
  <si>
    <t>Fejgl</t>
  </si>
  <si>
    <t>Horak</t>
  </si>
  <si>
    <t>Pospisil</t>
  </si>
  <si>
    <t>Dusek</t>
  </si>
  <si>
    <t>Dominik</t>
  </si>
  <si>
    <t>Vrab</t>
  </si>
  <si>
    <t>Jelinek</t>
  </si>
  <si>
    <t>Radim</t>
  </si>
  <si>
    <t>Mendlova</t>
  </si>
  <si>
    <t>Tomanova</t>
  </si>
  <si>
    <t>Eva</t>
  </si>
  <si>
    <t>Zvadova</t>
  </si>
  <si>
    <t>Sara</t>
  </si>
  <si>
    <t>Auersvaldova</t>
  </si>
  <si>
    <t>Agata</t>
  </si>
  <si>
    <t>Chymcakova</t>
  </si>
  <si>
    <t>Hockova</t>
  </si>
  <si>
    <t>Mariana</t>
  </si>
  <si>
    <t>Smidova</t>
  </si>
  <si>
    <t>Hana</t>
  </si>
  <si>
    <t>Viktorie</t>
  </si>
  <si>
    <t>Novosadova</t>
  </si>
  <si>
    <t>Niklova</t>
  </si>
  <si>
    <t>kontrola</t>
  </si>
  <si>
    <t>Pospisil Max</t>
  </si>
  <si>
    <t>Novak Matyas</t>
  </si>
  <si>
    <t>Krejci Matyas</t>
  </si>
  <si>
    <t>Havlasek David</t>
  </si>
  <si>
    <t>Stastny Oliver</t>
  </si>
  <si>
    <t>Lebedev Maxim</t>
  </si>
  <si>
    <t>Cech Martin</t>
  </si>
  <si>
    <t>Klima Colin</t>
  </si>
  <si>
    <t>Patak Matej</t>
  </si>
  <si>
    <t>Parma Jachym</t>
  </si>
  <si>
    <t>Dusek Dominik</t>
  </si>
  <si>
    <t>Hubalek Max</t>
  </si>
  <si>
    <t>Janovsky Tobias</t>
  </si>
  <si>
    <t>Kunert Newin</t>
  </si>
  <si>
    <t>Kunert Franciszek</t>
  </si>
  <si>
    <t>Pokorny Pavel</t>
  </si>
  <si>
    <t>Vysusil Miroslav</t>
  </si>
  <si>
    <t>Brabec Sebastian</t>
  </si>
  <si>
    <t>Wonke Otto</t>
  </si>
  <si>
    <t>Skalnik Oliver</t>
  </si>
  <si>
    <t>Vrab Jachym</t>
  </si>
  <si>
    <t>Sanders Samuel</t>
  </si>
  <si>
    <t>Petraskova Rozalie</t>
  </si>
  <si>
    <t>Stadnikova Estel</t>
  </si>
  <si>
    <t>Pouchova Klaudie</t>
  </si>
  <si>
    <t>Liptakova Lucie</t>
  </si>
  <si>
    <t>Cernikova Eva</t>
  </si>
  <si>
    <t>Cernikova Anna</t>
  </si>
  <si>
    <t>Zvadova Sara</t>
  </si>
  <si>
    <t>Zvadova Viktorie</t>
  </si>
  <si>
    <t>Petrikova Amelie</t>
  </si>
  <si>
    <t>Stolfova Elen</t>
  </si>
  <si>
    <t>Smidova Hana</t>
  </si>
  <si>
    <t>Fejgl Samuel</t>
  </si>
  <si>
    <t>Petrasek Matous</t>
  </si>
  <si>
    <t>5/8</t>
  </si>
  <si>
    <t>FS</t>
  </si>
  <si>
    <t>Janovský Tadeáš</t>
  </si>
  <si>
    <t>BLFS</t>
  </si>
  <si>
    <t>ODM KOMBI SCORE</t>
  </si>
  <si>
    <t>body POCHÁZEJÍ</t>
  </si>
  <si>
    <t>Z KOLIKA DISCIPLIN</t>
  </si>
  <si>
    <t>ZÁVODECH</t>
  </si>
  <si>
    <t>ÚČAST NA KOLIKA</t>
  </si>
  <si>
    <t>Závodník číslo</t>
  </si>
  <si>
    <t>Jméno</t>
  </si>
  <si>
    <t>Příjmení</t>
  </si>
  <si>
    <t>Pohlaví</t>
  </si>
  <si>
    <t>Kraj bydliště</t>
  </si>
  <si>
    <t>Hlavní úsek</t>
  </si>
  <si>
    <t>Vedlejší úseky</t>
  </si>
  <si>
    <t>Podúsek</t>
  </si>
  <si>
    <t>SB závodník</t>
  </si>
  <si>
    <t>SB FIS kód</t>
  </si>
  <si>
    <t>SB FIS Masters kód</t>
  </si>
  <si>
    <t>SB trenér</t>
  </si>
  <si>
    <t>SB rozhodčí</t>
  </si>
  <si>
    <t>SB TD</t>
  </si>
  <si>
    <t>Poplatek SLČR</t>
  </si>
  <si>
    <t>Forma členství</t>
  </si>
  <si>
    <t>Ab</t>
  </si>
  <si>
    <t>Muž</t>
  </si>
  <si>
    <t>Zlínský kraj</t>
  </si>
  <si>
    <t>Hlavní město Praha</t>
  </si>
  <si>
    <t>SB</t>
  </si>
  <si>
    <t>AČL</t>
  </si>
  <si>
    <t>Aisha</t>
  </si>
  <si>
    <t>Abdelghany</t>
  </si>
  <si>
    <t>Žena</t>
  </si>
  <si>
    <t>Jihomoravský kraj</t>
  </si>
  <si>
    <t>ANO</t>
  </si>
  <si>
    <t>Absolon</t>
  </si>
  <si>
    <t>Pardubický kraj</t>
  </si>
  <si>
    <t>NČL</t>
  </si>
  <si>
    <t>Zdeněk</t>
  </si>
  <si>
    <t>Liberecký kraj</t>
  </si>
  <si>
    <t>Kraj Vysočina</t>
  </si>
  <si>
    <t>Olomoucký kraj</t>
  </si>
  <si>
    <t>Vladimír</t>
  </si>
  <si>
    <t>Gabriela</t>
  </si>
  <si>
    <t>Adamcová</t>
  </si>
  <si>
    <t>Moravskoslezský kraj</t>
  </si>
  <si>
    <t>Adamczyková</t>
  </si>
  <si>
    <t>Královéhradecký kraj</t>
  </si>
  <si>
    <t>Adamec</t>
  </si>
  <si>
    <t>Ondřej</t>
  </si>
  <si>
    <t>Adamek</t>
  </si>
  <si>
    <t>Adámek</t>
  </si>
  <si>
    <t>SnowKidz</t>
  </si>
  <si>
    <t>Jindřich</t>
  </si>
  <si>
    <t>Sport Club 2000</t>
  </si>
  <si>
    <t>Ústecký kraj</t>
  </si>
  <si>
    <t>Kryštof</t>
  </si>
  <si>
    <t>Adametz</t>
  </si>
  <si>
    <t>Nikola</t>
  </si>
  <si>
    <t>Adamíková</t>
  </si>
  <si>
    <t>Adamkova</t>
  </si>
  <si>
    <t>Ahti</t>
  </si>
  <si>
    <t>Středočeský kraj</t>
  </si>
  <si>
    <t>Markos</t>
  </si>
  <si>
    <t>Achilleas Kafantaris</t>
  </si>
  <si>
    <t>Alexa</t>
  </si>
  <si>
    <t>Beata</t>
  </si>
  <si>
    <t>Alexová</t>
  </si>
  <si>
    <t>Maruan</t>
  </si>
  <si>
    <t>Al-Kheir</t>
  </si>
  <si>
    <t>Jana</t>
  </si>
  <si>
    <t>Al Oukla</t>
  </si>
  <si>
    <t>Ambrož</t>
  </si>
  <si>
    <t>Ameler</t>
  </si>
  <si>
    <t>Amler</t>
  </si>
  <si>
    <t>Ančincová</t>
  </si>
  <si>
    <t>Anděl</t>
  </si>
  <si>
    <t>tereza</t>
  </si>
  <si>
    <t>Andělová</t>
  </si>
  <si>
    <t>Tomáš</t>
  </si>
  <si>
    <t>Andera</t>
  </si>
  <si>
    <t>Andrejco</t>
  </si>
  <si>
    <t>Andres</t>
  </si>
  <si>
    <t>Plzeňský kraj</t>
  </si>
  <si>
    <t>Drahomíra</t>
  </si>
  <si>
    <t>Andresová</t>
  </si>
  <si>
    <t>Andrle</t>
  </si>
  <si>
    <t>Andš</t>
  </si>
  <si>
    <t>Anger</t>
  </si>
  <si>
    <t>Václav</t>
  </si>
  <si>
    <t>Julie</t>
  </si>
  <si>
    <t>Angerová</t>
  </si>
  <si>
    <t>Antonina</t>
  </si>
  <si>
    <t>Antonova</t>
  </si>
  <si>
    <t>Antošová</t>
  </si>
  <si>
    <t>Anýžová</t>
  </si>
  <si>
    <t>Appl</t>
  </si>
  <si>
    <t>Červenka</t>
  </si>
  <si>
    <t>Klára</t>
  </si>
  <si>
    <t>Applová</t>
  </si>
  <si>
    <t>Arnošt</t>
  </si>
  <si>
    <t>Georg</t>
  </si>
  <si>
    <t>Atanasov</t>
  </si>
  <si>
    <t>Karlovarský kraj</t>
  </si>
  <si>
    <t>Alexandra</t>
  </si>
  <si>
    <t>Atanasová</t>
  </si>
  <si>
    <t>Agáta</t>
  </si>
  <si>
    <t>Auersvaldová</t>
  </si>
  <si>
    <t>Diana</t>
  </si>
  <si>
    <t>Augustinová</t>
  </si>
  <si>
    <t>Jihočeský kraj</t>
  </si>
  <si>
    <t>Aujeský</t>
  </si>
  <si>
    <t>SKIEUR Brno</t>
  </si>
  <si>
    <t>Aurell</t>
  </si>
  <si>
    <t>Matouš</t>
  </si>
  <si>
    <t>Aust</t>
  </si>
  <si>
    <t>Baader</t>
  </si>
  <si>
    <t>Stanislava</t>
  </si>
  <si>
    <t>Babczynská</t>
  </si>
  <si>
    <t>Petrov</t>
  </si>
  <si>
    <t>Spolek Snowboardový klub ZODYHYD SNOW</t>
  </si>
  <si>
    <t>Zita</t>
  </si>
  <si>
    <t>Dan</t>
  </si>
  <si>
    <t>Babczynski</t>
  </si>
  <si>
    <t>Kristýna</t>
  </si>
  <si>
    <t>Babiánková</t>
  </si>
  <si>
    <t>Babická</t>
  </si>
  <si>
    <t>František</t>
  </si>
  <si>
    <t>Babický</t>
  </si>
  <si>
    <t>Babič</t>
  </si>
  <si>
    <t>Babincová</t>
  </si>
  <si>
    <t>Báča</t>
  </si>
  <si>
    <t>Bače</t>
  </si>
  <si>
    <t>Bačík</t>
  </si>
  <si>
    <t>Badalíková</t>
  </si>
  <si>
    <t>III. třídy</t>
  </si>
  <si>
    <t>Rozhodčí</t>
  </si>
  <si>
    <t>Svatopluk</t>
  </si>
  <si>
    <t>Bagara</t>
  </si>
  <si>
    <t>Bach</t>
  </si>
  <si>
    <t>Tobiáš</t>
  </si>
  <si>
    <t>Bachová</t>
  </si>
  <si>
    <t>Kateřina</t>
  </si>
  <si>
    <t>Bachurová</t>
  </si>
  <si>
    <t>Baier</t>
  </si>
  <si>
    <t>SKI Klub České Petrovice</t>
  </si>
  <si>
    <t>Michaela</t>
  </si>
  <si>
    <t>Bajerková</t>
  </si>
  <si>
    <t>Bajerová</t>
  </si>
  <si>
    <t>Monika</t>
  </si>
  <si>
    <t>Bajný</t>
  </si>
  <si>
    <t>Bakeš</t>
  </si>
  <si>
    <t>Adolf</t>
  </si>
  <si>
    <t>Bakos</t>
  </si>
  <si>
    <t>Dana</t>
  </si>
  <si>
    <t>Bakulová</t>
  </si>
  <si>
    <t>Janika</t>
  </si>
  <si>
    <t>Baláčková</t>
  </si>
  <si>
    <t>SKI KLUB PETŘÍKOV</t>
  </si>
  <si>
    <t>Balajka</t>
  </si>
  <si>
    <t>Balán</t>
  </si>
  <si>
    <t>Luis Sebastian</t>
  </si>
  <si>
    <t>Baláž</t>
  </si>
  <si>
    <t>Balcar</t>
  </si>
  <si>
    <t>Tadeáš</t>
  </si>
  <si>
    <t>Balda</t>
  </si>
  <si>
    <t>Libor</t>
  </si>
  <si>
    <t>Balga</t>
  </si>
  <si>
    <t>Balihar</t>
  </si>
  <si>
    <t>Adilet</t>
  </si>
  <si>
    <t>Balmukhambet</t>
  </si>
  <si>
    <t>Daniel</t>
  </si>
  <si>
    <t>Balon</t>
  </si>
  <si>
    <t>Štěpán</t>
  </si>
  <si>
    <t>Baloun</t>
  </si>
  <si>
    <t>Balounová</t>
  </si>
  <si>
    <t>Baloušek</t>
  </si>
  <si>
    <t>Lenka</t>
  </si>
  <si>
    <t>Baloušková</t>
  </si>
  <si>
    <t>Báňa</t>
  </si>
  <si>
    <t>Bango</t>
  </si>
  <si>
    <t>Baprawski</t>
  </si>
  <si>
    <t>Bár</t>
  </si>
  <si>
    <t>Mikuláš</t>
  </si>
  <si>
    <t>Barbier</t>
  </si>
  <si>
    <t>Bardoň</t>
  </si>
  <si>
    <t>Denisa</t>
  </si>
  <si>
    <t>Barello</t>
  </si>
  <si>
    <t>Dlouhá</t>
  </si>
  <si>
    <t>Bareš</t>
  </si>
  <si>
    <t>Matyáš</t>
  </si>
  <si>
    <t>Dominika</t>
  </si>
  <si>
    <t>Barešová</t>
  </si>
  <si>
    <t>Zdenka</t>
  </si>
  <si>
    <t>Barfuss</t>
  </si>
  <si>
    <t>Josef</t>
  </si>
  <si>
    <t>Barchánek</t>
  </si>
  <si>
    <t>Adéla</t>
  </si>
  <si>
    <t>Barchánková</t>
  </si>
  <si>
    <t>Martina Barchánková</t>
  </si>
  <si>
    <t>Bárta</t>
  </si>
  <si>
    <t>Bartáček</t>
  </si>
  <si>
    <t>Jiří</t>
  </si>
  <si>
    <t>Tábor</t>
  </si>
  <si>
    <t>Barták</t>
  </si>
  <si>
    <t>Bartáková</t>
  </si>
  <si>
    <t>Bártek</t>
  </si>
  <si>
    <t>Bartková</t>
  </si>
  <si>
    <t>Milan</t>
  </si>
  <si>
    <t>Bartl</t>
  </si>
  <si>
    <t>Bartoň</t>
  </si>
  <si>
    <t>Elena</t>
  </si>
  <si>
    <t>Bartoňová</t>
  </si>
  <si>
    <t>Bartosek</t>
  </si>
  <si>
    <t>Bartoš</t>
  </si>
  <si>
    <t>Roman</t>
  </si>
  <si>
    <t>Jonáš</t>
  </si>
  <si>
    <t>Bartošek</t>
  </si>
  <si>
    <t>Bartoška</t>
  </si>
  <si>
    <t>Bartošková</t>
  </si>
  <si>
    <t>Simona</t>
  </si>
  <si>
    <t>Bartošová</t>
  </si>
  <si>
    <t>Bártová</t>
  </si>
  <si>
    <t>Petra</t>
  </si>
  <si>
    <t>Bartůněk</t>
  </si>
  <si>
    <t>Bartušek</t>
  </si>
  <si>
    <t>Vladislav</t>
  </si>
  <si>
    <t>Bartuška,</t>
  </si>
  <si>
    <t>Blanka</t>
  </si>
  <si>
    <t>Barusová</t>
  </si>
  <si>
    <t>Teodor</t>
  </si>
  <si>
    <t>Barušek</t>
  </si>
  <si>
    <t>Bařínek</t>
  </si>
  <si>
    <t>Aneta</t>
  </si>
  <si>
    <t>Basistová</t>
  </si>
  <si>
    <t>Bastar</t>
  </si>
  <si>
    <t>Luboš</t>
  </si>
  <si>
    <t>Bastl</t>
  </si>
  <si>
    <t>HIGH5</t>
  </si>
  <si>
    <t>Bastlová</t>
  </si>
  <si>
    <t>Markéta</t>
  </si>
  <si>
    <t>Berta</t>
  </si>
  <si>
    <t>Bašta</t>
  </si>
  <si>
    <t>Dorota</t>
  </si>
  <si>
    <t>Davyd</t>
  </si>
  <si>
    <t>Batshta</t>
  </si>
  <si>
    <t>Bauer</t>
  </si>
  <si>
    <t>Bauerová</t>
  </si>
  <si>
    <t>Baumlová</t>
  </si>
  <si>
    <t>Baur</t>
  </si>
  <si>
    <t>Bazala</t>
  </si>
  <si>
    <t>Bažant</t>
  </si>
  <si>
    <t>AD</t>
  </si>
  <si>
    <t>Martina</t>
  </si>
  <si>
    <t>Bažik</t>
  </si>
  <si>
    <t>Bažil</t>
  </si>
  <si>
    <t>Bebčák</t>
  </si>
  <si>
    <t>Hynek</t>
  </si>
  <si>
    <t>Beck</t>
  </si>
  <si>
    <t>Becková</t>
  </si>
  <si>
    <t>Marcela</t>
  </si>
  <si>
    <t>Renata</t>
  </si>
  <si>
    <t>Sára</t>
  </si>
  <si>
    <t>Becová</t>
  </si>
  <si>
    <t>Bečva</t>
  </si>
  <si>
    <t>Bečvář</t>
  </si>
  <si>
    <t>Bečvářová</t>
  </si>
  <si>
    <t>Bednář</t>
  </si>
  <si>
    <t>Vojtěch</t>
  </si>
  <si>
    <t>Nela</t>
  </si>
  <si>
    <t>Bednaříková</t>
  </si>
  <si>
    <t>Běhal</t>
  </si>
  <si>
    <t>Běhan</t>
  </si>
  <si>
    <t>Běhavý</t>
  </si>
  <si>
    <t>Artur</t>
  </si>
  <si>
    <t>Beier</t>
  </si>
  <si>
    <t>Beil</t>
  </si>
  <si>
    <t>Radomír</t>
  </si>
  <si>
    <t>Bejček</t>
  </si>
  <si>
    <t>Bejda</t>
  </si>
  <si>
    <t>Bek</t>
  </si>
  <si>
    <t>Beková</t>
  </si>
  <si>
    <t>Běl</t>
  </si>
  <si>
    <t>Beladová</t>
  </si>
  <si>
    <t>Bělíková</t>
  </si>
  <si>
    <t>Vránová</t>
  </si>
  <si>
    <t>Natálie</t>
  </si>
  <si>
    <t>Bělocká</t>
  </si>
  <si>
    <t>Duhová</t>
  </si>
  <si>
    <t>Jitka</t>
  </si>
  <si>
    <t>Bělohlávková</t>
  </si>
  <si>
    <t>Zuzana</t>
  </si>
  <si>
    <t>Bělohoubková</t>
  </si>
  <si>
    <t>běloušek</t>
  </si>
  <si>
    <t>Bělský</t>
  </si>
  <si>
    <t>Belšánová</t>
  </si>
  <si>
    <t>Amálie</t>
  </si>
  <si>
    <t>Bémová</t>
  </si>
  <si>
    <t>SPORTUNION</t>
  </si>
  <si>
    <t>Benáčan</t>
  </si>
  <si>
    <t>ZL</t>
  </si>
  <si>
    <t>Benco</t>
  </si>
  <si>
    <t>Katka</t>
  </si>
  <si>
    <t>Benčíková</t>
  </si>
  <si>
    <t>Benda</t>
  </si>
  <si>
    <t>Bendová</t>
  </si>
  <si>
    <t>Elen Janette</t>
  </si>
  <si>
    <t>Benedikt</t>
  </si>
  <si>
    <t>Benediktová</t>
  </si>
  <si>
    <t>Beneš</t>
  </si>
  <si>
    <t>Miloš</t>
  </si>
  <si>
    <t>Vratislav</t>
  </si>
  <si>
    <t>Bennette</t>
  </si>
  <si>
    <t>Beran</t>
  </si>
  <si>
    <t>Beránek</t>
  </si>
  <si>
    <t>Beránková</t>
  </si>
  <si>
    <t>Beáta</t>
  </si>
  <si>
    <t>Pavla</t>
  </si>
  <si>
    <t>Beranová</t>
  </si>
  <si>
    <t>Miroslava</t>
  </si>
  <si>
    <t>BD</t>
  </si>
  <si>
    <t>Berdych</t>
  </si>
  <si>
    <t>Berdychová</t>
  </si>
  <si>
    <t>Berger</t>
  </si>
  <si>
    <t>Bergerová</t>
  </si>
  <si>
    <t>Sněžka 1603</t>
  </si>
  <si>
    <t>Bergmann</t>
  </si>
  <si>
    <t>Beringer</t>
  </si>
  <si>
    <t>Berka</t>
  </si>
  <si>
    <t>Berková</t>
  </si>
  <si>
    <t>Matěj</t>
  </si>
  <si>
    <t>Bernáth</t>
  </si>
  <si>
    <t>Olivová</t>
  </si>
  <si>
    <t>Bernatová</t>
  </si>
  <si>
    <t>Berný</t>
  </si>
  <si>
    <t>Beroun</t>
  </si>
  <si>
    <t>Berská</t>
  </si>
  <si>
    <t>Michael</t>
  </si>
  <si>
    <t>Beseda</t>
  </si>
  <si>
    <t>Valentina</t>
  </si>
  <si>
    <t>Bestová</t>
  </si>
  <si>
    <t>MAHONY SNOWBOARDS</t>
  </si>
  <si>
    <t>Beunier</t>
  </si>
  <si>
    <t>Beyer</t>
  </si>
  <si>
    <t>Kuba</t>
  </si>
  <si>
    <t>Bezděk</t>
  </si>
  <si>
    <t>Gita</t>
  </si>
  <si>
    <t>Bezdičková</t>
  </si>
  <si>
    <t>Bezkočka</t>
  </si>
  <si>
    <t>Bicek</t>
  </si>
  <si>
    <t>Tadáš</t>
  </si>
  <si>
    <t>Biegel</t>
  </si>
  <si>
    <t>Biegelová</t>
  </si>
  <si>
    <t>Bien</t>
  </si>
  <si>
    <t>Eliška</t>
  </si>
  <si>
    <t>Bílá</t>
  </si>
  <si>
    <t>Bílek</t>
  </si>
  <si>
    <t>Sportovní klub 2.P.S.K., spolek</t>
  </si>
  <si>
    <t>Bílková</t>
  </si>
  <si>
    <t>Sport Club Fun</t>
  </si>
  <si>
    <t>Bílý</t>
  </si>
  <si>
    <t>Binková</t>
  </si>
  <si>
    <t>Biňovcová</t>
  </si>
  <si>
    <t>Birhane</t>
  </si>
  <si>
    <t>Bíša</t>
  </si>
  <si>
    <t>Bitmanová</t>
  </si>
  <si>
    <t>Bittnerová</t>
  </si>
  <si>
    <t>Bitzanová</t>
  </si>
  <si>
    <t>Bizirský</t>
  </si>
  <si>
    <t>Dagmar</t>
  </si>
  <si>
    <t>Bizzuto</t>
  </si>
  <si>
    <t>Blabolilová</t>
  </si>
  <si>
    <t>Bláha</t>
  </si>
  <si>
    <t>Bláhová</t>
  </si>
  <si>
    <t>Liliana</t>
  </si>
  <si>
    <t>Viktorie Anna</t>
  </si>
  <si>
    <t>Ilona</t>
  </si>
  <si>
    <t>Blahušová</t>
  </si>
  <si>
    <t>Blahuta</t>
  </si>
  <si>
    <t>Blamák</t>
  </si>
  <si>
    <t>Blažek</t>
  </si>
  <si>
    <t>Blažík</t>
  </si>
  <si>
    <t>Blažková</t>
  </si>
  <si>
    <t>Veronika</t>
  </si>
  <si>
    <t>Sportovní akademie Špindlerův Mlýn, z.ú.</t>
  </si>
  <si>
    <t>Blecha</t>
  </si>
  <si>
    <t>Vít</t>
  </si>
  <si>
    <t>Blecher</t>
  </si>
  <si>
    <t>Bleša</t>
  </si>
  <si>
    <t>Blézlová</t>
  </si>
  <si>
    <t>Krátká</t>
  </si>
  <si>
    <t>Boardt</t>
  </si>
  <si>
    <t>Bobková</t>
  </si>
  <si>
    <t>Boboslová</t>
  </si>
  <si>
    <t>Bobysud</t>
  </si>
  <si>
    <t>Bocek</t>
  </si>
  <si>
    <t>Radka</t>
  </si>
  <si>
    <t>Bockschneiderová</t>
  </si>
  <si>
    <t>Boček</t>
  </si>
  <si>
    <t>Bočková</t>
  </si>
  <si>
    <t>Alice</t>
  </si>
  <si>
    <t>Bodnárová</t>
  </si>
  <si>
    <t>Boháč</t>
  </si>
  <si>
    <t>Boháček</t>
  </si>
  <si>
    <t>Boháčková</t>
  </si>
  <si>
    <t>Boháčová</t>
  </si>
  <si>
    <t>Boher</t>
  </si>
  <si>
    <t>Böhmová</t>
  </si>
  <si>
    <t>Bohůnek</t>
  </si>
  <si>
    <t>Boková</t>
  </si>
  <si>
    <t>Bokůvková</t>
  </si>
  <si>
    <t>Bolek</t>
  </si>
  <si>
    <t>Bolfík</t>
  </si>
  <si>
    <t>Bolina</t>
  </si>
  <si>
    <t>Bolková</t>
  </si>
  <si>
    <t>Bolomová</t>
  </si>
  <si>
    <t>Borak</t>
  </si>
  <si>
    <t>Borák</t>
  </si>
  <si>
    <t>Borecký</t>
  </si>
  <si>
    <t>Borkovcová</t>
  </si>
  <si>
    <t>Borovec</t>
  </si>
  <si>
    <t>Borovička</t>
  </si>
  <si>
    <t>Olívie</t>
  </si>
  <si>
    <t>Borovičková</t>
  </si>
  <si>
    <t>Borovská</t>
  </si>
  <si>
    <t>Borovský</t>
  </si>
  <si>
    <t>Bortel</t>
  </si>
  <si>
    <t>Laura</t>
  </si>
  <si>
    <t>Bosničová</t>
  </si>
  <si>
    <t>Boštík</t>
  </si>
  <si>
    <t>Botková</t>
  </si>
  <si>
    <t>Bouček</t>
  </si>
  <si>
    <t>Boučková</t>
  </si>
  <si>
    <t>Bouda</t>
  </si>
  <si>
    <t>Bouchalová</t>
  </si>
  <si>
    <t>Boukalová</t>
  </si>
  <si>
    <t>Bouma</t>
  </si>
  <si>
    <t>Bouzová</t>
  </si>
  <si>
    <t>Veřejná lyžařská škola Dobruška</t>
  </si>
  <si>
    <t>Boxan</t>
  </si>
  <si>
    <t>Hynek Sebastian</t>
  </si>
  <si>
    <t>SKI KLUB Česká Třebová</t>
  </si>
  <si>
    <t>Bradáčková</t>
  </si>
  <si>
    <t>Bradová</t>
  </si>
  <si>
    <t>Brajerková</t>
  </si>
  <si>
    <t>Branda</t>
  </si>
  <si>
    <t>Melisa</t>
  </si>
  <si>
    <t>Braunová</t>
  </si>
  <si>
    <t>Jaroslava</t>
  </si>
  <si>
    <t>Brázdová</t>
  </si>
  <si>
    <t>Brejcha</t>
  </si>
  <si>
    <t>Brenza</t>
  </si>
  <si>
    <t>Ludmila</t>
  </si>
  <si>
    <t>Brettscheiderova</t>
  </si>
  <si>
    <t>Brhlíková</t>
  </si>
  <si>
    <t>Boris</t>
  </si>
  <si>
    <t>Brilla</t>
  </si>
  <si>
    <t>Ivo</t>
  </si>
  <si>
    <t>Brixi</t>
  </si>
  <si>
    <t>Magdaléna</t>
  </si>
  <si>
    <t>Brixí</t>
  </si>
  <si>
    <t>Brodský</t>
  </si>
  <si>
    <t>Honza</t>
  </si>
  <si>
    <t>Broz</t>
  </si>
  <si>
    <t>Brož</t>
  </si>
  <si>
    <t>Sportovní agentura Sportkids</t>
  </si>
  <si>
    <t>Brožek</t>
  </si>
  <si>
    <t>Brožová</t>
  </si>
  <si>
    <t>Maxmilián Jan</t>
  </si>
  <si>
    <t>Brückler</t>
  </si>
  <si>
    <t>Brücklerová</t>
  </si>
  <si>
    <t>Brum</t>
  </si>
  <si>
    <t>Brummel</t>
  </si>
  <si>
    <t>Brůna</t>
  </si>
  <si>
    <t>Jarmila</t>
  </si>
  <si>
    <t>Brunclíková</t>
  </si>
  <si>
    <t>Brůžek</t>
  </si>
  <si>
    <t>Brycz</t>
  </si>
  <si>
    <t>Theodor</t>
  </si>
  <si>
    <t>Brydniak</t>
  </si>
  <si>
    <t>Brychta</t>
  </si>
  <si>
    <t>Brynda</t>
  </si>
  <si>
    <t>Brziak</t>
  </si>
  <si>
    <t>Brzobohatá</t>
  </si>
  <si>
    <t>Brzobohatý</t>
  </si>
  <si>
    <t>Břečka</t>
  </si>
  <si>
    <t>Břeský</t>
  </si>
  <si>
    <t>Březina</t>
  </si>
  <si>
    <t>Březinová</t>
  </si>
  <si>
    <t>Jozefína</t>
  </si>
  <si>
    <t>Březková</t>
  </si>
  <si>
    <t>Táborská</t>
  </si>
  <si>
    <t>Břínková</t>
  </si>
  <si>
    <t>Bucek</t>
  </si>
  <si>
    <t>Buček</t>
  </si>
  <si>
    <t>Bučík</t>
  </si>
  <si>
    <t>Bučková</t>
  </si>
  <si>
    <t>Budík</t>
  </si>
  <si>
    <t>Oto</t>
  </si>
  <si>
    <t>Budín</t>
  </si>
  <si>
    <t>Budina</t>
  </si>
  <si>
    <t>Budínská</t>
  </si>
  <si>
    <t>Robert</t>
  </si>
  <si>
    <t>Buchner</t>
  </si>
  <si>
    <t>Buchsbaum</t>
  </si>
  <si>
    <t>Buchtel</t>
  </si>
  <si>
    <t>Buchtelová</t>
  </si>
  <si>
    <t>Cormac Bruncvik</t>
  </si>
  <si>
    <t>Buk</t>
  </si>
  <si>
    <t>Richard</t>
  </si>
  <si>
    <t>Bukač</t>
  </si>
  <si>
    <t>Bukovský</t>
  </si>
  <si>
    <t>Bulíčková</t>
  </si>
  <si>
    <t>Bulis</t>
  </si>
  <si>
    <t>Bumba</t>
  </si>
  <si>
    <t>Jarda</t>
  </si>
  <si>
    <t>Buňata</t>
  </si>
  <si>
    <t>Alena</t>
  </si>
  <si>
    <t>Buňatová</t>
  </si>
  <si>
    <t>Buňka</t>
  </si>
  <si>
    <t>Bura</t>
  </si>
  <si>
    <t>Burda</t>
  </si>
  <si>
    <t>Tělocvičná jednota Sokol Nusle Praha</t>
  </si>
  <si>
    <t>Burdek</t>
  </si>
  <si>
    <t>Bureš</t>
  </si>
  <si>
    <t>Burešová</t>
  </si>
  <si>
    <t>Burianec</t>
  </si>
  <si>
    <t>Burianová</t>
  </si>
  <si>
    <t>Sofia</t>
  </si>
  <si>
    <t>Burkhardtová</t>
  </si>
  <si>
    <t>Leona</t>
  </si>
  <si>
    <t>Burkoňová</t>
  </si>
  <si>
    <t>Burkuš</t>
  </si>
  <si>
    <t>Bursík</t>
  </si>
  <si>
    <t>Bursíková</t>
  </si>
  <si>
    <t>Buryán</t>
  </si>
  <si>
    <t>Ema</t>
  </si>
  <si>
    <t>Buřilová</t>
  </si>
  <si>
    <t>Búš</t>
  </si>
  <si>
    <t>Bára</t>
  </si>
  <si>
    <t>Bušková</t>
  </si>
  <si>
    <t>Bušo</t>
  </si>
  <si>
    <t>Daniela</t>
  </si>
  <si>
    <t>Bušová</t>
  </si>
  <si>
    <t>Butulová</t>
  </si>
  <si>
    <t>Bydžovská</t>
  </si>
  <si>
    <t>Aleš</t>
  </si>
  <si>
    <t>Cabadaj</t>
  </si>
  <si>
    <t>Cabák</t>
  </si>
  <si>
    <t>Cabejšek</t>
  </si>
  <si>
    <t>Cacáková</t>
  </si>
  <si>
    <t>Cacek</t>
  </si>
  <si>
    <t>Cagášek</t>
  </si>
  <si>
    <t>Czech Snowboard Team</t>
  </si>
  <si>
    <t>Cahová</t>
  </si>
  <si>
    <t>Cameron</t>
  </si>
  <si>
    <t>Cardová</t>
  </si>
  <si>
    <t>Kristyán</t>
  </si>
  <si>
    <t>Carini</t>
  </si>
  <si>
    <t>Cejpek</t>
  </si>
  <si>
    <t>SKI klub Velké Meziříčí</t>
  </si>
  <si>
    <t>Andrea</t>
  </si>
  <si>
    <t>Cejpková</t>
  </si>
  <si>
    <t>Cenková</t>
  </si>
  <si>
    <t>Cepoušková</t>
  </si>
  <si>
    <t>Ceralova</t>
  </si>
  <si>
    <t>Cermak</t>
  </si>
  <si>
    <t>Cerman</t>
  </si>
  <si>
    <t>Cetlová</t>
  </si>
  <si>
    <t>Cibulka</t>
  </si>
  <si>
    <t>Cienciala</t>
  </si>
  <si>
    <t>Ciencialova</t>
  </si>
  <si>
    <t>Cihoňová</t>
  </si>
  <si>
    <t>Romana</t>
  </si>
  <si>
    <t>Cikrlová</t>
  </si>
  <si>
    <t>Cimrmanová</t>
  </si>
  <si>
    <t>Angelina</t>
  </si>
  <si>
    <t>Cinke</t>
  </si>
  <si>
    <t>Erich</t>
  </si>
  <si>
    <t>Cinkl</t>
  </si>
  <si>
    <t>Císař</t>
  </si>
  <si>
    <t>Francesco</t>
  </si>
  <si>
    <t>Colosimo</t>
  </si>
  <si>
    <t>Isabell</t>
  </si>
  <si>
    <t>Costa e silva</t>
  </si>
  <si>
    <t>Coubal</t>
  </si>
  <si>
    <t>Marie</t>
  </si>
  <si>
    <t>Coufalová</t>
  </si>
  <si>
    <t>Ben</t>
  </si>
  <si>
    <t>Cristovao</t>
  </si>
  <si>
    <t>Csabi</t>
  </si>
  <si>
    <t>Čeněk</t>
  </si>
  <si>
    <t>Cukr</t>
  </si>
  <si>
    <t>Czinner</t>
  </si>
  <si>
    <t>Czivišová</t>
  </si>
  <si>
    <t>Čada</t>
  </si>
  <si>
    <t>Čajánek</t>
  </si>
  <si>
    <t>Čajčík</t>
  </si>
  <si>
    <t>Bronislava</t>
  </si>
  <si>
    <t>Čajková</t>
  </si>
  <si>
    <t>Čalkovská</t>
  </si>
  <si>
    <t>Čamrda</t>
  </si>
  <si>
    <t>Čáp</t>
  </si>
  <si>
    <t>Čapek</t>
  </si>
  <si>
    <t>Johan</t>
  </si>
  <si>
    <t>Mikoláš</t>
  </si>
  <si>
    <t>Čapoun</t>
  </si>
  <si>
    <t>Čapucha</t>
  </si>
  <si>
    <t>Štěpánka</t>
  </si>
  <si>
    <t>Čáslavská</t>
  </si>
  <si>
    <t>Local Parks</t>
  </si>
  <si>
    <t>Částková</t>
  </si>
  <si>
    <t>Častová</t>
  </si>
  <si>
    <t>Anna Marie Magdaléna</t>
  </si>
  <si>
    <t>Čečilová</t>
  </si>
  <si>
    <t>Stanislav</t>
  </si>
  <si>
    <t>Čedík</t>
  </si>
  <si>
    <t>Čech</t>
  </si>
  <si>
    <t>1. snowboardová</t>
  </si>
  <si>
    <t>Čecháková</t>
  </si>
  <si>
    <t>Tréninkové centrum Praděd, zapsaný spolek</t>
  </si>
  <si>
    <t>Čechová</t>
  </si>
  <si>
    <t>Soňa</t>
  </si>
  <si>
    <t>Čechovská</t>
  </si>
  <si>
    <t>Čejka</t>
  </si>
  <si>
    <t>Čejková</t>
  </si>
  <si>
    <t>Čelikovská</t>
  </si>
  <si>
    <t>Čemeryš</t>
  </si>
  <si>
    <t>Lilia Adriana</t>
  </si>
  <si>
    <t>Čeňková</t>
  </si>
  <si>
    <t>Čepelka</t>
  </si>
  <si>
    <t>Čepera</t>
  </si>
  <si>
    <t>Čermák</t>
  </si>
  <si>
    <t>Denis</t>
  </si>
  <si>
    <t>Horác</t>
  </si>
  <si>
    <t>Matrin</t>
  </si>
  <si>
    <t>Radan</t>
  </si>
  <si>
    <t>Šťepán</t>
  </si>
  <si>
    <t>Vilém</t>
  </si>
  <si>
    <t>Čermáková</t>
  </si>
  <si>
    <t>Žofie</t>
  </si>
  <si>
    <t>Černá</t>
  </si>
  <si>
    <t>Černík</t>
  </si>
  <si>
    <t>Anna Kaia</t>
  </si>
  <si>
    <t>Černíková</t>
  </si>
  <si>
    <t>Eva Nara</t>
  </si>
  <si>
    <t>Černohorský</t>
  </si>
  <si>
    <t>Černohous</t>
  </si>
  <si>
    <t>Černohousová</t>
  </si>
  <si>
    <t>Černohub</t>
  </si>
  <si>
    <t>Černoch</t>
  </si>
  <si>
    <t>Černošková</t>
  </si>
  <si>
    <t>Černovský</t>
  </si>
  <si>
    <t>Černý</t>
  </si>
  <si>
    <t>Červenková</t>
  </si>
  <si>
    <t>Červený</t>
  </si>
  <si>
    <t>Červinka</t>
  </si>
  <si>
    <t>Šarka</t>
  </si>
  <si>
    <t>Červinkova</t>
  </si>
  <si>
    <t>Česák</t>
  </si>
  <si>
    <t>Ladislav</t>
  </si>
  <si>
    <t>Česila</t>
  </si>
  <si>
    <t>Čičman</t>
  </si>
  <si>
    <t>Čihák</t>
  </si>
  <si>
    <t>Číhal</t>
  </si>
  <si>
    <t>Čihalová</t>
  </si>
  <si>
    <t>Čiková</t>
  </si>
  <si>
    <t>Činková</t>
  </si>
  <si>
    <t>Sofie Anna</t>
  </si>
  <si>
    <t>Čípová</t>
  </si>
  <si>
    <t>Čivrná</t>
  </si>
  <si>
    <t>Oldřich</t>
  </si>
  <si>
    <t>Čížek</t>
  </si>
  <si>
    <t>Čížková</t>
  </si>
  <si>
    <t>Čižmář</t>
  </si>
  <si>
    <t>Čonka</t>
  </si>
  <si>
    <t>Čtvrtlíková</t>
  </si>
  <si>
    <t>Čuda</t>
  </si>
  <si>
    <t>Čuma</t>
  </si>
  <si>
    <t>Sportovní klub Větrný vrch</t>
  </si>
  <si>
    <t>Čumová</t>
  </si>
  <si>
    <t>Čurda</t>
  </si>
  <si>
    <t>Čutková</t>
  </si>
  <si>
    <t>Čvančar</t>
  </si>
  <si>
    <t>Čvančarová</t>
  </si>
  <si>
    <t>Čvirk</t>
  </si>
  <si>
    <t>Lubomír</t>
  </si>
  <si>
    <t>Dala</t>
  </si>
  <si>
    <t>Danášová</t>
  </si>
  <si>
    <t>Danda</t>
  </si>
  <si>
    <t>Daněk</t>
  </si>
  <si>
    <t>Romen</t>
  </si>
  <si>
    <t>Rostislav</t>
  </si>
  <si>
    <t>Dang Ba</t>
  </si>
  <si>
    <t>Nguyen</t>
  </si>
  <si>
    <t>Daňhel</t>
  </si>
  <si>
    <t>Danielová</t>
  </si>
  <si>
    <t>Danková</t>
  </si>
  <si>
    <t>Iva</t>
  </si>
  <si>
    <t>Dattelová</t>
  </si>
  <si>
    <t>Abby</t>
  </si>
  <si>
    <t>Davidová</t>
  </si>
  <si>
    <t>Sobina</t>
  </si>
  <si>
    <t>Decková</t>
  </si>
  <si>
    <t>Děd</t>
  </si>
  <si>
    <t>Dejmková</t>
  </si>
  <si>
    <t>Dembický</t>
  </si>
  <si>
    <t>Dembowski</t>
  </si>
  <si>
    <t>Johana</t>
  </si>
  <si>
    <t>Demlová</t>
  </si>
  <si>
    <t>Demutová</t>
  </si>
  <si>
    <t>Denelucová</t>
  </si>
  <si>
    <t>Dian</t>
  </si>
  <si>
    <t>Dias</t>
  </si>
  <si>
    <t>Diblíček</t>
  </si>
  <si>
    <t>Di-Giustová</t>
  </si>
  <si>
    <t>Diňosová</t>
  </si>
  <si>
    <t>Dítě</t>
  </si>
  <si>
    <t>Diviš</t>
  </si>
  <si>
    <t>Dlauhý</t>
  </si>
  <si>
    <t>Adriana</t>
  </si>
  <si>
    <t>Dlouhý</t>
  </si>
  <si>
    <t>Šarlota</t>
  </si>
  <si>
    <t>Dluhošová</t>
  </si>
  <si>
    <t>Dobčák</t>
  </si>
  <si>
    <t>Dobeš</t>
  </si>
  <si>
    <t>Dobiášová</t>
  </si>
  <si>
    <t>Dobiš</t>
  </si>
  <si>
    <t>Miriquidi</t>
  </si>
  <si>
    <t>Dobišová</t>
  </si>
  <si>
    <t>Lyžařský klub Chomutov</t>
  </si>
  <si>
    <t>Doboš</t>
  </si>
  <si>
    <t>Dobrá</t>
  </si>
  <si>
    <t>Dobrovolný</t>
  </si>
  <si>
    <t>Dočekal</t>
  </si>
  <si>
    <t>Dočkal</t>
  </si>
  <si>
    <t>Dohnal</t>
  </si>
  <si>
    <t>Dohnálek</t>
  </si>
  <si>
    <t>Naděžda</t>
  </si>
  <si>
    <t>Dohnálková</t>
  </si>
  <si>
    <t>Dohnalová</t>
  </si>
  <si>
    <t>Dojiva</t>
  </si>
  <si>
    <t>Doksanský</t>
  </si>
  <si>
    <t>Dolachová</t>
  </si>
  <si>
    <t>Dolanský</t>
  </si>
  <si>
    <t>Dolejší</t>
  </si>
  <si>
    <t>Doležal</t>
  </si>
  <si>
    <t>Alžběta</t>
  </si>
  <si>
    <t>Doležalová</t>
  </si>
  <si>
    <t>Dolha</t>
  </si>
  <si>
    <t>Mína</t>
  </si>
  <si>
    <t>Dolínková</t>
  </si>
  <si>
    <t>Donátová</t>
  </si>
  <si>
    <t>Donelly</t>
  </si>
  <si>
    <t>Dono</t>
  </si>
  <si>
    <t>Dorážka</t>
  </si>
  <si>
    <t>Dorfler</t>
  </si>
  <si>
    <t>Doskočil</t>
  </si>
  <si>
    <t>Dostál</t>
  </si>
  <si>
    <t>Dostálek</t>
  </si>
  <si>
    <t>Dostalík</t>
  </si>
  <si>
    <t>Dostalíková</t>
  </si>
  <si>
    <t>Dostálová</t>
  </si>
  <si>
    <t>Horská</t>
  </si>
  <si>
    <t>Doubravský</t>
  </si>
  <si>
    <t>Douděrová</t>
  </si>
  <si>
    <t>Dourbělová</t>
  </si>
  <si>
    <t>Douša</t>
  </si>
  <si>
    <t>Doušová</t>
  </si>
  <si>
    <t>Doválelová</t>
  </si>
  <si>
    <t>Drábek</t>
  </si>
  <si>
    <t>Drabinová</t>
  </si>
  <si>
    <t>Drábková</t>
  </si>
  <si>
    <t>Dragoun</t>
  </si>
  <si>
    <t>Drahokoupilová</t>
  </si>
  <si>
    <t>Drahorád</t>
  </si>
  <si>
    <t>Helena</t>
  </si>
  <si>
    <t>Drahorádová</t>
  </si>
  <si>
    <t>Drahovzal</t>
  </si>
  <si>
    <t>Drahovzalová</t>
  </si>
  <si>
    <t>Drastich</t>
  </si>
  <si>
    <t>Drašnarová</t>
  </si>
  <si>
    <t>Dratva</t>
  </si>
  <si>
    <t>Dratvová</t>
  </si>
  <si>
    <t>Agnes</t>
  </si>
  <si>
    <t>Dravecká</t>
  </si>
  <si>
    <t>Dráždil</t>
  </si>
  <si>
    <t>Drážková</t>
  </si>
  <si>
    <t>Dražkovec</t>
  </si>
  <si>
    <t>Drbal</t>
  </si>
  <si>
    <t>Zbyněk</t>
  </si>
  <si>
    <t>Drbalová</t>
  </si>
  <si>
    <t>Drbohlav</t>
  </si>
  <si>
    <t>Drdácký</t>
  </si>
  <si>
    <t>Drenčeni</t>
  </si>
  <si>
    <t>Dreslerová</t>
  </si>
  <si>
    <t>Dressler</t>
  </si>
  <si>
    <t>Drešer</t>
  </si>
  <si>
    <t>Drlík</t>
  </si>
  <si>
    <t>Drozd</t>
  </si>
  <si>
    <t>Drozda</t>
  </si>
  <si>
    <t>Drozdová</t>
  </si>
  <si>
    <t>Drvoštěp</t>
  </si>
  <si>
    <t>Drvoštěpová</t>
  </si>
  <si>
    <t>Drymlová</t>
  </si>
  <si>
    <t>Dřínovský</t>
  </si>
  <si>
    <t>Dřízhalová</t>
  </si>
  <si>
    <t>Dubcová</t>
  </si>
  <si>
    <t>Dubec</t>
  </si>
  <si>
    <t>Duben</t>
  </si>
  <si>
    <t>Dubsky</t>
  </si>
  <si>
    <t>Oliver Paul</t>
  </si>
  <si>
    <t>Adrian</t>
  </si>
  <si>
    <t>Dubský</t>
  </si>
  <si>
    <t>Dudáškova</t>
  </si>
  <si>
    <t>Dudešek</t>
  </si>
  <si>
    <t>Dudová</t>
  </si>
  <si>
    <t>Dufek</t>
  </si>
  <si>
    <t>Dufková</t>
  </si>
  <si>
    <t>Pavlína</t>
  </si>
  <si>
    <t>Ducháček</t>
  </si>
  <si>
    <t>Dulík</t>
  </si>
  <si>
    <t>ďulíkova</t>
  </si>
  <si>
    <t>Dunda</t>
  </si>
  <si>
    <t>Dundálková</t>
  </si>
  <si>
    <t>Dupal</t>
  </si>
  <si>
    <t>Durec</t>
  </si>
  <si>
    <t>Durrová</t>
  </si>
  <si>
    <t>Dusbaba</t>
  </si>
  <si>
    <t>Dusíková</t>
  </si>
  <si>
    <t>Dušátko</t>
  </si>
  <si>
    <t>Dušatková</t>
  </si>
  <si>
    <t>Kamil</t>
  </si>
  <si>
    <t>Dušejovský</t>
  </si>
  <si>
    <t>Dušek</t>
  </si>
  <si>
    <t>Gábina</t>
  </si>
  <si>
    <t>Dušková</t>
  </si>
  <si>
    <t>Dvořáček</t>
  </si>
  <si>
    <t>Terezie</t>
  </si>
  <si>
    <t>Dvořáčková</t>
  </si>
  <si>
    <t>Dvořák</t>
  </si>
  <si>
    <t>Tobiáš Václav</t>
  </si>
  <si>
    <t>Ester</t>
  </si>
  <si>
    <t>Dvořáková</t>
  </si>
  <si>
    <t>Ljuba</t>
  </si>
  <si>
    <t>Dybal</t>
  </si>
  <si>
    <t>Dymáčková</t>
  </si>
  <si>
    <t>Dymanusová</t>
  </si>
  <si>
    <t>Dynka</t>
  </si>
  <si>
    <t>Dynybil</t>
  </si>
  <si>
    <t>Claire</t>
  </si>
  <si>
    <t>Dynybilová</t>
  </si>
  <si>
    <t>Dyrc</t>
  </si>
  <si>
    <t>Dytrych</t>
  </si>
  <si>
    <t>Dyymáček</t>
  </si>
  <si>
    <t>Eckertová</t>
  </si>
  <si>
    <t>Maxence Alexandre</t>
  </si>
  <si>
    <t>Edouard</t>
  </si>
  <si>
    <t>Effenberk</t>
  </si>
  <si>
    <t>Egyházi</t>
  </si>
  <si>
    <t>Ehlová</t>
  </si>
  <si>
    <t>Eisenreich</t>
  </si>
  <si>
    <t>Ejemová</t>
  </si>
  <si>
    <t>Fratišek</t>
  </si>
  <si>
    <t>Eliáš</t>
  </si>
  <si>
    <t>Eliášová</t>
  </si>
  <si>
    <t>Rozárie</t>
  </si>
  <si>
    <t>Elster</t>
  </si>
  <si>
    <t>Vysoká</t>
  </si>
  <si>
    <t>Elsterová</t>
  </si>
  <si>
    <t>Emanuel</t>
  </si>
  <si>
    <t>Engel</t>
  </si>
  <si>
    <t>Enzman</t>
  </si>
  <si>
    <t>Erbenová</t>
  </si>
  <si>
    <t>Eremiáš</t>
  </si>
  <si>
    <t>Eret</t>
  </si>
  <si>
    <t>Eršilová</t>
  </si>
  <si>
    <t>Esser</t>
  </si>
  <si>
    <t>Emma Sophia</t>
  </si>
  <si>
    <t>Esterová</t>
  </si>
  <si>
    <t>Fabiánová</t>
  </si>
  <si>
    <t>Fabíková</t>
  </si>
  <si>
    <t>Fajmen</t>
  </si>
  <si>
    <t>Fajmon</t>
  </si>
  <si>
    <t>Falc</t>
  </si>
  <si>
    <t>Faldíková</t>
  </si>
  <si>
    <t>Falge</t>
  </si>
  <si>
    <t>Falout</t>
  </si>
  <si>
    <t>Faltýsková</t>
  </si>
  <si>
    <t>Fanta</t>
  </si>
  <si>
    <t>Fantura</t>
  </si>
  <si>
    <t>Farbiak</t>
  </si>
  <si>
    <t>Faustová</t>
  </si>
  <si>
    <t>Fedoriška</t>
  </si>
  <si>
    <t>Mia</t>
  </si>
  <si>
    <t>Fejglová</t>
  </si>
  <si>
    <t>Fejtková</t>
  </si>
  <si>
    <t>Felker</t>
  </si>
  <si>
    <t>Tereza Ella</t>
  </si>
  <si>
    <t>Feltmann</t>
  </si>
  <si>
    <t>Fenár</t>
  </si>
  <si>
    <t>Fencl</t>
  </si>
  <si>
    <t>Fenclová</t>
  </si>
  <si>
    <t>Fendrych</t>
  </si>
  <si>
    <t>Matúš</t>
  </si>
  <si>
    <t>Feranec</t>
  </si>
  <si>
    <t>Ferencova</t>
  </si>
  <si>
    <t>Ferstl</t>
  </si>
  <si>
    <t>Fiala</t>
  </si>
  <si>
    <t>Fialová</t>
  </si>
  <si>
    <t>Fibír</t>
  </si>
  <si>
    <t>Fibírová</t>
  </si>
  <si>
    <t>Nataša</t>
  </si>
  <si>
    <t>Figueroa</t>
  </si>
  <si>
    <t>Figurová</t>
  </si>
  <si>
    <t>Fijalík</t>
  </si>
  <si>
    <t>Luděk</t>
  </si>
  <si>
    <t>Filipi</t>
  </si>
  <si>
    <t>Šárka</t>
  </si>
  <si>
    <t>Filipiová</t>
  </si>
  <si>
    <t>Filípková</t>
  </si>
  <si>
    <t>Filipová</t>
  </si>
  <si>
    <t>Fiřt</t>
  </si>
  <si>
    <t>Fiřtová</t>
  </si>
  <si>
    <t>Fisherová</t>
  </si>
  <si>
    <t>Fišer</t>
  </si>
  <si>
    <t>Fišerová</t>
  </si>
  <si>
    <t>Vladimíra</t>
  </si>
  <si>
    <t>Fitzsimon</t>
  </si>
  <si>
    <t>Flachsová</t>
  </si>
  <si>
    <t>Flašar</t>
  </si>
  <si>
    <t>Flašár</t>
  </si>
  <si>
    <t>Flášar</t>
  </si>
  <si>
    <t>Flegr</t>
  </si>
  <si>
    <t>Frederika</t>
  </si>
  <si>
    <t>Flegrová</t>
  </si>
  <si>
    <t>Flejšar</t>
  </si>
  <si>
    <t>Flejšarová</t>
  </si>
  <si>
    <t>Florian</t>
  </si>
  <si>
    <t>Florián</t>
  </si>
  <si>
    <t>Floriánová</t>
  </si>
  <si>
    <t>Foitová</t>
  </si>
  <si>
    <t>Fojt</t>
  </si>
  <si>
    <t>Fojtík</t>
  </si>
  <si>
    <t>Fojtová</t>
  </si>
  <si>
    <t>Folbárová</t>
  </si>
  <si>
    <t>Foldes</t>
  </si>
  <si>
    <t>Foldesová</t>
  </si>
  <si>
    <t>Foldyna</t>
  </si>
  <si>
    <t>Foldynová</t>
  </si>
  <si>
    <t>Iveta</t>
  </si>
  <si>
    <t>Folová</t>
  </si>
  <si>
    <t>Nina</t>
  </si>
  <si>
    <t>Forberger</t>
  </si>
  <si>
    <t>Formánek</t>
  </si>
  <si>
    <t>Hugo</t>
  </si>
  <si>
    <t>Fořt</t>
  </si>
  <si>
    <t>Fotulová</t>
  </si>
  <si>
    <t>Foukal</t>
  </si>
  <si>
    <t>Foukalová</t>
  </si>
  <si>
    <t>Founě</t>
  </si>
  <si>
    <t>Fraenkl</t>
  </si>
  <si>
    <t>Hubert</t>
  </si>
  <si>
    <t>Frajkor</t>
  </si>
  <si>
    <t>Franc</t>
  </si>
  <si>
    <t>Tomaš</t>
  </si>
  <si>
    <t>Franče</t>
  </si>
  <si>
    <t>Emil</t>
  </si>
  <si>
    <t>Franěk</t>
  </si>
  <si>
    <t>Franchi</t>
  </si>
  <si>
    <t>Maxmilian</t>
  </si>
  <si>
    <t>Frank</t>
  </si>
  <si>
    <t>Frankl</t>
  </si>
  <si>
    <t>Marta</t>
  </si>
  <si>
    <t>Fraňkova</t>
  </si>
  <si>
    <t>Frébort</t>
  </si>
  <si>
    <t>Erika</t>
  </si>
  <si>
    <t>Freiová</t>
  </si>
  <si>
    <t>Frič</t>
  </si>
  <si>
    <t>Fried</t>
  </si>
  <si>
    <t>Friedel</t>
  </si>
  <si>
    <t>Frk</t>
  </si>
  <si>
    <t>Frnka</t>
  </si>
  <si>
    <t>Fröhlich</t>
  </si>
  <si>
    <t>Froleš</t>
  </si>
  <si>
    <t>Vlasta</t>
  </si>
  <si>
    <t>Frolíková</t>
  </si>
  <si>
    <t>Frolka</t>
  </si>
  <si>
    <t>Fronček</t>
  </si>
  <si>
    <t>Fronková</t>
  </si>
  <si>
    <t>Nová</t>
  </si>
  <si>
    <t>Frössl</t>
  </si>
  <si>
    <t>Frühauf</t>
  </si>
  <si>
    <t>Fryč</t>
  </si>
  <si>
    <t>Květa</t>
  </si>
  <si>
    <t>Fryčová</t>
  </si>
  <si>
    <t>Frydrych</t>
  </si>
  <si>
    <t>Lubor</t>
  </si>
  <si>
    <t>Frýzek</t>
  </si>
  <si>
    <t>Fučík</t>
  </si>
  <si>
    <t>Fuchs</t>
  </si>
  <si>
    <t>Fuisová</t>
  </si>
  <si>
    <t>Fuit</t>
  </si>
  <si>
    <t>Fuková</t>
  </si>
  <si>
    <t>Snow Eagles</t>
  </si>
  <si>
    <t>Fuksa</t>
  </si>
  <si>
    <t>Fulínová</t>
  </si>
  <si>
    <t>Fulop</t>
  </si>
  <si>
    <t>Funiok</t>
  </si>
  <si>
    <t>Furstová</t>
  </si>
  <si>
    <t>Fuxová</t>
  </si>
  <si>
    <t>Zuzka</t>
  </si>
  <si>
    <t>Vašek</t>
  </si>
  <si>
    <t>Gába</t>
  </si>
  <si>
    <t>Gábová</t>
  </si>
  <si>
    <t>Gábrová</t>
  </si>
  <si>
    <t>Eduard</t>
  </si>
  <si>
    <t>Gaisler</t>
  </si>
  <si>
    <t>Snowboard Club Malá Ohrada</t>
  </si>
  <si>
    <t>Michala</t>
  </si>
  <si>
    <t>Gaislerová</t>
  </si>
  <si>
    <t>Gaj</t>
  </si>
  <si>
    <t>Gajdoš</t>
  </si>
  <si>
    <t>Gajdošík</t>
  </si>
  <si>
    <t>Pawla</t>
  </si>
  <si>
    <t>Gajdošová</t>
  </si>
  <si>
    <t>Renáta</t>
  </si>
  <si>
    <t>Gajová</t>
  </si>
  <si>
    <t>Gala</t>
  </si>
  <si>
    <t>Gála</t>
  </si>
  <si>
    <t>Galabrová</t>
  </si>
  <si>
    <t>Galasovský</t>
  </si>
  <si>
    <t>Galla</t>
  </si>
  <si>
    <t>Galler</t>
  </si>
  <si>
    <t>Galuska</t>
  </si>
  <si>
    <t>Galuščák</t>
  </si>
  <si>
    <t>Galvánek</t>
  </si>
  <si>
    <t>Garajová</t>
  </si>
  <si>
    <t>Gašpar</t>
  </si>
  <si>
    <t>Gazda</t>
  </si>
  <si>
    <t>Gazdík</t>
  </si>
  <si>
    <t>Gelnar</t>
  </si>
  <si>
    <t>Gendiar</t>
  </si>
  <si>
    <t>Georgiev</t>
  </si>
  <si>
    <t>Gerlová</t>
  </si>
  <si>
    <t>Gežo</t>
  </si>
  <si>
    <t>Giecková</t>
  </si>
  <si>
    <t>Glajch</t>
  </si>
  <si>
    <t>Glajchová</t>
  </si>
  <si>
    <t>Glaser</t>
  </si>
  <si>
    <t>Glaserová</t>
  </si>
  <si>
    <t>Glazer</t>
  </si>
  <si>
    <t>Vanda</t>
  </si>
  <si>
    <t>Glemkova</t>
  </si>
  <si>
    <t>andrea</t>
  </si>
  <si>
    <t>Glumbíková</t>
  </si>
  <si>
    <t>Dariia</t>
  </si>
  <si>
    <t>Glushko</t>
  </si>
  <si>
    <t>Goj</t>
  </si>
  <si>
    <t>Tichá</t>
  </si>
  <si>
    <t>Goliáš</t>
  </si>
  <si>
    <t>Zoltán</t>
  </si>
  <si>
    <t>Gombos</t>
  </si>
  <si>
    <t>Gonda</t>
  </si>
  <si>
    <t>Gondek</t>
  </si>
  <si>
    <t>Ella</t>
  </si>
  <si>
    <t>Görcsösová</t>
  </si>
  <si>
    <t>Gorgolová</t>
  </si>
  <si>
    <t>Görner</t>
  </si>
  <si>
    <t>Gosson</t>
  </si>
  <si>
    <t>Ctirad</t>
  </si>
  <si>
    <t>Götz</t>
  </si>
  <si>
    <t>Götzl</t>
  </si>
  <si>
    <t>Grabec</t>
  </si>
  <si>
    <t>Grác</t>
  </si>
  <si>
    <t>Granzerová</t>
  </si>
  <si>
    <t>Grebac</t>
  </si>
  <si>
    <t>Grebíková</t>
  </si>
  <si>
    <t>Sasha</t>
  </si>
  <si>
    <t>Green</t>
  </si>
  <si>
    <t>Gregorová</t>
  </si>
  <si>
    <t>Grigárek</t>
  </si>
  <si>
    <t>Grigorov</t>
  </si>
  <si>
    <t>Grodová</t>
  </si>
  <si>
    <t>Groh</t>
  </si>
  <si>
    <t>Gronátová</t>
  </si>
  <si>
    <t>Gross</t>
  </si>
  <si>
    <t>Grösserová</t>
  </si>
  <si>
    <t>Grossl</t>
  </si>
  <si>
    <t>Grosslová</t>
  </si>
  <si>
    <t>Grossmann</t>
  </si>
  <si>
    <t>Grundler</t>
  </si>
  <si>
    <t>Grundlová</t>
  </si>
  <si>
    <t>Grušková</t>
  </si>
  <si>
    <t>Gryc</t>
  </si>
  <si>
    <t>Grycar</t>
  </si>
  <si>
    <t>Grygerová</t>
  </si>
  <si>
    <t>Guberová</t>
  </si>
  <si>
    <t>Gubílová</t>
  </si>
  <si>
    <t>Güenther</t>
  </si>
  <si>
    <t>Gumuláková</t>
  </si>
  <si>
    <t>Gurecký</t>
  </si>
  <si>
    <t>Gutwirth</t>
  </si>
  <si>
    <t>Haas</t>
  </si>
  <si>
    <t>Habásková</t>
  </si>
  <si>
    <t>Habelová</t>
  </si>
  <si>
    <t>Habemicht</t>
  </si>
  <si>
    <t>Had</t>
  </si>
  <si>
    <t>Hadaš</t>
  </si>
  <si>
    <t>Hadfield</t>
  </si>
  <si>
    <t>Hadová</t>
  </si>
  <si>
    <t>Hach</t>
  </si>
  <si>
    <t>Hajduk</t>
  </si>
  <si>
    <t>Hájek</t>
  </si>
  <si>
    <t>Hájková</t>
  </si>
  <si>
    <t>Sabina</t>
  </si>
  <si>
    <t>Hajžman</t>
  </si>
  <si>
    <t>Halámek</t>
  </si>
  <si>
    <t>Halamová</t>
  </si>
  <si>
    <t>Halanič</t>
  </si>
  <si>
    <t>Halašová</t>
  </si>
  <si>
    <t>Hálek</t>
  </si>
  <si>
    <t>Hallová</t>
  </si>
  <si>
    <t>Haloun</t>
  </si>
  <si>
    <t>Halouzka</t>
  </si>
  <si>
    <t>Halová</t>
  </si>
  <si>
    <t>Hálová</t>
  </si>
  <si>
    <t>Zdena</t>
  </si>
  <si>
    <t>Hamáček</t>
  </si>
  <si>
    <t>Haman</t>
  </si>
  <si>
    <t>Hamerský</t>
  </si>
  <si>
    <t>Hamrosi</t>
  </si>
  <si>
    <t>Hamšík</t>
  </si>
  <si>
    <t>Hamšíková</t>
  </si>
  <si>
    <t>Hána</t>
  </si>
  <si>
    <t>Hanáček</t>
  </si>
  <si>
    <t>Hanák</t>
  </si>
  <si>
    <t>Hanakova</t>
  </si>
  <si>
    <t>Hanáková</t>
  </si>
  <si>
    <t>Hanke</t>
  </si>
  <si>
    <t>Hanko</t>
  </si>
  <si>
    <t>Hanková</t>
  </si>
  <si>
    <t>Silvie</t>
  </si>
  <si>
    <t>Hanoušková</t>
  </si>
  <si>
    <t>Hansenová</t>
  </si>
  <si>
    <t>Hanušková</t>
  </si>
  <si>
    <t>Hanušová</t>
  </si>
  <si>
    <t>Hanzalová</t>
  </si>
  <si>
    <t>Hanzlíčková</t>
  </si>
  <si>
    <t>Hanzlík</t>
  </si>
  <si>
    <t>Hanzlíková</t>
  </si>
  <si>
    <t>Hanzúček</t>
  </si>
  <si>
    <t>Hanžl</t>
  </si>
  <si>
    <t>Harašta</t>
  </si>
  <si>
    <t>Hardtová</t>
  </si>
  <si>
    <t>vojta</t>
  </si>
  <si>
    <t>Harenčák</t>
  </si>
  <si>
    <t>Hartl</t>
  </si>
  <si>
    <t>Hartlová</t>
  </si>
  <si>
    <t>Hartman</t>
  </si>
  <si>
    <t>Hasík</t>
  </si>
  <si>
    <t>Hassová</t>
  </si>
  <si>
    <t>Hašlerová</t>
  </si>
  <si>
    <t>Haštabová</t>
  </si>
  <si>
    <t>Hátle</t>
  </si>
  <si>
    <t>Hátriková</t>
  </si>
  <si>
    <t>Haubelt</t>
  </si>
  <si>
    <t>Hauke</t>
  </si>
  <si>
    <t>Hausenblas</t>
  </si>
  <si>
    <t>Hausner</t>
  </si>
  <si>
    <t>Haušidlová</t>
  </si>
  <si>
    <t>Damián</t>
  </si>
  <si>
    <t>Havel</t>
  </si>
  <si>
    <t>Havelka</t>
  </si>
  <si>
    <t>Haviernik</t>
  </si>
  <si>
    <t>Havlásek</t>
  </si>
  <si>
    <t>Havlátová</t>
  </si>
  <si>
    <t>Havlíček</t>
  </si>
  <si>
    <t>Havlík</t>
  </si>
  <si>
    <t>Havlíková</t>
  </si>
  <si>
    <t>Havlová</t>
  </si>
  <si>
    <t>Havranek</t>
  </si>
  <si>
    <t>Havránek</t>
  </si>
  <si>
    <t>Ota</t>
  </si>
  <si>
    <t>Hažmuková</t>
  </si>
  <si>
    <t>Hebelka</t>
  </si>
  <si>
    <t>Hebelková</t>
  </si>
  <si>
    <t>Hedrich</t>
  </si>
  <si>
    <t>Heferová</t>
  </si>
  <si>
    <t>Heger</t>
  </si>
  <si>
    <t>Hegrova</t>
  </si>
  <si>
    <t>Hegrová</t>
  </si>
  <si>
    <t>Heider</t>
  </si>
  <si>
    <t>Heiderová</t>
  </si>
  <si>
    <t>Heiník</t>
  </si>
  <si>
    <t>Femke Leonne</t>
  </si>
  <si>
    <t>Heinsbroeg</t>
  </si>
  <si>
    <t>Hejčová</t>
  </si>
  <si>
    <t>Hejna</t>
  </si>
  <si>
    <t>Hejná</t>
  </si>
  <si>
    <t>Hejnal</t>
  </si>
  <si>
    <t>Hejnek</t>
  </si>
  <si>
    <t>Hejný</t>
  </si>
  <si>
    <t>Hejsek</t>
  </si>
  <si>
    <t>Hejtmanová</t>
  </si>
  <si>
    <t>Hejzáková</t>
  </si>
  <si>
    <t>Helán</t>
  </si>
  <si>
    <t>Helbichová</t>
  </si>
  <si>
    <t>Helclová</t>
  </si>
  <si>
    <t>Helebrantová</t>
  </si>
  <si>
    <t>Hellarová</t>
  </si>
  <si>
    <t>Heller</t>
  </si>
  <si>
    <t>Hemerková</t>
  </si>
  <si>
    <t>Hendlová</t>
  </si>
  <si>
    <t>Hendrych</t>
  </si>
  <si>
    <t>Hendrychová</t>
  </si>
  <si>
    <t>Heráková</t>
  </si>
  <si>
    <t>Heralecká</t>
  </si>
  <si>
    <t>Hercegová</t>
  </si>
  <si>
    <t>Hercig</t>
  </si>
  <si>
    <t>Hercogová</t>
  </si>
  <si>
    <t>Herčíková</t>
  </si>
  <si>
    <t>Yurii</t>
  </si>
  <si>
    <t>Hereshi</t>
  </si>
  <si>
    <t>Hermanová</t>
  </si>
  <si>
    <t>Hernátek</t>
  </si>
  <si>
    <t>Herudek</t>
  </si>
  <si>
    <t>Hervert</t>
  </si>
  <si>
    <t>Heřman</t>
  </si>
  <si>
    <t>Jirka</t>
  </si>
  <si>
    <t>Heřmanský</t>
  </si>
  <si>
    <t>Alexander</t>
  </si>
  <si>
    <t>Hes</t>
  </si>
  <si>
    <t>Záveská</t>
  </si>
  <si>
    <t>Hess</t>
  </si>
  <si>
    <t>Hessingová</t>
  </si>
  <si>
    <t>Sophie</t>
  </si>
  <si>
    <t>Hettnerová</t>
  </si>
  <si>
    <t>Heyrovská</t>
  </si>
  <si>
    <t>Hezla</t>
  </si>
  <si>
    <t>Hikl</t>
  </si>
  <si>
    <t>Hiklová</t>
  </si>
  <si>
    <t>Hiko</t>
  </si>
  <si>
    <t>Hikova</t>
  </si>
  <si>
    <t>Hildebrant</t>
  </si>
  <si>
    <t>Kamila</t>
  </si>
  <si>
    <t>Hířová</t>
  </si>
  <si>
    <t>Hladík</t>
  </si>
  <si>
    <t>Hladíková</t>
  </si>
  <si>
    <t>Hladiš</t>
  </si>
  <si>
    <t>Hladká</t>
  </si>
  <si>
    <t>Hlava</t>
  </si>
  <si>
    <t>Přemysl</t>
  </si>
  <si>
    <t>Hlaváč</t>
  </si>
  <si>
    <t>Hlaváček</t>
  </si>
  <si>
    <t>Hlaváčová</t>
  </si>
  <si>
    <t>Hlavatý</t>
  </si>
  <si>
    <t>Hlavica</t>
  </si>
  <si>
    <t>Hlávka</t>
  </si>
  <si>
    <t>Hlávková</t>
  </si>
  <si>
    <t>Hlavničková</t>
  </si>
  <si>
    <t>Hlavsová</t>
  </si>
  <si>
    <t>Hlinka</t>
  </si>
  <si>
    <t>Hlinovská</t>
  </si>
  <si>
    <t>Hlinovský</t>
  </si>
  <si>
    <t>Hloušek</t>
  </si>
  <si>
    <t>Marian</t>
  </si>
  <si>
    <t>Hloušková</t>
  </si>
  <si>
    <t>Hlucháňová</t>
  </si>
  <si>
    <t>Hluchý</t>
  </si>
  <si>
    <t>Hmurova</t>
  </si>
  <si>
    <t>Hnízdilová</t>
  </si>
  <si>
    <t>Hnyk</t>
  </si>
  <si>
    <t>Hobzová</t>
  </si>
  <si>
    <t>Höcková</t>
  </si>
  <si>
    <t>Hodan</t>
  </si>
  <si>
    <t>Hodek</t>
  </si>
  <si>
    <t>Hodinová</t>
  </si>
  <si>
    <t>Hodnonová</t>
  </si>
  <si>
    <t>Hodonský</t>
  </si>
  <si>
    <t>Hoenigová</t>
  </si>
  <si>
    <t>Hofhanslová</t>
  </si>
  <si>
    <t>Hofírková</t>
  </si>
  <si>
    <t>Hofman</t>
  </si>
  <si>
    <t>Hofmanová</t>
  </si>
  <si>
    <t>Hochmal</t>
  </si>
  <si>
    <t>Hojdyszova</t>
  </si>
  <si>
    <t>Hokrová</t>
  </si>
  <si>
    <t>Holá</t>
  </si>
  <si>
    <t>Libuše</t>
  </si>
  <si>
    <t>Holák</t>
  </si>
  <si>
    <t>Holan</t>
  </si>
  <si>
    <t>Holaň</t>
  </si>
  <si>
    <t>Holas</t>
  </si>
  <si>
    <t>Holata</t>
  </si>
  <si>
    <t>Holčáková</t>
  </si>
  <si>
    <t>Holečková</t>
  </si>
  <si>
    <t>Lea</t>
  </si>
  <si>
    <t>Viktorka</t>
  </si>
  <si>
    <t>Holečkovský</t>
  </si>
  <si>
    <t>Holendová</t>
  </si>
  <si>
    <t>Holešovská</t>
  </si>
  <si>
    <t>Holická</t>
  </si>
  <si>
    <t>Holienčinová</t>
  </si>
  <si>
    <t>Holík</t>
  </si>
  <si>
    <t>Hollmann</t>
  </si>
  <si>
    <t>Holman</t>
  </si>
  <si>
    <t>Holomek</t>
  </si>
  <si>
    <t>Holoubek</t>
  </si>
  <si>
    <t>Holoušova</t>
  </si>
  <si>
    <t>Holsz</t>
  </si>
  <si>
    <t>Holubec</t>
  </si>
  <si>
    <t>Holubovská</t>
  </si>
  <si>
    <t>Holuška</t>
  </si>
  <si>
    <t>Holušová</t>
  </si>
  <si>
    <t>Holý</t>
  </si>
  <si>
    <t>Holzer</t>
  </si>
  <si>
    <t>Honek</t>
  </si>
  <si>
    <t>Honová</t>
  </si>
  <si>
    <t>Honsová</t>
  </si>
  <si>
    <t>Honz</t>
  </si>
  <si>
    <t>Honzátková</t>
  </si>
  <si>
    <t>Honzková</t>
  </si>
  <si>
    <t>Hopjaková</t>
  </si>
  <si>
    <t>Hopjáková</t>
  </si>
  <si>
    <t>Horáček</t>
  </si>
  <si>
    <t>Horák</t>
  </si>
  <si>
    <t>Horal</t>
  </si>
  <si>
    <t>Dita</t>
  </si>
  <si>
    <t>Horávová</t>
  </si>
  <si>
    <t>Horehleď</t>
  </si>
  <si>
    <t>Eliška Sofie</t>
  </si>
  <si>
    <t>Horejsková</t>
  </si>
  <si>
    <t>Horejšová</t>
  </si>
  <si>
    <t>Horil</t>
  </si>
  <si>
    <t>Horká</t>
  </si>
  <si>
    <t>Horký</t>
  </si>
  <si>
    <t>Kristina</t>
  </si>
  <si>
    <t>Horňáčková</t>
  </si>
  <si>
    <t>Horňáková</t>
  </si>
  <si>
    <t>Horník</t>
  </si>
  <si>
    <t>Hornofová</t>
  </si>
  <si>
    <t>Horsky</t>
  </si>
  <si>
    <t>Hort</t>
  </si>
  <si>
    <t>Horváth</t>
  </si>
  <si>
    <t>Horváthová</t>
  </si>
  <si>
    <t>Horynová</t>
  </si>
  <si>
    <t>Hořejší</t>
  </si>
  <si>
    <t>Hořičko</t>
  </si>
  <si>
    <t>Hořičková</t>
  </si>
  <si>
    <t>Hoshnová</t>
  </si>
  <si>
    <t>Hostek</t>
  </si>
  <si>
    <t>Hošek</t>
  </si>
  <si>
    <t>Prokop</t>
  </si>
  <si>
    <t>Hotový</t>
  </si>
  <si>
    <t>Dušan</t>
  </si>
  <si>
    <t>Houdek</t>
  </si>
  <si>
    <t>Houdková</t>
  </si>
  <si>
    <t>Hourová</t>
  </si>
  <si>
    <t>Houser</t>
  </si>
  <si>
    <t>Houserová</t>
  </si>
  <si>
    <t>Houska</t>
  </si>
  <si>
    <t>Houšková</t>
  </si>
  <si>
    <t>Houžvičková</t>
  </si>
  <si>
    <t>Hovjacká</t>
  </si>
  <si>
    <t>Hoza</t>
  </si>
  <si>
    <t>Hrabačka</t>
  </si>
  <si>
    <t>Hrabal</t>
  </si>
  <si>
    <t>Hrabálková</t>
  </si>
  <si>
    <t>Hrabová</t>
  </si>
  <si>
    <t>Hrabovská</t>
  </si>
  <si>
    <t>Hradecký</t>
  </si>
  <si>
    <t>Wenda</t>
  </si>
  <si>
    <t>Hradilová</t>
  </si>
  <si>
    <t>Hrach</t>
  </si>
  <si>
    <t>Oskar</t>
  </si>
  <si>
    <t>Hranička</t>
  </si>
  <si>
    <t>Hráská</t>
  </si>
  <si>
    <t>Hraše</t>
  </si>
  <si>
    <t>Alfréd</t>
  </si>
  <si>
    <t>Hrazdílek</t>
  </si>
  <si>
    <t>Ivan</t>
  </si>
  <si>
    <t>Hrazdíra</t>
  </si>
  <si>
    <t>Hrbáč</t>
  </si>
  <si>
    <t>Hrbáček</t>
  </si>
  <si>
    <t>Hrdlička</t>
  </si>
  <si>
    <t>Tina</t>
  </si>
  <si>
    <t>Hricková</t>
  </si>
  <si>
    <t>Hrkal</t>
  </si>
  <si>
    <t>Hrnčiřík</t>
  </si>
  <si>
    <t>Milada</t>
  </si>
  <si>
    <t>Hrnčířová</t>
  </si>
  <si>
    <t>Hrobník</t>
  </si>
  <si>
    <t>Hrochová</t>
  </si>
  <si>
    <t>Hromadová</t>
  </si>
  <si>
    <t>Hromíř</t>
  </si>
  <si>
    <t>Hron</t>
  </si>
  <si>
    <t>Hronek</t>
  </si>
  <si>
    <t>Hroneš</t>
  </si>
  <si>
    <t>Hronková</t>
  </si>
  <si>
    <t>Hronský</t>
  </si>
  <si>
    <t>Hrotík</t>
  </si>
  <si>
    <t>Hrouška</t>
  </si>
  <si>
    <t>Hrozová</t>
  </si>
  <si>
    <t>Hrstka</t>
  </si>
  <si>
    <t>Hrubešová</t>
  </si>
  <si>
    <t>Hrubý</t>
  </si>
  <si>
    <t>Hrudičková</t>
  </si>
  <si>
    <t>Hruš</t>
  </si>
  <si>
    <t>Hruška</t>
  </si>
  <si>
    <t>Hrušková</t>
  </si>
  <si>
    <t>Hrůšová</t>
  </si>
  <si>
    <t>Hrůzová</t>
  </si>
  <si>
    <t>Hrvačić</t>
  </si>
  <si>
    <t>Stella</t>
  </si>
  <si>
    <t>Mário</t>
  </si>
  <si>
    <t>Hrvačič</t>
  </si>
  <si>
    <t>Hubáček</t>
  </si>
  <si>
    <t>Hubáčková</t>
  </si>
  <si>
    <t>Hübner</t>
  </si>
  <si>
    <t>Hübnerová</t>
  </si>
  <si>
    <t>Hubocký</t>
  </si>
  <si>
    <t>Hučko</t>
  </si>
  <si>
    <t>Hudák</t>
  </si>
  <si>
    <t>Hudec</t>
  </si>
  <si>
    <t>Hudecký</t>
  </si>
  <si>
    <t>Hudeček</t>
  </si>
  <si>
    <t>Hudečková</t>
  </si>
  <si>
    <t>Hudský</t>
  </si>
  <si>
    <t>Hufová</t>
  </si>
  <si>
    <t>Hujdová</t>
  </si>
  <si>
    <t>Hulanová</t>
  </si>
  <si>
    <t>Huleja</t>
  </si>
  <si>
    <t>Yevheniy</t>
  </si>
  <si>
    <t>Hulig</t>
  </si>
  <si>
    <t>Yaroslava</t>
  </si>
  <si>
    <t>Huliy</t>
  </si>
  <si>
    <t>Hůlka</t>
  </si>
  <si>
    <t>Hůlová</t>
  </si>
  <si>
    <t>Humlová</t>
  </si>
  <si>
    <t>Hummelová</t>
  </si>
  <si>
    <t>Hůrka</t>
  </si>
  <si>
    <t>Hurníková</t>
  </si>
  <si>
    <t>Husák</t>
  </si>
  <si>
    <t>Husáková</t>
  </si>
  <si>
    <t>Hušek</t>
  </si>
  <si>
    <t>Hutla</t>
  </si>
  <si>
    <t>Olga</t>
  </si>
  <si>
    <t>Hybšová</t>
  </si>
  <si>
    <t>Vojta</t>
  </si>
  <si>
    <t>Hyksa</t>
  </si>
  <si>
    <t>Hyksová</t>
  </si>
  <si>
    <t>Hynarová</t>
  </si>
  <si>
    <t>Hynková</t>
  </si>
  <si>
    <t>Marketa</t>
  </si>
  <si>
    <t>Hypius</t>
  </si>
  <si>
    <t>Hypš</t>
  </si>
  <si>
    <t>Hýsková</t>
  </si>
  <si>
    <t>Hyzlová</t>
  </si>
  <si>
    <t>Chaloupková</t>
  </si>
  <si>
    <t>Chalupa</t>
  </si>
  <si>
    <t>Chalupník</t>
  </si>
  <si>
    <t>Chalupníková</t>
  </si>
  <si>
    <t>Chamra</t>
  </si>
  <si>
    <t>Charvát</t>
  </si>
  <si>
    <t>Chasák</t>
  </si>
  <si>
    <t>Chasáková</t>
  </si>
  <si>
    <t>Chilý</t>
  </si>
  <si>
    <t>Chládek</t>
  </si>
  <si>
    <t>Chládková</t>
  </si>
  <si>
    <t>Chladová</t>
  </si>
  <si>
    <t>Chlářová</t>
  </si>
  <si>
    <t>Chlíbek</t>
  </si>
  <si>
    <t>Chloupka</t>
  </si>
  <si>
    <t>Chlum</t>
  </si>
  <si>
    <t>Anita</t>
  </si>
  <si>
    <t>Chlumecká</t>
  </si>
  <si>
    <t>Chlup</t>
  </si>
  <si>
    <t>Chlupová</t>
  </si>
  <si>
    <t>Chmel</t>
  </si>
  <si>
    <t>Chmelíková</t>
  </si>
  <si>
    <t>Chmelková</t>
  </si>
  <si>
    <t>Chmielová</t>
  </si>
  <si>
    <t>Joanna</t>
  </si>
  <si>
    <t>Chodorovska</t>
  </si>
  <si>
    <t>Chochola</t>
  </si>
  <si>
    <t>Chocholáč</t>
  </si>
  <si>
    <t>Chocholouškova</t>
  </si>
  <si>
    <t>Cholavová</t>
  </si>
  <si>
    <t>Gabriel</t>
  </si>
  <si>
    <t>Choleva</t>
  </si>
  <si>
    <t>Cholevová</t>
  </si>
  <si>
    <t>Chomát</t>
  </si>
  <si>
    <t>Chotovinská</t>
  </si>
  <si>
    <t>Choura</t>
  </si>
  <si>
    <t>Chourová</t>
  </si>
  <si>
    <t>Chovanec</t>
  </si>
  <si>
    <t>Zdeňka</t>
  </si>
  <si>
    <t>Chramostová</t>
  </si>
  <si>
    <t>Chrást</t>
  </si>
  <si>
    <t>Chrastil</t>
  </si>
  <si>
    <t>Zora</t>
  </si>
  <si>
    <t>Chrástová</t>
  </si>
  <si>
    <t>Chrdle</t>
  </si>
  <si>
    <t>Christ</t>
  </si>
  <si>
    <t>Chromec</t>
  </si>
  <si>
    <t>Chromeková</t>
  </si>
  <si>
    <t>Chrpová</t>
  </si>
  <si>
    <t>Chřásťanský</t>
  </si>
  <si>
    <t>Chudoba</t>
  </si>
  <si>
    <t>Chudová</t>
  </si>
  <si>
    <t>Chum</t>
  </si>
  <si>
    <t>Dmytro</t>
  </si>
  <si>
    <t>Chumak</t>
  </si>
  <si>
    <t>Chundela</t>
  </si>
  <si>
    <t>Chundelová</t>
  </si>
  <si>
    <t>Chvalová</t>
  </si>
  <si>
    <t>Chvátalová</t>
  </si>
  <si>
    <t>Chymčáková</t>
  </si>
  <si>
    <t>Ibrahim</t>
  </si>
  <si>
    <t>Icha</t>
  </si>
  <si>
    <t>Nikos</t>
  </si>
  <si>
    <t>Iliadis</t>
  </si>
  <si>
    <t>Immer</t>
  </si>
  <si>
    <t>Ellen</t>
  </si>
  <si>
    <t>Indrychová</t>
  </si>
  <si>
    <t>Ingyortová</t>
  </si>
  <si>
    <t>Ipserová</t>
  </si>
  <si>
    <t>Dáša</t>
  </si>
  <si>
    <t>Iskerková</t>
  </si>
  <si>
    <t>Jaburek</t>
  </si>
  <si>
    <t>Jabůrek</t>
  </si>
  <si>
    <t>Štefan</t>
  </si>
  <si>
    <t>Jackulák</t>
  </si>
  <si>
    <t>Jadrna</t>
  </si>
  <si>
    <t>Jadrníček</t>
  </si>
  <si>
    <t>Jágr</t>
  </si>
  <si>
    <t>Jágrová</t>
  </si>
  <si>
    <t>Jahelková</t>
  </si>
  <si>
    <t>Jaitner</t>
  </si>
  <si>
    <t>Helema</t>
  </si>
  <si>
    <t>Jajčíková</t>
  </si>
  <si>
    <t>jakeš</t>
  </si>
  <si>
    <t>Jakoubě</t>
  </si>
  <si>
    <t>Jakovcová</t>
  </si>
  <si>
    <t>Jakubec</t>
  </si>
  <si>
    <t>Jamnický</t>
  </si>
  <si>
    <t>Janáček</t>
  </si>
  <si>
    <t>Janáš</t>
  </si>
  <si>
    <t>Jančařík</t>
  </si>
  <si>
    <t>Jančiková</t>
  </si>
  <si>
    <t>Janda</t>
  </si>
  <si>
    <t>Viola</t>
  </si>
  <si>
    <t>Jandejsková</t>
  </si>
  <si>
    <t>Bibiana</t>
  </si>
  <si>
    <t>Jandeková</t>
  </si>
  <si>
    <t>Jandová</t>
  </si>
  <si>
    <t>Janeček</t>
  </si>
  <si>
    <t>Janečka</t>
  </si>
  <si>
    <t>Janečková</t>
  </si>
  <si>
    <t>Janega</t>
  </si>
  <si>
    <t>Janíček</t>
  </si>
  <si>
    <t>tomáš</t>
  </si>
  <si>
    <t>Janík</t>
  </si>
  <si>
    <t>Janíková</t>
  </si>
  <si>
    <t>Janíníková</t>
  </si>
  <si>
    <t>Janisová</t>
  </si>
  <si>
    <t>Jankovič</t>
  </si>
  <si>
    <t>Jankových</t>
  </si>
  <si>
    <t>Ondra</t>
  </si>
  <si>
    <t>Janků</t>
  </si>
  <si>
    <t>Janočková</t>
  </si>
  <si>
    <t>Janošte</t>
  </si>
  <si>
    <t>Janouchová</t>
  </si>
  <si>
    <t>Janouš</t>
  </si>
  <si>
    <t>Janoušek</t>
  </si>
  <si>
    <t>Maxmilián</t>
  </si>
  <si>
    <t>Janoušková</t>
  </si>
  <si>
    <t>Janovska</t>
  </si>
  <si>
    <t>Janovský</t>
  </si>
  <si>
    <t>Jansta</t>
  </si>
  <si>
    <t>Janstová</t>
  </si>
  <si>
    <t>Janura</t>
  </si>
  <si>
    <t>Januš</t>
  </si>
  <si>
    <t>Jányš</t>
  </si>
  <si>
    <t>Jarkovská</t>
  </si>
  <si>
    <t>Jarolímek</t>
  </si>
  <si>
    <t>Jaša</t>
  </si>
  <si>
    <t>Jašková</t>
  </si>
  <si>
    <t>Jebavá</t>
  </si>
  <si>
    <t>Jebavý</t>
  </si>
  <si>
    <t>Jebousek</t>
  </si>
  <si>
    <t>Jebousková</t>
  </si>
  <si>
    <t>Jedinák</t>
  </si>
  <si>
    <t>Hedvika</t>
  </si>
  <si>
    <t>Jedináková</t>
  </si>
  <si>
    <t>Jedlička</t>
  </si>
  <si>
    <t>Jedličková</t>
  </si>
  <si>
    <t>Jech</t>
  </si>
  <si>
    <t>Jechová</t>
  </si>
  <si>
    <t>JAkub</t>
  </si>
  <si>
    <t>Jelen</t>
  </si>
  <si>
    <t>Albert</t>
  </si>
  <si>
    <t>Jelínek</t>
  </si>
  <si>
    <t>Evžen</t>
  </si>
  <si>
    <t>Janek</t>
  </si>
  <si>
    <t>Jelínková</t>
  </si>
  <si>
    <t>Lada</t>
  </si>
  <si>
    <t>Madlen</t>
  </si>
  <si>
    <t>Jenčová</t>
  </si>
  <si>
    <t>Jenčovská</t>
  </si>
  <si>
    <t>Jenerálová</t>
  </si>
  <si>
    <t>Jerhot</t>
  </si>
  <si>
    <t>Jerhotová</t>
  </si>
  <si>
    <t>Flip</t>
  </si>
  <si>
    <t>Jeřábek</t>
  </si>
  <si>
    <t>Alberto</t>
  </si>
  <si>
    <t>Jezowicz</t>
  </si>
  <si>
    <t>Jež</t>
  </si>
  <si>
    <t>Ježek</t>
  </si>
  <si>
    <t>Ježková</t>
  </si>
  <si>
    <t>Ježová</t>
  </si>
  <si>
    <t>Jílek</t>
  </si>
  <si>
    <t>Jílková</t>
  </si>
  <si>
    <t>Jindrová</t>
  </si>
  <si>
    <t>Amalie</t>
  </si>
  <si>
    <t>Jinková</t>
  </si>
  <si>
    <t>Jíra</t>
  </si>
  <si>
    <t>Jiráčková</t>
  </si>
  <si>
    <t>Vlastimil</t>
  </si>
  <si>
    <t>Jiraň</t>
  </si>
  <si>
    <t>Jirčík</t>
  </si>
  <si>
    <t>MAREK</t>
  </si>
  <si>
    <t>JIRKA</t>
  </si>
  <si>
    <t>Jirkovský</t>
  </si>
  <si>
    <t>Jirman</t>
  </si>
  <si>
    <t>Klub lyžařů Turnov</t>
  </si>
  <si>
    <t>MIlan</t>
  </si>
  <si>
    <t>Jiroušek</t>
  </si>
  <si>
    <t>Jiruška</t>
  </si>
  <si>
    <t>Petržílek</t>
  </si>
  <si>
    <t>Jiřičná</t>
  </si>
  <si>
    <t>Jiřík</t>
  </si>
  <si>
    <t>Jiříková</t>
  </si>
  <si>
    <t>Jiříkovičová</t>
  </si>
  <si>
    <t>Jiřišta</t>
  </si>
  <si>
    <t>Jizba</t>
  </si>
  <si>
    <t>Jizbová</t>
  </si>
  <si>
    <t>Joachimová</t>
  </si>
  <si>
    <t>René</t>
  </si>
  <si>
    <t>Johann</t>
  </si>
  <si>
    <t>Johannová</t>
  </si>
  <si>
    <t>John</t>
  </si>
  <si>
    <t>Jochman</t>
  </si>
  <si>
    <t>Vlastislav</t>
  </si>
  <si>
    <t>Jokl</t>
  </si>
  <si>
    <t>Valentýna</t>
  </si>
  <si>
    <t>Jonaitis</t>
  </si>
  <si>
    <t>Jonáková</t>
  </si>
  <si>
    <t>Jonášová</t>
  </si>
  <si>
    <t>Jordánová</t>
  </si>
  <si>
    <t>Ela</t>
  </si>
  <si>
    <t>Joslová</t>
  </si>
  <si>
    <t>Joudová</t>
  </si>
  <si>
    <t>Jozová</t>
  </si>
  <si>
    <t>Juda</t>
  </si>
  <si>
    <t>Juha</t>
  </si>
  <si>
    <t>Junek</t>
  </si>
  <si>
    <t>Jung</t>
  </si>
  <si>
    <t>Vanessa</t>
  </si>
  <si>
    <t>Jungová</t>
  </si>
  <si>
    <t>Junková</t>
  </si>
  <si>
    <t>Jurák</t>
  </si>
  <si>
    <t>Juránek</t>
  </si>
  <si>
    <t>Juráš</t>
  </si>
  <si>
    <t>Jurášová</t>
  </si>
  <si>
    <t>Jurečková</t>
  </si>
  <si>
    <t>Jurenka</t>
  </si>
  <si>
    <t>Jurga</t>
  </si>
  <si>
    <t>Jurišicová</t>
  </si>
  <si>
    <t>Jurkovič</t>
  </si>
  <si>
    <t>Jurníčková</t>
  </si>
  <si>
    <t>Juršták</t>
  </si>
  <si>
    <t>Jurtíková</t>
  </si>
  <si>
    <t>Juřicha</t>
  </si>
  <si>
    <t>Jusanová</t>
  </si>
  <si>
    <t>Jusková</t>
  </si>
  <si>
    <t>Jůzková</t>
  </si>
  <si>
    <t>Amélie</t>
  </si>
  <si>
    <t>Jůzlová</t>
  </si>
  <si>
    <t>Kabát</t>
  </si>
  <si>
    <t>Kabátová</t>
  </si>
  <si>
    <t>Kabelka</t>
  </si>
  <si>
    <t>Snow Sports</t>
  </si>
  <si>
    <t>Kacetl</t>
  </si>
  <si>
    <t>Kacirek</t>
  </si>
  <si>
    <t>Kacíř</t>
  </si>
  <si>
    <t>Maríán</t>
  </si>
  <si>
    <t>Kačaba</t>
  </si>
  <si>
    <t>Kačirek</t>
  </si>
  <si>
    <t>Kačírek</t>
  </si>
  <si>
    <t>Rozálie</t>
  </si>
  <si>
    <t>Kačírková</t>
  </si>
  <si>
    <t>Kaděrková</t>
  </si>
  <si>
    <t>Kadlčák</t>
  </si>
  <si>
    <t>Kadlčíková</t>
  </si>
  <si>
    <t>Kadlec</t>
  </si>
  <si>
    <t>Šípková</t>
  </si>
  <si>
    <t>Kadlecová</t>
  </si>
  <si>
    <t>Žaneta</t>
  </si>
  <si>
    <t>Kadlečíková</t>
  </si>
  <si>
    <t>Kachat</t>
  </si>
  <si>
    <t>Ledecká</t>
  </si>
  <si>
    <t>Nella</t>
  </si>
  <si>
    <t>Kachlířová</t>
  </si>
  <si>
    <t>Kaincová</t>
  </si>
  <si>
    <t>Kaiser</t>
  </si>
  <si>
    <t>Kaisrlík</t>
  </si>
  <si>
    <t>Kajzarová</t>
  </si>
  <si>
    <t>Kakalejčík</t>
  </si>
  <si>
    <t>Kakosová</t>
  </si>
  <si>
    <t>Kala</t>
  </si>
  <si>
    <t>Kaláb</t>
  </si>
  <si>
    <t>Kalábová</t>
  </si>
  <si>
    <t>Natali</t>
  </si>
  <si>
    <t>Niki</t>
  </si>
  <si>
    <t>Kalaš</t>
  </si>
  <si>
    <t>Kalenda</t>
  </si>
  <si>
    <t>Kaleta</t>
  </si>
  <si>
    <t>Kalina</t>
  </si>
  <si>
    <t>Velen</t>
  </si>
  <si>
    <t>Kalinová</t>
  </si>
  <si>
    <t>Kalista</t>
  </si>
  <si>
    <t>Kalivoda</t>
  </si>
  <si>
    <t>Kalivodová</t>
  </si>
  <si>
    <t>Kalkus</t>
  </si>
  <si>
    <t>Kalmán</t>
  </si>
  <si>
    <t>Kalous</t>
  </si>
  <si>
    <t>Kalousová</t>
  </si>
  <si>
    <t>Kaluža</t>
  </si>
  <si>
    <t>Kalyn</t>
  </si>
  <si>
    <t>Kambová</t>
  </si>
  <si>
    <t>Kameníček</t>
  </si>
  <si>
    <t>Kameníčková</t>
  </si>
  <si>
    <t>Kameník</t>
  </si>
  <si>
    <t>Kameníková</t>
  </si>
  <si>
    <t>Kamicová</t>
  </si>
  <si>
    <t>Kaminský</t>
  </si>
  <si>
    <t>Kanalošová</t>
  </si>
  <si>
    <t>Kanclíř</t>
  </si>
  <si>
    <t>Kandráč</t>
  </si>
  <si>
    <t>Kandrnál</t>
  </si>
  <si>
    <t>Káninský</t>
  </si>
  <si>
    <t>Kaňok</t>
  </si>
  <si>
    <t>Kaňoková</t>
  </si>
  <si>
    <t>Káňová</t>
  </si>
  <si>
    <t>Kantor</t>
  </si>
  <si>
    <t>Kaňurek</t>
  </si>
  <si>
    <t>Kaňůrek</t>
  </si>
  <si>
    <t>Kapčiarová</t>
  </si>
  <si>
    <t>Kaplan</t>
  </si>
  <si>
    <t>Kaplanová</t>
  </si>
  <si>
    <t>Karafiát</t>
  </si>
  <si>
    <t>Karásek</t>
  </si>
  <si>
    <t>Karfiol</t>
  </si>
  <si>
    <t>Karlík</t>
  </si>
  <si>
    <t>Karlíková</t>
  </si>
  <si>
    <t>Karmazín</t>
  </si>
  <si>
    <t>Kárník</t>
  </si>
  <si>
    <t>Kárníková</t>
  </si>
  <si>
    <t>Karpíšek</t>
  </si>
  <si>
    <t>Karpíšková</t>
  </si>
  <si>
    <t>Karvanová</t>
  </si>
  <si>
    <t>Josefína</t>
  </si>
  <si>
    <t>Kasal</t>
  </si>
  <si>
    <t>Kasalická</t>
  </si>
  <si>
    <t>Kasalová</t>
  </si>
  <si>
    <t>Kasík</t>
  </si>
  <si>
    <t>Kaslík</t>
  </si>
  <si>
    <t>Kasper</t>
  </si>
  <si>
    <t>Kaše</t>
  </si>
  <si>
    <t>Kašpar</t>
  </si>
  <si>
    <t>Sarah</t>
  </si>
  <si>
    <t>Kašpárek</t>
  </si>
  <si>
    <t>Kašparová</t>
  </si>
  <si>
    <t>Kašparů</t>
  </si>
  <si>
    <t>Kašper</t>
  </si>
  <si>
    <t>Kautman</t>
  </si>
  <si>
    <t>Kavale</t>
  </si>
  <si>
    <t>Sportovní klub Janské Lázně</t>
  </si>
  <si>
    <t>Kavalec</t>
  </si>
  <si>
    <t>Kaválek</t>
  </si>
  <si>
    <t>Kavanová</t>
  </si>
  <si>
    <t>Kavka</t>
  </si>
  <si>
    <t>Kawuloková</t>
  </si>
  <si>
    <t>Kazdová</t>
  </si>
  <si>
    <t>Kazík</t>
  </si>
  <si>
    <t>Keclík</t>
  </si>
  <si>
    <t>Keclíková</t>
  </si>
  <si>
    <t>Kečová</t>
  </si>
  <si>
    <t>Kédl</t>
  </si>
  <si>
    <t>Kejíková</t>
  </si>
  <si>
    <t>Kekely</t>
  </si>
  <si>
    <t>Kellner</t>
  </si>
  <si>
    <t>Kelnarová</t>
  </si>
  <si>
    <t>Kelner</t>
  </si>
  <si>
    <t>Kendík</t>
  </si>
  <si>
    <t>Peter</t>
  </si>
  <si>
    <t>Kenely</t>
  </si>
  <si>
    <t>Kepšta</t>
  </si>
  <si>
    <t>Keresztešová</t>
  </si>
  <si>
    <t>Keřlík</t>
  </si>
  <si>
    <t>Keszegh</t>
  </si>
  <si>
    <t>Ketnerová</t>
  </si>
  <si>
    <t>Kheil</t>
  </si>
  <si>
    <t>Khomová</t>
  </si>
  <si>
    <t>Kicberger</t>
  </si>
  <si>
    <t>Kieselová</t>
  </si>
  <si>
    <t>Kijkov</t>
  </si>
  <si>
    <t>Kilkovská</t>
  </si>
  <si>
    <t>Kindl</t>
  </si>
  <si>
    <t>Nick</t>
  </si>
  <si>
    <t>Kirjakovský</t>
  </si>
  <si>
    <t>Kirnig</t>
  </si>
  <si>
    <t>Freeski klub Praha</t>
  </si>
  <si>
    <t>Kišš</t>
  </si>
  <si>
    <t>Kittelová</t>
  </si>
  <si>
    <t>Klačko</t>
  </si>
  <si>
    <t>Kladiva</t>
  </si>
  <si>
    <t>Klapal</t>
  </si>
  <si>
    <t>Klapil</t>
  </si>
  <si>
    <t>Klapka</t>
  </si>
  <si>
    <t>Klápová</t>
  </si>
  <si>
    <t>Klasna</t>
  </si>
  <si>
    <t>Klaška</t>
  </si>
  <si>
    <t>Klaudijer</t>
  </si>
  <si>
    <t>Klaus</t>
  </si>
  <si>
    <t>Klečková</t>
  </si>
  <si>
    <t>Klein</t>
  </si>
  <si>
    <t>Kleinová</t>
  </si>
  <si>
    <t>Klement</t>
  </si>
  <si>
    <t>Klemt</t>
  </si>
  <si>
    <t>Klemtová</t>
  </si>
  <si>
    <t>Klent</t>
  </si>
  <si>
    <t>Klepal</t>
  </si>
  <si>
    <t>Christopher Kai</t>
  </si>
  <si>
    <t>Klepš</t>
  </si>
  <si>
    <t>Klesnil</t>
  </si>
  <si>
    <t>Kletečka</t>
  </si>
  <si>
    <t>Klička</t>
  </si>
  <si>
    <t>Klien</t>
  </si>
  <si>
    <t>Klíma</t>
  </si>
  <si>
    <t>Eda</t>
  </si>
  <si>
    <t>Klimek</t>
  </si>
  <si>
    <t>Klímek</t>
  </si>
  <si>
    <t>Kliment</t>
  </si>
  <si>
    <t>Klimentová</t>
  </si>
  <si>
    <t>Klimeš</t>
  </si>
  <si>
    <t>Klímová</t>
  </si>
  <si>
    <t>Klimšová</t>
  </si>
  <si>
    <t>Klinecká</t>
  </si>
  <si>
    <t>Klíž</t>
  </si>
  <si>
    <t>Klofáč</t>
  </si>
  <si>
    <t>Klofáčová</t>
  </si>
  <si>
    <t>Svatava</t>
  </si>
  <si>
    <t>Klokočka</t>
  </si>
  <si>
    <t>Klösel</t>
  </si>
  <si>
    <t>Vladan</t>
  </si>
  <si>
    <t>Klöslová</t>
  </si>
  <si>
    <t>Kloubek</t>
  </si>
  <si>
    <t>Kloudová</t>
  </si>
  <si>
    <t>Klubus</t>
  </si>
  <si>
    <t>jaroslava</t>
  </si>
  <si>
    <t>Klučinová</t>
  </si>
  <si>
    <t>Klusák</t>
  </si>
  <si>
    <t>Kluzová</t>
  </si>
  <si>
    <t>Matylda</t>
  </si>
  <si>
    <t>Klváňová</t>
  </si>
  <si>
    <t>Kmínek</t>
  </si>
  <si>
    <t>Kmínková</t>
  </si>
  <si>
    <t>Dalibor</t>
  </si>
  <si>
    <t>Knap</t>
  </si>
  <si>
    <t>Knapková</t>
  </si>
  <si>
    <t>Knápková</t>
  </si>
  <si>
    <t>Michelle</t>
  </si>
  <si>
    <t>Knapová</t>
  </si>
  <si>
    <t>Knapp</t>
  </si>
  <si>
    <t>Knappová</t>
  </si>
  <si>
    <t>Knedla</t>
  </si>
  <si>
    <t>Kneřová</t>
  </si>
  <si>
    <t>Knížátková</t>
  </si>
  <si>
    <t>Knoblach</t>
  </si>
  <si>
    <t>Knoblachová</t>
  </si>
  <si>
    <t>Knot</t>
  </si>
  <si>
    <t>Knotek</t>
  </si>
  <si>
    <t>Knotková</t>
  </si>
  <si>
    <t>Kňourková</t>
  </si>
  <si>
    <t>Kňůrová</t>
  </si>
  <si>
    <t>Kobersteinová</t>
  </si>
  <si>
    <t>Kobezda</t>
  </si>
  <si>
    <t>Kobliha</t>
  </si>
  <si>
    <t>Kocián</t>
  </si>
  <si>
    <t>Kociánová</t>
  </si>
  <si>
    <t>Kocman</t>
  </si>
  <si>
    <t>Kocmanová</t>
  </si>
  <si>
    <t>Kocourek</t>
  </si>
  <si>
    <t>Kocurková</t>
  </si>
  <si>
    <t>Kocurová</t>
  </si>
  <si>
    <t>Kočan</t>
  </si>
  <si>
    <t>Kočanová</t>
  </si>
  <si>
    <t>Kočárek</t>
  </si>
  <si>
    <t>Justýna</t>
  </si>
  <si>
    <t>Kočí</t>
  </si>
  <si>
    <t>Branislav</t>
  </si>
  <si>
    <t>Kočiš</t>
  </si>
  <si>
    <t>Kodada</t>
  </si>
  <si>
    <t>Kodl</t>
  </si>
  <si>
    <t>Patricie</t>
  </si>
  <si>
    <t>Kodýdková</t>
  </si>
  <si>
    <t>Kodym</t>
  </si>
  <si>
    <t>Koháková</t>
  </si>
  <si>
    <t>Köhler</t>
  </si>
  <si>
    <t>Kohlman</t>
  </si>
  <si>
    <t>Kohout</t>
  </si>
  <si>
    <t>Kohoutová</t>
  </si>
  <si>
    <t>Koch</t>
  </si>
  <si>
    <t>Kochová</t>
  </si>
  <si>
    <t>Kokeš</t>
  </si>
  <si>
    <t>Kokešová</t>
  </si>
  <si>
    <t>Kokta</t>
  </si>
  <si>
    <t>Koktová</t>
  </si>
  <si>
    <t>Koláček</t>
  </si>
  <si>
    <t>Koláčková</t>
  </si>
  <si>
    <t>Kolarova</t>
  </si>
  <si>
    <t>Danicel</t>
  </si>
  <si>
    <t>Kolář</t>
  </si>
  <si>
    <t>Kolařík</t>
  </si>
  <si>
    <t>Kolářová</t>
  </si>
  <si>
    <t>Kolářský</t>
  </si>
  <si>
    <t>Kolda</t>
  </si>
  <si>
    <t>Kolegarová</t>
  </si>
  <si>
    <t>Kolesa</t>
  </si>
  <si>
    <t>Kolesár</t>
  </si>
  <si>
    <t>Kolesová</t>
  </si>
  <si>
    <t>Spolek Penguin´s ski club Ostrava</t>
  </si>
  <si>
    <t>Kolínek</t>
  </si>
  <si>
    <t>Kolínská</t>
  </si>
  <si>
    <t>Kolková</t>
  </si>
  <si>
    <t>Kollár</t>
  </si>
  <si>
    <t>Koller</t>
  </si>
  <si>
    <t>Kollerová</t>
  </si>
  <si>
    <t>Kolner</t>
  </si>
  <si>
    <t>Kolomazník</t>
  </si>
  <si>
    <t>Kolondrová</t>
  </si>
  <si>
    <t>Koloušek</t>
  </si>
  <si>
    <t>Komár</t>
  </si>
  <si>
    <t>Komárek</t>
  </si>
  <si>
    <t>Komjathy</t>
  </si>
  <si>
    <t>filip</t>
  </si>
  <si>
    <t>Koňařík</t>
  </si>
  <si>
    <t>Lilly</t>
  </si>
  <si>
    <t>Koňaříková</t>
  </si>
  <si>
    <t>Rori</t>
  </si>
  <si>
    <t>Kondrčíková</t>
  </si>
  <si>
    <t>Konečná</t>
  </si>
  <si>
    <t>Marina</t>
  </si>
  <si>
    <t>Jaromír</t>
  </si>
  <si>
    <t>Konečný</t>
  </si>
  <si>
    <t>Konicar</t>
  </si>
  <si>
    <t>Konopiská</t>
  </si>
  <si>
    <t>Konvalinka</t>
  </si>
  <si>
    <t>Kopačková</t>
  </si>
  <si>
    <t>Kopcová</t>
  </si>
  <si>
    <t>Tadeaš</t>
  </si>
  <si>
    <t>Kopča</t>
  </si>
  <si>
    <t>Kopecká</t>
  </si>
  <si>
    <t>Kopecký</t>
  </si>
  <si>
    <t>Kopeček</t>
  </si>
  <si>
    <t>Kopečna</t>
  </si>
  <si>
    <t>Kopka</t>
  </si>
  <si>
    <t>Kopová</t>
  </si>
  <si>
    <t>Kopřiva</t>
  </si>
  <si>
    <t>Vyhlídka</t>
  </si>
  <si>
    <t>Kopřivová</t>
  </si>
  <si>
    <t>Kopta</t>
  </si>
  <si>
    <t>Kopták</t>
  </si>
  <si>
    <t>Koptiš</t>
  </si>
  <si>
    <t>Kopuletá</t>
  </si>
  <si>
    <t>Kopuletý</t>
  </si>
  <si>
    <t>Korábečný</t>
  </si>
  <si>
    <t>Korbelová</t>
  </si>
  <si>
    <t>Korcina</t>
  </si>
  <si>
    <t>Korčák</t>
  </si>
  <si>
    <t>Kordová</t>
  </si>
  <si>
    <t>Korecká</t>
  </si>
  <si>
    <t>Korheĺová</t>
  </si>
  <si>
    <t>Sportovní klub ve Vrbně pod Pradědem</t>
  </si>
  <si>
    <t>Miluše</t>
  </si>
  <si>
    <t>Kormošová</t>
  </si>
  <si>
    <t>Kornia</t>
  </si>
  <si>
    <t>Korniová</t>
  </si>
  <si>
    <t>Korvajová</t>
  </si>
  <si>
    <t>Ema Amálie</t>
  </si>
  <si>
    <t>Koryčanská</t>
  </si>
  <si>
    <t>Koryčanský</t>
  </si>
  <si>
    <t>Korytová</t>
  </si>
  <si>
    <t>HUBERT</t>
  </si>
  <si>
    <t>KOŘAN</t>
  </si>
  <si>
    <t>Kořán</t>
  </si>
  <si>
    <t>Kořánová</t>
  </si>
  <si>
    <t>Kořen</t>
  </si>
  <si>
    <t>Kořínek</t>
  </si>
  <si>
    <t>Kořínková</t>
  </si>
  <si>
    <t>Kos</t>
  </si>
  <si>
    <t>Rita</t>
  </si>
  <si>
    <t>Kosejková</t>
  </si>
  <si>
    <t>Kosek</t>
  </si>
  <si>
    <t>Kosina</t>
  </si>
  <si>
    <t>Kosinová</t>
  </si>
  <si>
    <t>Kosíř</t>
  </si>
  <si>
    <t>Koskova</t>
  </si>
  <si>
    <t>Kosnar</t>
  </si>
  <si>
    <t>Kosová</t>
  </si>
  <si>
    <t>Kostík</t>
  </si>
  <si>
    <t>Kostková</t>
  </si>
  <si>
    <t>Kostlivá</t>
  </si>
  <si>
    <t>Timea</t>
  </si>
  <si>
    <t>Kostlivý</t>
  </si>
  <si>
    <t>Kostrhoun</t>
  </si>
  <si>
    <t>Košárková</t>
  </si>
  <si>
    <t>Košatová</t>
  </si>
  <si>
    <t>Koščuško</t>
  </si>
  <si>
    <t>Košec</t>
  </si>
  <si>
    <t>Košek</t>
  </si>
  <si>
    <t>Kotaška</t>
  </si>
  <si>
    <t>Kotek</t>
  </si>
  <si>
    <t>Kotík</t>
  </si>
  <si>
    <t>Kotíková</t>
  </si>
  <si>
    <t>Kotol</t>
  </si>
  <si>
    <t>Kotrčová</t>
  </si>
  <si>
    <t>KOTRLÍKOVÁ</t>
  </si>
  <si>
    <t>Kotrlová</t>
  </si>
  <si>
    <t>Kotyk</t>
  </si>
  <si>
    <t>Kouba</t>
  </si>
  <si>
    <t>Koubová</t>
  </si>
  <si>
    <t>Koucká</t>
  </si>
  <si>
    <t>Koucký</t>
  </si>
  <si>
    <t>Koudelka</t>
  </si>
  <si>
    <t>Jolana</t>
  </si>
  <si>
    <t>Koudelková</t>
  </si>
  <si>
    <t>Koukalová</t>
  </si>
  <si>
    <t>Koukol</t>
  </si>
  <si>
    <t>Koukola</t>
  </si>
  <si>
    <t>Kouřil</t>
  </si>
  <si>
    <t>Kousalík</t>
  </si>
  <si>
    <t>Kout</t>
  </si>
  <si>
    <t>Koutník</t>
  </si>
  <si>
    <t>Koutný</t>
  </si>
  <si>
    <t>Kovač</t>
  </si>
  <si>
    <t>Kováč</t>
  </si>
  <si>
    <t>Kováčik</t>
  </si>
  <si>
    <t>Kováčiková</t>
  </si>
  <si>
    <t>Kováčová</t>
  </si>
  <si>
    <t>Koval</t>
  </si>
  <si>
    <t>Kovandová</t>
  </si>
  <si>
    <t>Kovařík</t>
  </si>
  <si>
    <t>Kovářová</t>
  </si>
  <si>
    <t>Kovařovic</t>
  </si>
  <si>
    <t>Kowalezyk</t>
  </si>
  <si>
    <t>Koza</t>
  </si>
  <si>
    <t>Kozák</t>
  </si>
  <si>
    <t>Kozelská</t>
  </si>
  <si>
    <t>Kozelský</t>
  </si>
  <si>
    <t>Kozl</t>
  </si>
  <si>
    <t>Kozlík</t>
  </si>
  <si>
    <t>Krahulec</t>
  </si>
  <si>
    <t>Krahulová</t>
  </si>
  <si>
    <t>Krajcarová</t>
  </si>
  <si>
    <t>Krajíc</t>
  </si>
  <si>
    <t>Krajíček</t>
  </si>
  <si>
    <t>Krajná</t>
  </si>
  <si>
    <t>Krajníková</t>
  </si>
  <si>
    <t>Krakowczyk</t>
  </si>
  <si>
    <t>Král</t>
  </si>
  <si>
    <t>Králíčková</t>
  </si>
  <si>
    <t>Králík</t>
  </si>
  <si>
    <t>Králíková</t>
  </si>
  <si>
    <t>Králová</t>
  </si>
  <si>
    <t>Kramář</t>
  </si>
  <si>
    <t>Krametbauerová</t>
  </si>
  <si>
    <t>Kramouš</t>
  </si>
  <si>
    <t>Krása</t>
  </si>
  <si>
    <t>Krasilov</t>
  </si>
  <si>
    <t>Sobotka</t>
  </si>
  <si>
    <t>Krásl</t>
  </si>
  <si>
    <t>Kratina</t>
  </si>
  <si>
    <t>Kratochvíl</t>
  </si>
  <si>
    <t>Kratochvílová</t>
  </si>
  <si>
    <t>Karin</t>
  </si>
  <si>
    <t>Krátošková</t>
  </si>
  <si>
    <t>Krauerová</t>
  </si>
  <si>
    <t>Krausová</t>
  </si>
  <si>
    <t>Krauss</t>
  </si>
  <si>
    <t>Christopher Joseph</t>
  </si>
  <si>
    <t>Krautman</t>
  </si>
  <si>
    <t>Patrick Joseph</t>
  </si>
  <si>
    <t>Krbcová</t>
  </si>
  <si>
    <t>Krbec</t>
  </si>
  <si>
    <t>Krč</t>
  </si>
  <si>
    <t>Krčálová</t>
  </si>
  <si>
    <t>Krčmář</t>
  </si>
  <si>
    <t>Krčmářová</t>
  </si>
  <si>
    <t>Kreibich</t>
  </si>
  <si>
    <t>Kreisingerová</t>
  </si>
  <si>
    <t>Krejbich</t>
  </si>
  <si>
    <t>Krejčí</t>
  </si>
  <si>
    <t>KREJČÍ</t>
  </si>
  <si>
    <t>Krejčík</t>
  </si>
  <si>
    <t>Krejčířová</t>
  </si>
  <si>
    <t>Krejčová</t>
  </si>
  <si>
    <t>Jiřina</t>
  </si>
  <si>
    <t>Krejdl</t>
  </si>
  <si>
    <t>Krejníková</t>
  </si>
  <si>
    <t>Kremlová</t>
  </si>
  <si>
    <t>Kresl</t>
  </si>
  <si>
    <t>Kresta</t>
  </si>
  <si>
    <t>Krischke</t>
  </si>
  <si>
    <t>Kristián</t>
  </si>
  <si>
    <t>Kristková</t>
  </si>
  <si>
    <t>Krobová</t>
  </si>
  <si>
    <t>Krofta</t>
  </si>
  <si>
    <t>Krotil</t>
  </si>
  <si>
    <t>Krotilová</t>
  </si>
  <si>
    <t>Kroupa</t>
  </si>
  <si>
    <t>Kroupar</t>
  </si>
  <si>
    <t>Kroupar jr.</t>
  </si>
  <si>
    <t>Krpec</t>
  </si>
  <si>
    <t>Krsička</t>
  </si>
  <si>
    <t>Kršková</t>
  </si>
  <si>
    <t>Kršňák</t>
  </si>
  <si>
    <t>Krubpš</t>
  </si>
  <si>
    <t>Krulík</t>
  </si>
  <si>
    <t>Krumlová</t>
  </si>
  <si>
    <t>Krupa</t>
  </si>
  <si>
    <t>Naomi Anne</t>
  </si>
  <si>
    <t>Krupička</t>
  </si>
  <si>
    <t>Krůsová</t>
  </si>
  <si>
    <t>Křečová</t>
  </si>
  <si>
    <t>Křenek</t>
  </si>
  <si>
    <t>Matty</t>
  </si>
  <si>
    <t>Křenková</t>
  </si>
  <si>
    <t>Křepská</t>
  </si>
  <si>
    <t>Křepský</t>
  </si>
  <si>
    <t>Křesala</t>
  </si>
  <si>
    <t>Křesálek</t>
  </si>
  <si>
    <t>Kříha</t>
  </si>
  <si>
    <t>Křištová</t>
  </si>
  <si>
    <t>Křivák</t>
  </si>
  <si>
    <t>Křivánek</t>
  </si>
  <si>
    <t>Čestmír</t>
  </si>
  <si>
    <t>Kříž</t>
  </si>
  <si>
    <t>Křížová</t>
  </si>
  <si>
    <t>Kubá</t>
  </si>
  <si>
    <t>Růžová</t>
  </si>
  <si>
    <t>Kubáč</t>
  </si>
  <si>
    <t>Kubálková</t>
  </si>
  <si>
    <t>Kubáň</t>
  </si>
  <si>
    <t>Kubát</t>
  </si>
  <si>
    <t>Kubátová</t>
  </si>
  <si>
    <t>Kubcius</t>
  </si>
  <si>
    <t>Kubeček</t>
  </si>
  <si>
    <t>Kubenová</t>
  </si>
  <si>
    <t>Kubeš</t>
  </si>
  <si>
    <t>Kubica</t>
  </si>
  <si>
    <t>Kubíček</t>
  </si>
  <si>
    <t>Kubičík</t>
  </si>
  <si>
    <t>Kubíčková</t>
  </si>
  <si>
    <t>Kubík</t>
  </si>
  <si>
    <t>Kubíková</t>
  </si>
  <si>
    <t>Kubizňáková</t>
  </si>
  <si>
    <t>Kuča</t>
  </si>
  <si>
    <t>Alois</t>
  </si>
  <si>
    <t>Kučera</t>
  </si>
  <si>
    <t>Kučerová</t>
  </si>
  <si>
    <t>Vanesa</t>
  </si>
  <si>
    <t>Kučírek</t>
  </si>
  <si>
    <t>Kuda</t>
  </si>
  <si>
    <t>Anastázie</t>
  </si>
  <si>
    <t>Kudělková</t>
  </si>
  <si>
    <t>Kudelová</t>
  </si>
  <si>
    <t>Kudla</t>
  </si>
  <si>
    <t>Kristian</t>
  </si>
  <si>
    <t>Kudláček</t>
  </si>
  <si>
    <t>Blažena</t>
  </si>
  <si>
    <t>Kudláčková</t>
  </si>
  <si>
    <t>Regina</t>
  </si>
  <si>
    <t>Kudr</t>
  </si>
  <si>
    <t>Kudrna</t>
  </si>
  <si>
    <t>Kuf</t>
  </si>
  <si>
    <t>Kufa</t>
  </si>
  <si>
    <t>Mariusz</t>
  </si>
  <si>
    <t>Kufel</t>
  </si>
  <si>
    <t>Kugelová</t>
  </si>
  <si>
    <t>Kuh</t>
  </si>
  <si>
    <t>Lukas</t>
  </si>
  <si>
    <t>Kuhn</t>
  </si>
  <si>
    <t>Kuchař</t>
  </si>
  <si>
    <t>Kuchařová</t>
  </si>
  <si>
    <t>Kukačková</t>
  </si>
  <si>
    <t>Kukla</t>
  </si>
  <si>
    <t>Kuklík</t>
  </si>
  <si>
    <t>Kukol</t>
  </si>
  <si>
    <t>Kula</t>
  </si>
  <si>
    <t>Vítězslav</t>
  </si>
  <si>
    <t>Kulajta</t>
  </si>
  <si>
    <t>Kulhánek</t>
  </si>
  <si>
    <t>Kulhavá</t>
  </si>
  <si>
    <t>Kulich</t>
  </si>
  <si>
    <t>Kristýna Leony</t>
  </si>
  <si>
    <t>Kulík</t>
  </si>
  <si>
    <t>Kulíšek</t>
  </si>
  <si>
    <t>Kult</t>
  </si>
  <si>
    <t>Kumánec</t>
  </si>
  <si>
    <t>Kumpert</t>
  </si>
  <si>
    <t>Kumšta</t>
  </si>
  <si>
    <t>Kunc</t>
  </si>
  <si>
    <t>Kuncl</t>
  </si>
  <si>
    <t>Kuncová</t>
  </si>
  <si>
    <t>Kunčar</t>
  </si>
  <si>
    <t>franciszek</t>
  </si>
  <si>
    <t>kunert</t>
  </si>
  <si>
    <t>newin</t>
  </si>
  <si>
    <t>Kuneš</t>
  </si>
  <si>
    <t>Kunešová</t>
  </si>
  <si>
    <t>Radomila</t>
  </si>
  <si>
    <t>Kuník</t>
  </si>
  <si>
    <t>Kupcová</t>
  </si>
  <si>
    <t>Kupčík</t>
  </si>
  <si>
    <t>Kupec</t>
  </si>
  <si>
    <t>Kupecká</t>
  </si>
  <si>
    <t>Kupilík</t>
  </si>
  <si>
    <t>Kupka</t>
  </si>
  <si>
    <t>Lilien</t>
  </si>
  <si>
    <t>Kupková</t>
  </si>
  <si>
    <t>Kupský</t>
  </si>
  <si>
    <t>Kupšík</t>
  </si>
  <si>
    <t>Kuráň</t>
  </si>
  <si>
    <t>Kurc</t>
  </si>
  <si>
    <t>Kurfürst</t>
  </si>
  <si>
    <t>Kúrka</t>
  </si>
  <si>
    <t>Kurkin</t>
  </si>
  <si>
    <t>Kůrková</t>
  </si>
  <si>
    <t>Kuropčák</t>
  </si>
  <si>
    <t>Kurzová</t>
  </si>
  <si>
    <t>Kuřil</t>
  </si>
  <si>
    <t>Kůřil</t>
  </si>
  <si>
    <t>Kusá</t>
  </si>
  <si>
    <t>Kusák</t>
  </si>
  <si>
    <t>Kusala</t>
  </si>
  <si>
    <t>Kůstka</t>
  </si>
  <si>
    <t>Elizabet</t>
  </si>
  <si>
    <t>Kut</t>
  </si>
  <si>
    <t>Kutálek</t>
  </si>
  <si>
    <t>Kutálková</t>
  </si>
  <si>
    <t>Kutheil</t>
  </si>
  <si>
    <t>Kutil</t>
  </si>
  <si>
    <t>Kutilek</t>
  </si>
  <si>
    <t>Kutílek</t>
  </si>
  <si>
    <t>Kutínová</t>
  </si>
  <si>
    <t>Kužel</t>
  </si>
  <si>
    <t>Kuželová</t>
  </si>
  <si>
    <t>Kužílková</t>
  </si>
  <si>
    <t>Kvapil</t>
  </si>
  <si>
    <t>Kvasnička</t>
  </si>
  <si>
    <t>Kvita</t>
  </si>
  <si>
    <t>Kýčková</t>
  </si>
  <si>
    <t>Kykal</t>
  </si>
  <si>
    <t>Kynčl</t>
  </si>
  <si>
    <t>Kynych</t>
  </si>
  <si>
    <t>Kyselá</t>
  </si>
  <si>
    <t>Kyselka</t>
  </si>
  <si>
    <t>Kysilka</t>
  </si>
  <si>
    <t>Labašta</t>
  </si>
  <si>
    <t>Laboda</t>
  </si>
  <si>
    <t>Matthew</t>
  </si>
  <si>
    <t>Lacina</t>
  </si>
  <si>
    <t>Lacinová</t>
  </si>
  <si>
    <t>Lahner</t>
  </si>
  <si>
    <t>Lachetová</t>
  </si>
  <si>
    <t>Lachmannová</t>
  </si>
  <si>
    <t>Ski racing Olomouc, spolek</t>
  </si>
  <si>
    <t>Lachová</t>
  </si>
  <si>
    <t>Laibl</t>
  </si>
  <si>
    <t>Lakkis</t>
  </si>
  <si>
    <t>Lalák</t>
  </si>
  <si>
    <t>Lambertová</t>
  </si>
  <si>
    <t>Landa</t>
  </si>
  <si>
    <t>Landova</t>
  </si>
  <si>
    <t>Dorotea</t>
  </si>
  <si>
    <t>Landová</t>
  </si>
  <si>
    <t>Lang</t>
  </si>
  <si>
    <t>Mojmír</t>
  </si>
  <si>
    <t>Langer</t>
  </si>
  <si>
    <t>Langerová</t>
  </si>
  <si>
    <t>Langr</t>
  </si>
  <si>
    <t>Láníková</t>
  </si>
  <si>
    <t>Lank</t>
  </si>
  <si>
    <t>Carmen</t>
  </si>
  <si>
    <t>Lapčáková</t>
  </si>
  <si>
    <t>Lapčík</t>
  </si>
  <si>
    <t>Largerová</t>
  </si>
  <si>
    <t>Lasák</t>
  </si>
  <si>
    <t>Lasáková</t>
  </si>
  <si>
    <t>Lassig</t>
  </si>
  <si>
    <t>Laštovic</t>
  </si>
  <si>
    <t>Laštuvka</t>
  </si>
  <si>
    <t>Látal</t>
  </si>
  <si>
    <t>Látalová</t>
  </si>
  <si>
    <t>Latin</t>
  </si>
  <si>
    <t>Laube</t>
  </si>
  <si>
    <t>Laucká</t>
  </si>
  <si>
    <t>Laucký</t>
  </si>
  <si>
    <t>Laurinec</t>
  </si>
  <si>
    <t>Jozef</t>
  </si>
  <si>
    <t>Lavička</t>
  </si>
  <si>
    <t>Lazarčíková</t>
  </si>
  <si>
    <t>Lazarová</t>
  </si>
  <si>
    <t>Láznička</t>
  </si>
  <si>
    <t>Lázničková</t>
  </si>
  <si>
    <t>Petržílková</t>
  </si>
  <si>
    <t>Kostiantyn</t>
  </si>
  <si>
    <t>Lebeděv</t>
  </si>
  <si>
    <t>Ledecký</t>
  </si>
  <si>
    <t>Ledererová</t>
  </si>
  <si>
    <t>Lédlová</t>
  </si>
  <si>
    <t>Anne-Marie</t>
  </si>
  <si>
    <t>Ledvinová</t>
  </si>
  <si>
    <t>Karla</t>
  </si>
  <si>
    <t>Lehký</t>
  </si>
  <si>
    <t>Lechová</t>
  </si>
  <si>
    <t>Leidolfová</t>
  </si>
  <si>
    <t>Leitgebová</t>
  </si>
  <si>
    <t>Lejsklová</t>
  </si>
  <si>
    <t>Lemerman</t>
  </si>
  <si>
    <t>Lemermanová</t>
  </si>
  <si>
    <t>Lemon</t>
  </si>
  <si>
    <t>Norman</t>
  </si>
  <si>
    <t>Lencová</t>
  </si>
  <si>
    <t>Leonová</t>
  </si>
  <si>
    <t>Lerch</t>
  </si>
  <si>
    <t>Kristian Petr</t>
  </si>
  <si>
    <t>Leš</t>
  </si>
  <si>
    <t>ALPIN SC</t>
  </si>
  <si>
    <t>Leško</t>
  </si>
  <si>
    <t>Leuthold</t>
  </si>
  <si>
    <t>Levčíková</t>
  </si>
  <si>
    <t>Lexa</t>
  </si>
  <si>
    <t>Lhota</t>
  </si>
  <si>
    <t>Lhoták</t>
  </si>
  <si>
    <t>Ličko</t>
  </si>
  <si>
    <t>Ličková</t>
  </si>
  <si>
    <t>Liebezei</t>
  </si>
  <si>
    <t>Liederhaus</t>
  </si>
  <si>
    <t>Lichka</t>
  </si>
  <si>
    <t>Rudolf</t>
  </si>
  <si>
    <t>Lichková</t>
  </si>
  <si>
    <t>Lichtenberk</t>
  </si>
  <si>
    <t>Lichter</t>
  </si>
  <si>
    <t>Lípa</t>
  </si>
  <si>
    <t>Lipinská</t>
  </si>
  <si>
    <t>Lipovský</t>
  </si>
  <si>
    <t>Lipták</t>
  </si>
  <si>
    <t>Liptáková</t>
  </si>
  <si>
    <t>Lisová</t>
  </si>
  <si>
    <t>Liška</t>
  </si>
  <si>
    <t>Juraj</t>
  </si>
  <si>
    <t>Literáková</t>
  </si>
  <si>
    <t>Litner</t>
  </si>
  <si>
    <t>liva</t>
  </si>
  <si>
    <t>Lizna</t>
  </si>
  <si>
    <t>Lněničková</t>
  </si>
  <si>
    <t>Löflerová</t>
  </si>
  <si>
    <t>Lohynský</t>
  </si>
  <si>
    <t>Lojek</t>
  </si>
  <si>
    <t>Lomoz</t>
  </si>
  <si>
    <t>Londa</t>
  </si>
  <si>
    <t>Lopata</t>
  </si>
  <si>
    <t>Loucká</t>
  </si>
  <si>
    <t>Loucký</t>
  </si>
  <si>
    <t>Loudát</t>
  </si>
  <si>
    <t>Loudová</t>
  </si>
  <si>
    <t>Loufková</t>
  </si>
  <si>
    <t>Louka</t>
  </si>
  <si>
    <t>Loukota</t>
  </si>
  <si>
    <t>Loukotová</t>
  </si>
  <si>
    <t>Louthan</t>
  </si>
  <si>
    <t>Louthanová</t>
  </si>
  <si>
    <t>Louvar</t>
  </si>
  <si>
    <t>Lövenhöfer</t>
  </si>
  <si>
    <t>Lövy</t>
  </si>
  <si>
    <t>Lubeš</t>
  </si>
  <si>
    <t>Lucinová</t>
  </si>
  <si>
    <t>Lucký</t>
  </si>
  <si>
    <t>Anton</t>
  </si>
  <si>
    <t>Ludin</t>
  </si>
  <si>
    <t>Lukášková</t>
  </si>
  <si>
    <t>Lukeš</t>
  </si>
  <si>
    <t>Lukešová</t>
  </si>
  <si>
    <t>Luklová</t>
  </si>
  <si>
    <t>Lula</t>
  </si>
  <si>
    <t>Lunačková</t>
  </si>
  <si>
    <t>Malá</t>
  </si>
  <si>
    <t>Luňáčková</t>
  </si>
  <si>
    <t>Luňák</t>
  </si>
  <si>
    <t>Luňáková</t>
  </si>
  <si>
    <t>Lustig</t>
  </si>
  <si>
    <t>Lyko</t>
  </si>
  <si>
    <t>Lysková</t>
  </si>
  <si>
    <t>Lysý</t>
  </si>
  <si>
    <t>Maar</t>
  </si>
  <si>
    <t>Maarová</t>
  </si>
  <si>
    <t>Macáková</t>
  </si>
  <si>
    <t>Macek</t>
  </si>
  <si>
    <t>Macík</t>
  </si>
  <si>
    <t>Eleanor</t>
  </si>
  <si>
    <t>Macková</t>
  </si>
  <si>
    <t>Máčala</t>
  </si>
  <si>
    <t>Máčková</t>
  </si>
  <si>
    <t>marie</t>
  </si>
  <si>
    <t>Madejová</t>
  </si>
  <si>
    <t>Máder</t>
  </si>
  <si>
    <t>jan</t>
  </si>
  <si>
    <t>Madera</t>
  </si>
  <si>
    <t>Maděra</t>
  </si>
  <si>
    <t>Maděrová</t>
  </si>
  <si>
    <t>Maděrová-Janisová</t>
  </si>
  <si>
    <t>Mahovský</t>
  </si>
  <si>
    <t>Macháčková</t>
  </si>
  <si>
    <t>Machalová</t>
  </si>
  <si>
    <t>Machát</t>
  </si>
  <si>
    <t>Machatová</t>
  </si>
  <si>
    <t>Machovský</t>
  </si>
  <si>
    <t>Machů</t>
  </si>
  <si>
    <t>Machytka</t>
  </si>
  <si>
    <t>Maivald</t>
  </si>
  <si>
    <t>Majerová</t>
  </si>
  <si>
    <t>Majeřík</t>
  </si>
  <si>
    <t>Majzlík</t>
  </si>
  <si>
    <t>Makovec</t>
  </si>
  <si>
    <t>Maláč</t>
  </si>
  <si>
    <t>Maláčová</t>
  </si>
  <si>
    <t>Málek</t>
  </si>
  <si>
    <t>Malenová</t>
  </si>
  <si>
    <t>Malík</t>
  </si>
  <si>
    <t>Malíková</t>
  </si>
  <si>
    <t>Martina Amálie</t>
  </si>
  <si>
    <t>Malina</t>
  </si>
  <si>
    <t>Malinová</t>
  </si>
  <si>
    <t>Mališ</t>
  </si>
  <si>
    <t>Málková</t>
  </si>
  <si>
    <t>Malkus</t>
  </si>
  <si>
    <t>Malý</t>
  </si>
  <si>
    <t>Mančal</t>
  </si>
  <si>
    <t>Mand</t>
  </si>
  <si>
    <t>Maneta</t>
  </si>
  <si>
    <t>Mangová</t>
  </si>
  <si>
    <t>Manka</t>
  </si>
  <si>
    <t>Maňková</t>
  </si>
  <si>
    <t>Mansinho Valente</t>
  </si>
  <si>
    <t>Mára</t>
  </si>
  <si>
    <t>Marcol</t>
  </si>
  <si>
    <t>Marčík</t>
  </si>
  <si>
    <t>Mareček</t>
  </si>
  <si>
    <t>Marečková</t>
  </si>
  <si>
    <t>Mareš</t>
  </si>
  <si>
    <t>Marešová</t>
  </si>
  <si>
    <t>Markl</t>
  </si>
  <si>
    <t>MARKO</t>
  </si>
  <si>
    <t>Marková</t>
  </si>
  <si>
    <t>Lena</t>
  </si>
  <si>
    <t>Vesna</t>
  </si>
  <si>
    <t>Markovičová</t>
  </si>
  <si>
    <t>Maršálek</t>
  </si>
  <si>
    <t>Mates</t>
  </si>
  <si>
    <t>Maršálková</t>
  </si>
  <si>
    <t>Maršík</t>
  </si>
  <si>
    <t>Martincová</t>
  </si>
  <si>
    <t>Martinec</t>
  </si>
  <si>
    <t>Martinek</t>
  </si>
  <si>
    <t>Martínek</t>
  </si>
  <si>
    <t>Martinez - Horský</t>
  </si>
  <si>
    <t>Christian</t>
  </si>
  <si>
    <t>Marucci</t>
  </si>
  <si>
    <t>Marvan</t>
  </si>
  <si>
    <t>Maryšková</t>
  </si>
  <si>
    <t>Marzalová</t>
  </si>
  <si>
    <t>Masáková</t>
  </si>
  <si>
    <t>Masojídek</t>
  </si>
  <si>
    <t>Maša</t>
  </si>
  <si>
    <t>Mašát</t>
  </si>
  <si>
    <t>Mašátová</t>
  </si>
  <si>
    <t>Mašek</t>
  </si>
  <si>
    <t>Mašková</t>
  </si>
  <si>
    <t>Mašlán</t>
  </si>
  <si>
    <t>Jůlie</t>
  </si>
  <si>
    <t>Mašláňová</t>
  </si>
  <si>
    <t>Vlaďka</t>
  </si>
  <si>
    <t>Mataová</t>
  </si>
  <si>
    <t>Maťátko</t>
  </si>
  <si>
    <t>Matějka</t>
  </si>
  <si>
    <t>Matějková</t>
  </si>
  <si>
    <t>Timon</t>
  </si>
  <si>
    <t>Matěna</t>
  </si>
  <si>
    <t>Matiaš</t>
  </si>
  <si>
    <t>Matoušková</t>
  </si>
  <si>
    <t>Matsumoto</t>
  </si>
  <si>
    <t>Matuch</t>
  </si>
  <si>
    <t>Jindřiška</t>
  </si>
  <si>
    <t>Matulová</t>
  </si>
  <si>
    <t>Matura</t>
  </si>
  <si>
    <t>Maturová</t>
  </si>
  <si>
    <t>Matušíková</t>
  </si>
  <si>
    <t>mATUšková</t>
  </si>
  <si>
    <t>Matušková</t>
  </si>
  <si>
    <t>Matwikon</t>
  </si>
  <si>
    <t>Matys</t>
  </si>
  <si>
    <t>Matýs</t>
  </si>
  <si>
    <t>Matýsek</t>
  </si>
  <si>
    <t>Matysková</t>
  </si>
  <si>
    <t>Matysová</t>
  </si>
  <si>
    <t>Matýsová</t>
  </si>
  <si>
    <t>Matýšková</t>
  </si>
  <si>
    <t>Jonathan</t>
  </si>
  <si>
    <t>Maurer</t>
  </si>
  <si>
    <t>Prokop Jan</t>
  </si>
  <si>
    <t>Emily</t>
  </si>
  <si>
    <t>Maurerová</t>
  </si>
  <si>
    <t>Maxián</t>
  </si>
  <si>
    <t>Irena</t>
  </si>
  <si>
    <t>Maximová</t>
  </si>
  <si>
    <t>Maxová</t>
  </si>
  <si>
    <t>Mayer</t>
  </si>
  <si>
    <t>Mazák</t>
  </si>
  <si>
    <t>Mazůrek</t>
  </si>
  <si>
    <t>Vincent</t>
  </si>
  <si>
    <t>Mc Caffrey</t>
  </si>
  <si>
    <t>Mecera</t>
  </si>
  <si>
    <t>Maria Katarina</t>
  </si>
  <si>
    <t>Mecerová</t>
  </si>
  <si>
    <t>Nella Antonie</t>
  </si>
  <si>
    <t>Med</t>
  </si>
  <si>
    <t>Medek</t>
  </si>
  <si>
    <t>Medová</t>
  </si>
  <si>
    <t>Medviď</t>
  </si>
  <si>
    <t>Medvíď</t>
  </si>
  <si>
    <t>Měcháček</t>
  </si>
  <si>
    <t>Mejsnarová</t>
  </si>
  <si>
    <t>Melčová</t>
  </si>
  <si>
    <t>Melicharová</t>
  </si>
  <si>
    <t>Meloun</t>
  </si>
  <si>
    <t>Menc</t>
  </si>
  <si>
    <t>Menčík</t>
  </si>
  <si>
    <t>Menčíková</t>
  </si>
  <si>
    <t>Helga</t>
  </si>
  <si>
    <t>Menčlová</t>
  </si>
  <si>
    <t>Mendová</t>
  </si>
  <si>
    <t>Meneth</t>
  </si>
  <si>
    <t>Mensík</t>
  </si>
  <si>
    <t>Menšík</t>
  </si>
  <si>
    <t>Mentbergerová</t>
  </si>
  <si>
    <t>Menzel</t>
  </si>
  <si>
    <t>MERTA</t>
  </si>
  <si>
    <t>Mertlíková</t>
  </si>
  <si>
    <t>Sylvie</t>
  </si>
  <si>
    <t>Mertlová</t>
  </si>
  <si>
    <t>Mertová</t>
  </si>
  <si>
    <t>Merva</t>
  </si>
  <si>
    <t>Mervartová</t>
  </si>
  <si>
    <t>Měřička</t>
  </si>
  <si>
    <t>Měřičková</t>
  </si>
  <si>
    <t>Měsíček</t>
  </si>
  <si>
    <t>Mestková</t>
  </si>
  <si>
    <t>Metalová</t>
  </si>
  <si>
    <t>Mezník</t>
  </si>
  <si>
    <t>Irma</t>
  </si>
  <si>
    <t>Mezníková</t>
  </si>
  <si>
    <t>Míč</t>
  </si>
  <si>
    <t>Mičánek</t>
  </si>
  <si>
    <t>Míčková</t>
  </si>
  <si>
    <t>Tara</t>
  </si>
  <si>
    <t>Middleton</t>
  </si>
  <si>
    <t>Eric</t>
  </si>
  <si>
    <t>Michalcová</t>
  </si>
  <si>
    <t>Katrin</t>
  </si>
  <si>
    <t>Michalčáková</t>
  </si>
  <si>
    <t>Michalčíková</t>
  </si>
  <si>
    <t>Bohdan</t>
  </si>
  <si>
    <t>Michalec</t>
  </si>
  <si>
    <t>Michalík</t>
  </si>
  <si>
    <t>Michalisko</t>
  </si>
  <si>
    <t>Michalová</t>
  </si>
  <si>
    <t>Michejda</t>
  </si>
  <si>
    <t>Michel</t>
  </si>
  <si>
    <t>Michenková</t>
  </si>
  <si>
    <t>Michovský</t>
  </si>
  <si>
    <t>Mika</t>
  </si>
  <si>
    <t>Mikáska</t>
  </si>
  <si>
    <t>Mikeska</t>
  </si>
  <si>
    <t>Mikeš</t>
  </si>
  <si>
    <t>Nicol Arleta</t>
  </si>
  <si>
    <t>Mikešová</t>
  </si>
  <si>
    <t>Miklišová</t>
  </si>
  <si>
    <t>Mikolávek</t>
  </si>
  <si>
    <t>Mikousová</t>
  </si>
  <si>
    <t>Miková</t>
  </si>
  <si>
    <t>Míková</t>
  </si>
  <si>
    <t>Mikula</t>
  </si>
  <si>
    <t>Mikulášek</t>
  </si>
  <si>
    <t>Mikulášová</t>
  </si>
  <si>
    <t>Mikulda</t>
  </si>
  <si>
    <t>Mikulec</t>
  </si>
  <si>
    <t>Mikulecká</t>
  </si>
  <si>
    <t>Mikulenda</t>
  </si>
  <si>
    <t>Mikulica</t>
  </si>
  <si>
    <t>Mikušiak</t>
  </si>
  <si>
    <t>Mikyska</t>
  </si>
  <si>
    <t>Vitek</t>
  </si>
  <si>
    <t>Miláček</t>
  </si>
  <si>
    <t>Milčuch</t>
  </si>
  <si>
    <t>Miler</t>
  </si>
  <si>
    <t>Milko</t>
  </si>
  <si>
    <t>Milsimerová</t>
  </si>
  <si>
    <t>Minárik</t>
  </si>
  <si>
    <t>Mináriková</t>
  </si>
  <si>
    <t>Minářová</t>
  </si>
  <si>
    <t>Minke</t>
  </si>
  <si>
    <t>Likáš</t>
  </si>
  <si>
    <t>Mirtes</t>
  </si>
  <si>
    <t>Misconiová</t>
  </si>
  <si>
    <t>Mitlener</t>
  </si>
  <si>
    <t>Mitlenerová</t>
  </si>
  <si>
    <t>Mladý</t>
  </si>
  <si>
    <t>Mlčák</t>
  </si>
  <si>
    <t>Mlčoch</t>
  </si>
  <si>
    <t>Mlejnková</t>
  </si>
  <si>
    <t>Mlch</t>
  </si>
  <si>
    <t>Mlynár</t>
  </si>
  <si>
    <t>Mlynárová</t>
  </si>
  <si>
    <t>Mlynář</t>
  </si>
  <si>
    <t>Mňáčková</t>
  </si>
  <si>
    <t>Moc</t>
  </si>
  <si>
    <t>Mocová</t>
  </si>
  <si>
    <t>Modrý</t>
  </si>
  <si>
    <t>Radoslav</t>
  </si>
  <si>
    <t>Moidl</t>
  </si>
  <si>
    <t>Mokrýšová</t>
  </si>
  <si>
    <t>Isabela</t>
  </si>
  <si>
    <t>Mollová</t>
  </si>
  <si>
    <t>Rebeca</t>
  </si>
  <si>
    <t>Victorie</t>
  </si>
  <si>
    <t>Molnar</t>
  </si>
  <si>
    <t>Mondlová</t>
  </si>
  <si>
    <t>Moonitz</t>
  </si>
  <si>
    <t>Morák</t>
  </si>
  <si>
    <t>Moravcová</t>
  </si>
  <si>
    <t>Moravčík</t>
  </si>
  <si>
    <t>Dorothea</t>
  </si>
  <si>
    <t>Moravčíková</t>
  </si>
  <si>
    <t>Moravec</t>
  </si>
  <si>
    <t>Morávek</t>
  </si>
  <si>
    <t>Petr Marek</t>
  </si>
  <si>
    <t>Moravík</t>
  </si>
  <si>
    <t>Moravíková</t>
  </si>
  <si>
    <t>Morávková</t>
  </si>
  <si>
    <t>Morcinek</t>
  </si>
  <si>
    <t>Morysková</t>
  </si>
  <si>
    <t>Moser</t>
  </si>
  <si>
    <t>Moskaljuk</t>
  </si>
  <si>
    <t>Andii</t>
  </si>
  <si>
    <t>Mostovenko</t>
  </si>
  <si>
    <t>Motejl</t>
  </si>
  <si>
    <t>Motoška</t>
  </si>
  <si>
    <t>Motyka</t>
  </si>
  <si>
    <t>Motyková</t>
  </si>
  <si>
    <t>Moudrá</t>
  </si>
  <si>
    <t>Moudrý</t>
  </si>
  <si>
    <t>Movkrová</t>
  </si>
  <si>
    <t>Mráz</t>
  </si>
  <si>
    <t>Mrázek</t>
  </si>
  <si>
    <t>Mrázik</t>
  </si>
  <si>
    <t>Mrazíková</t>
  </si>
  <si>
    <t>Mrázková</t>
  </si>
  <si>
    <t>Mrázová</t>
  </si>
  <si>
    <t>Mrhálek</t>
  </si>
  <si>
    <t>adriana</t>
  </si>
  <si>
    <t>Mrkvicová</t>
  </si>
  <si>
    <t>Mrlík</t>
  </si>
  <si>
    <t>Mrozek</t>
  </si>
  <si>
    <t>Múcka</t>
  </si>
  <si>
    <t>Mühl</t>
  </si>
  <si>
    <t>Mucha</t>
  </si>
  <si>
    <t>Mulač</t>
  </si>
  <si>
    <t>Mulerová</t>
  </si>
  <si>
    <t>Natalie Elinor</t>
  </si>
  <si>
    <t>Mullen</t>
  </si>
  <si>
    <t>Muller</t>
  </si>
  <si>
    <t>Müller</t>
  </si>
  <si>
    <t>Mullerová</t>
  </si>
  <si>
    <t>Muroňová</t>
  </si>
  <si>
    <t>Muselík</t>
  </si>
  <si>
    <t>Musil</t>
  </si>
  <si>
    <t>Musílek</t>
  </si>
  <si>
    <t>Musílková</t>
  </si>
  <si>
    <t>Mušák</t>
  </si>
  <si>
    <t>Mutl</t>
  </si>
  <si>
    <t>Muzikářová</t>
  </si>
  <si>
    <t>Mynář</t>
  </si>
  <si>
    <t>Svobodova</t>
  </si>
  <si>
    <t>Myrdacz</t>
  </si>
  <si>
    <t>Myslivečková</t>
  </si>
  <si>
    <t>Myšíková</t>
  </si>
  <si>
    <t>Mžigod</t>
  </si>
  <si>
    <t>Ameliia</t>
  </si>
  <si>
    <t>Nabiieva</t>
  </si>
  <si>
    <t>Nádvorník</t>
  </si>
  <si>
    <t>Nagy</t>
  </si>
  <si>
    <t>Najbrtová</t>
  </si>
  <si>
    <t>Najgrová</t>
  </si>
  <si>
    <t>Najvárek</t>
  </si>
  <si>
    <t>Nališová</t>
  </si>
  <si>
    <t>Náměstek</t>
  </si>
  <si>
    <t>Nápravník</t>
  </si>
  <si>
    <t>Náprstková</t>
  </si>
  <si>
    <t>Narovcová</t>
  </si>
  <si>
    <t>Nárožná</t>
  </si>
  <si>
    <t>P</t>
  </si>
  <si>
    <t>Nástraha</t>
  </si>
  <si>
    <t>Navrátil</t>
  </si>
  <si>
    <t>Milliel</t>
  </si>
  <si>
    <t>Navrátilová</t>
  </si>
  <si>
    <t>Táňa</t>
  </si>
  <si>
    <t>Navratova</t>
  </si>
  <si>
    <t>Návratová</t>
  </si>
  <si>
    <t>Neckař</t>
  </si>
  <si>
    <t>Nečaj</t>
  </si>
  <si>
    <t>Nečas</t>
  </si>
  <si>
    <t>Nečasová</t>
  </si>
  <si>
    <t>Nečina</t>
  </si>
  <si>
    <t>Nedoma</t>
  </si>
  <si>
    <t>Nedomlel</t>
  </si>
  <si>
    <t>Nedorostková</t>
  </si>
  <si>
    <t>Nedvědová</t>
  </si>
  <si>
    <t>Zdislava</t>
  </si>
  <si>
    <t>Nechanický</t>
  </si>
  <si>
    <t>Nejdl</t>
  </si>
  <si>
    <t>Nejdlová</t>
  </si>
  <si>
    <t>Nejedlá</t>
  </si>
  <si>
    <t>Nejedlý</t>
  </si>
  <si>
    <t>Nejezchleb</t>
  </si>
  <si>
    <t>Nejezchleba</t>
  </si>
  <si>
    <t>Nejezchlebová</t>
  </si>
  <si>
    <t>Nekolová</t>
  </si>
  <si>
    <t>Nekvinda</t>
  </si>
  <si>
    <t>Němcová</t>
  </si>
  <si>
    <t>Němec</t>
  </si>
  <si>
    <t>Tobiaš</t>
  </si>
  <si>
    <t>Němeček</t>
  </si>
  <si>
    <t>petra</t>
  </si>
  <si>
    <t>Němečkova</t>
  </si>
  <si>
    <t>Němečková</t>
  </si>
  <si>
    <t>Nemg</t>
  </si>
  <si>
    <t>Něnec</t>
  </si>
  <si>
    <t>Neová</t>
  </si>
  <si>
    <t>Nepevná</t>
  </si>
  <si>
    <t>Nerad</t>
  </si>
  <si>
    <t>Nerušil</t>
  </si>
  <si>
    <t>Nesvadbová</t>
  </si>
  <si>
    <t>Nešnera</t>
  </si>
  <si>
    <t>Nešpůrek</t>
  </si>
  <si>
    <t>Netík</t>
  </si>
  <si>
    <t>Netoličková</t>
  </si>
  <si>
    <t>Netrh</t>
  </si>
  <si>
    <t>Neubertová</t>
  </si>
  <si>
    <t>Neuhauserová</t>
  </si>
  <si>
    <t>Neuman</t>
  </si>
  <si>
    <t>Neumann</t>
  </si>
  <si>
    <t>Neuwirth</t>
  </si>
  <si>
    <t>Neužilová</t>
  </si>
  <si>
    <t>Nevolová</t>
  </si>
  <si>
    <t>Nevšímal</t>
  </si>
  <si>
    <t>Nevšímalová</t>
  </si>
  <si>
    <t>Niemczuk</t>
  </si>
  <si>
    <t>Nierostek</t>
  </si>
  <si>
    <t>Nikl</t>
  </si>
  <si>
    <t>Nikodem</t>
  </si>
  <si>
    <t>Nikodemová</t>
  </si>
  <si>
    <t>REnáta</t>
  </si>
  <si>
    <t>Norková</t>
  </si>
  <si>
    <t>Nosál</t>
  </si>
  <si>
    <t>Nosálová</t>
  </si>
  <si>
    <t>Nosil</t>
  </si>
  <si>
    <t>Nosková</t>
  </si>
  <si>
    <t>Nováček</t>
  </si>
  <si>
    <t>matyas</t>
  </si>
  <si>
    <t>novák</t>
  </si>
  <si>
    <t>Novák</t>
  </si>
  <si>
    <t>Lukáš Andrei</t>
  </si>
  <si>
    <t>Český tým transplantovaných</t>
  </si>
  <si>
    <t>Klub turistů a lyžařů Brno</t>
  </si>
  <si>
    <t>Nováková</t>
  </si>
  <si>
    <t>Novosad</t>
  </si>
  <si>
    <t>Novotková</t>
  </si>
  <si>
    <t>martina</t>
  </si>
  <si>
    <t>novotná</t>
  </si>
  <si>
    <t>Novotná Jaroměřská</t>
  </si>
  <si>
    <t>Vysokoškolský sportovní klub Humanita</t>
  </si>
  <si>
    <t>Novotný</t>
  </si>
  <si>
    <t>Bohuslav</t>
  </si>
  <si>
    <t>Nový</t>
  </si>
  <si>
    <t>Nožičková</t>
  </si>
  <si>
    <t>Nýdlová</t>
  </si>
  <si>
    <t>Nykl</t>
  </si>
  <si>
    <t>Nykodym</t>
  </si>
  <si>
    <t>Nykodým</t>
  </si>
  <si>
    <t>Nytra</t>
  </si>
  <si>
    <t>Metoděj</t>
  </si>
  <si>
    <t>Nývlt</t>
  </si>
  <si>
    <t>Oberlander</t>
  </si>
  <si>
    <t>Obi</t>
  </si>
  <si>
    <t>Obí</t>
  </si>
  <si>
    <t>Obleser</t>
  </si>
  <si>
    <t>Oborníková</t>
  </si>
  <si>
    <t>Obrovská</t>
  </si>
  <si>
    <t>Obstová</t>
  </si>
  <si>
    <t>Ohnoutka</t>
  </si>
  <si>
    <t>Okáč</t>
  </si>
  <si>
    <t>Okleštěk</t>
  </si>
  <si>
    <t>Okrouhlý</t>
  </si>
  <si>
    <t>Oliva</t>
  </si>
  <si>
    <t>Oliverusová</t>
  </si>
  <si>
    <t>Olma</t>
  </si>
  <si>
    <t>Olšerová</t>
  </si>
  <si>
    <t>Ondráček</t>
  </si>
  <si>
    <t>Ondráčková</t>
  </si>
  <si>
    <t>Ondrášek</t>
  </si>
  <si>
    <t>Ondrášková</t>
  </si>
  <si>
    <t>Ondriášová</t>
  </si>
  <si>
    <t>Ondrová</t>
  </si>
  <si>
    <t>Ondrúš</t>
  </si>
  <si>
    <t>Ondrušek</t>
  </si>
  <si>
    <t>Öner</t>
  </si>
  <si>
    <t>Marko</t>
  </si>
  <si>
    <t>Ongnejovič</t>
  </si>
  <si>
    <t>Opěla</t>
  </si>
  <si>
    <t>Oprša</t>
  </si>
  <si>
    <t>Oratorová</t>
  </si>
  <si>
    <t>Oravcová</t>
  </si>
  <si>
    <t>Oravec</t>
  </si>
  <si>
    <t>Orban</t>
  </si>
  <si>
    <t>Orlík</t>
  </si>
  <si>
    <t>Arsalan</t>
  </si>
  <si>
    <t>Orlovskiy</t>
  </si>
  <si>
    <t>Paula</t>
  </si>
  <si>
    <t>Oršuliaková</t>
  </si>
  <si>
    <t>Osang</t>
  </si>
  <si>
    <t>MOTION TEAM</t>
  </si>
  <si>
    <t>Osičková</t>
  </si>
  <si>
    <t>Osmánek</t>
  </si>
  <si>
    <t>Ošmera</t>
  </si>
  <si>
    <t>Rosťa</t>
  </si>
  <si>
    <t>Otahál</t>
  </si>
  <si>
    <t>Otáhalová</t>
  </si>
  <si>
    <t>Otipka</t>
  </si>
  <si>
    <t>Otipková</t>
  </si>
  <si>
    <t>Otradovcová</t>
  </si>
  <si>
    <t>Oujeský</t>
  </si>
  <si>
    <t>Oujezdská</t>
  </si>
  <si>
    <t>Oujezdský</t>
  </si>
  <si>
    <t>Ouzká</t>
  </si>
  <si>
    <t>Ouzky</t>
  </si>
  <si>
    <t>Ožana</t>
  </si>
  <si>
    <t>Ožanová</t>
  </si>
  <si>
    <t>Pacandová</t>
  </si>
  <si>
    <t>Pacejka</t>
  </si>
  <si>
    <t>Packowská</t>
  </si>
  <si>
    <t>Padera</t>
  </si>
  <si>
    <t>Padrtková</t>
  </si>
  <si>
    <t>Pachman</t>
  </si>
  <si>
    <t>Pajer</t>
  </si>
  <si>
    <t>Pajtlová</t>
  </si>
  <si>
    <t>Pala</t>
  </si>
  <si>
    <t>Palacký</t>
  </si>
  <si>
    <t>Palát</t>
  </si>
  <si>
    <t>Palátová</t>
  </si>
  <si>
    <t>Palatý</t>
  </si>
  <si>
    <t>Alexandr</t>
  </si>
  <si>
    <t>Pálffy</t>
  </si>
  <si>
    <t>Palíšek</t>
  </si>
  <si>
    <t>Pálka</t>
  </si>
  <si>
    <t>Palla</t>
  </si>
  <si>
    <t>Palm</t>
  </si>
  <si>
    <t>Palonci</t>
  </si>
  <si>
    <t>Palotáš</t>
  </si>
  <si>
    <t>Palotášová</t>
  </si>
  <si>
    <t>Paluzga</t>
  </si>
  <si>
    <t>Pančocha</t>
  </si>
  <si>
    <t>Pančochová</t>
  </si>
  <si>
    <t>Pánek</t>
  </si>
  <si>
    <t>Pankratz</t>
  </si>
  <si>
    <t>Panský</t>
  </si>
  <si>
    <t>Panuščíková</t>
  </si>
  <si>
    <t>Panuška</t>
  </si>
  <si>
    <t>Papaj</t>
  </si>
  <si>
    <t>Paparega</t>
  </si>
  <si>
    <t>Papež</t>
  </si>
  <si>
    <t>Jakob</t>
  </si>
  <si>
    <t>Papežík</t>
  </si>
  <si>
    <t>Papíková</t>
  </si>
  <si>
    <t>Papírník</t>
  </si>
  <si>
    <t>Parák</t>
  </si>
  <si>
    <t>Páral</t>
  </si>
  <si>
    <t>Pardubský</t>
  </si>
  <si>
    <t>Parkert</t>
  </si>
  <si>
    <t>Pařenicová</t>
  </si>
  <si>
    <t>Paříková</t>
  </si>
  <si>
    <t>Pařízek</t>
  </si>
  <si>
    <t>Tom</t>
  </si>
  <si>
    <t>Pascarella</t>
  </si>
  <si>
    <t>Paseková</t>
  </si>
  <si>
    <t>Dragan</t>
  </si>
  <si>
    <t>Pasovský</t>
  </si>
  <si>
    <t>Pastor</t>
  </si>
  <si>
    <t>Pastornická</t>
  </si>
  <si>
    <t>Pašek</t>
  </si>
  <si>
    <t>Paták</t>
  </si>
  <si>
    <t>Paťák</t>
  </si>
  <si>
    <t>Paťáková</t>
  </si>
  <si>
    <t>Alfred</t>
  </si>
  <si>
    <t>Pátek</t>
  </si>
  <si>
    <t>Thea</t>
  </si>
  <si>
    <t>Patočka</t>
  </si>
  <si>
    <t>Patras</t>
  </si>
  <si>
    <t>Patroch</t>
  </si>
  <si>
    <t>Yulia</t>
  </si>
  <si>
    <t>Patrusheva</t>
  </si>
  <si>
    <t>Paulíček</t>
  </si>
  <si>
    <t>Pávek</t>
  </si>
  <si>
    <t>Pavelčík</t>
  </si>
  <si>
    <t>Pavelka</t>
  </si>
  <si>
    <t>Pavelková</t>
  </si>
  <si>
    <t>Páviš</t>
  </si>
  <si>
    <t>Pávišová</t>
  </si>
  <si>
    <t>Pávková</t>
  </si>
  <si>
    <t>Pavlasová</t>
  </si>
  <si>
    <t>Pavlata</t>
  </si>
  <si>
    <t>Pavlechová</t>
  </si>
  <si>
    <t>Pavlica</t>
  </si>
  <si>
    <t>Pavlíček</t>
  </si>
  <si>
    <t>Pavlíčková</t>
  </si>
  <si>
    <t>Pavlík</t>
  </si>
  <si>
    <t>Pavlíková</t>
  </si>
  <si>
    <t>Lucie Markéta</t>
  </si>
  <si>
    <t>Pavlín</t>
  </si>
  <si>
    <t>Pavlorka</t>
  </si>
  <si>
    <t>Pavlová</t>
  </si>
  <si>
    <t>Pavlovcová</t>
  </si>
  <si>
    <t>Egor</t>
  </si>
  <si>
    <t>Pavlovitch</t>
  </si>
  <si>
    <t>Pazdera</t>
  </si>
  <si>
    <t>Pazderová</t>
  </si>
  <si>
    <t>Pazourová</t>
  </si>
  <si>
    <t>Pažout</t>
  </si>
  <si>
    <t>Pažoutová</t>
  </si>
  <si>
    <t>Peca</t>
  </si>
  <si>
    <t>Pecka</t>
  </si>
  <si>
    <t>Pecková</t>
  </si>
  <si>
    <t>Peč</t>
  </si>
  <si>
    <t>Pěčková</t>
  </si>
  <si>
    <t>Pehlík</t>
  </si>
  <si>
    <t>Pech</t>
  </si>
  <si>
    <t>Zdenek</t>
  </si>
  <si>
    <t>Pechácek</t>
  </si>
  <si>
    <t>Pecháčková</t>
  </si>
  <si>
    <t>Pechlát</t>
  </si>
  <si>
    <t>Pechman</t>
  </si>
  <si>
    <t>Peikertová</t>
  </si>
  <si>
    <t>Pejhová</t>
  </si>
  <si>
    <t>Pejková</t>
  </si>
  <si>
    <t>Pejřil</t>
  </si>
  <si>
    <t>Pejsarová</t>
  </si>
  <si>
    <t>Pekárek</t>
  </si>
  <si>
    <t>Pekařová</t>
  </si>
  <si>
    <t>Stela</t>
  </si>
  <si>
    <t>Peková</t>
  </si>
  <si>
    <t>Pelich</t>
  </si>
  <si>
    <t>Pelikán</t>
  </si>
  <si>
    <t>Pelíšek</t>
  </si>
  <si>
    <t>Peneisl</t>
  </si>
  <si>
    <t>Pěnkavová</t>
  </si>
  <si>
    <t>Peňsová</t>
  </si>
  <si>
    <t>Perdulová</t>
  </si>
  <si>
    <t>Pergler</t>
  </si>
  <si>
    <t>Pernegrová</t>
  </si>
  <si>
    <t>Pernica</t>
  </si>
  <si>
    <t>Pernicová</t>
  </si>
  <si>
    <t>Pernička</t>
  </si>
  <si>
    <t>Peřestý</t>
  </si>
  <si>
    <t>Peřina</t>
  </si>
  <si>
    <t>Pešatová</t>
  </si>
  <si>
    <t>Pešek</t>
  </si>
  <si>
    <t>Pešina</t>
  </si>
  <si>
    <t>Pešková</t>
  </si>
  <si>
    <t>Pešl</t>
  </si>
  <si>
    <t>Miloslav</t>
  </si>
  <si>
    <t>Peták</t>
  </si>
  <si>
    <t>Peterka</t>
  </si>
  <si>
    <t>Peterková</t>
  </si>
  <si>
    <t>Petráčková</t>
  </si>
  <si>
    <t>Petrák</t>
  </si>
  <si>
    <t>Petráková</t>
  </si>
  <si>
    <t>Petránek</t>
  </si>
  <si>
    <t>Petrásek</t>
  </si>
  <si>
    <t>Petrásková</t>
  </si>
  <si>
    <t>Petrmichl</t>
  </si>
  <si>
    <t>Petrof</t>
  </si>
  <si>
    <t>Kiril</t>
  </si>
  <si>
    <t>Petrová</t>
  </si>
  <si>
    <t>Petrů</t>
  </si>
  <si>
    <t>Petruška</t>
  </si>
  <si>
    <t>Petrušková</t>
  </si>
  <si>
    <t>Petříková</t>
  </si>
  <si>
    <t>Pexa</t>
  </si>
  <si>
    <t>Pexová</t>
  </si>
  <si>
    <t>Pícl</t>
  </si>
  <si>
    <t>Píclová</t>
  </si>
  <si>
    <t>Pieran</t>
  </si>
  <si>
    <t>Pieranová</t>
  </si>
  <si>
    <t>Pietrasová</t>
  </si>
  <si>
    <t>Pietrasz</t>
  </si>
  <si>
    <t>Piherová</t>
  </si>
  <si>
    <t>Pícha</t>
  </si>
  <si>
    <t>Pichler</t>
  </si>
  <si>
    <t>Pika</t>
  </si>
  <si>
    <t>Pilař</t>
  </si>
  <si>
    <t>Pilát</t>
  </si>
  <si>
    <t>Pilátová</t>
  </si>
  <si>
    <t>Růžena</t>
  </si>
  <si>
    <t>Pilcová</t>
  </si>
  <si>
    <t>Pilný</t>
  </si>
  <si>
    <t>Piloušek</t>
  </si>
  <si>
    <t>Pincová</t>
  </si>
  <si>
    <t>Pindel</t>
  </si>
  <si>
    <t>Pinecker</t>
  </si>
  <si>
    <t>Pinka</t>
  </si>
  <si>
    <t>Pinkas</t>
  </si>
  <si>
    <t>Pipek</t>
  </si>
  <si>
    <t>Lyžařský klub Ledeč nad Sázavou</t>
  </si>
  <si>
    <t>Piruchta</t>
  </si>
  <si>
    <t>Písačková</t>
  </si>
  <si>
    <t>Písařová</t>
  </si>
  <si>
    <t>Písecký</t>
  </si>
  <si>
    <t>Pisk</t>
  </si>
  <si>
    <t>Piter</t>
  </si>
  <si>
    <t>Pitha</t>
  </si>
  <si>
    <t>Pitrun</t>
  </si>
  <si>
    <t>Pivcová</t>
  </si>
  <si>
    <t>Pivec</t>
  </si>
  <si>
    <t>Pivkova</t>
  </si>
  <si>
    <t>Pivková</t>
  </si>
  <si>
    <t>Pivrnec</t>
  </si>
  <si>
    <t>Pivsetok</t>
  </si>
  <si>
    <t>Magda</t>
  </si>
  <si>
    <t>Plačková</t>
  </si>
  <si>
    <t>Plachá</t>
  </si>
  <si>
    <t>Plachý</t>
  </si>
  <si>
    <t>Planková</t>
  </si>
  <si>
    <t>Plašilová</t>
  </si>
  <si>
    <t>Plášilová</t>
  </si>
  <si>
    <t>Plášková</t>
  </si>
  <si>
    <t>Plecitý</t>
  </si>
  <si>
    <t>Plinta</t>
  </si>
  <si>
    <t>Plochová</t>
  </si>
  <si>
    <t>Plotěná</t>
  </si>
  <si>
    <t>Plotěný</t>
  </si>
  <si>
    <t>Plšek</t>
  </si>
  <si>
    <t>Plšková</t>
  </si>
  <si>
    <t>Plucnara</t>
  </si>
  <si>
    <t>Pobořilová</t>
  </si>
  <si>
    <t>Počinek</t>
  </si>
  <si>
    <t>Počta</t>
  </si>
  <si>
    <t>Počtová</t>
  </si>
  <si>
    <t>Podařil</t>
  </si>
  <si>
    <t>Poddaný</t>
  </si>
  <si>
    <t>Podhorecký</t>
  </si>
  <si>
    <t>Podhradská</t>
  </si>
  <si>
    <t>Podhráský</t>
  </si>
  <si>
    <t>Podola</t>
  </si>
  <si>
    <t>Podolský</t>
  </si>
  <si>
    <t>Pohan</t>
  </si>
  <si>
    <t>Pohanka</t>
  </si>
  <si>
    <t>Pohanová</t>
  </si>
  <si>
    <t>Pohl</t>
  </si>
  <si>
    <t>Pohlová</t>
  </si>
  <si>
    <t>Pohořalý</t>
  </si>
  <si>
    <t>Pochobradský</t>
  </si>
  <si>
    <t>Pochop</t>
  </si>
  <si>
    <t>Pochopová</t>
  </si>
  <si>
    <t>Pochyla</t>
  </si>
  <si>
    <t>Pochylová</t>
  </si>
  <si>
    <t>Pokorná</t>
  </si>
  <si>
    <t>Pokorný</t>
  </si>
  <si>
    <t>Poláček</t>
  </si>
  <si>
    <t>Poláčková</t>
  </si>
  <si>
    <t>Bruno</t>
  </si>
  <si>
    <t>Polák</t>
  </si>
  <si>
    <t>Polan</t>
  </si>
  <si>
    <t>Polanský</t>
  </si>
  <si>
    <t>Polášek</t>
  </si>
  <si>
    <t>Polcar</t>
  </si>
  <si>
    <t>Poledníčková</t>
  </si>
  <si>
    <t>Polehla</t>
  </si>
  <si>
    <t>Polehlová</t>
  </si>
  <si>
    <t>Polidor</t>
  </si>
  <si>
    <t>Polidorová</t>
  </si>
  <si>
    <t>Bronislav</t>
  </si>
  <si>
    <t>Poloczek</t>
  </si>
  <si>
    <t>Pololáníková</t>
  </si>
  <si>
    <t>Pomykáčková</t>
  </si>
  <si>
    <t>Pomykal</t>
  </si>
  <si>
    <t>Pončík</t>
  </si>
  <si>
    <t>Ponížil</t>
  </si>
  <si>
    <t>Popelka</t>
  </si>
  <si>
    <t>Cyril</t>
  </si>
  <si>
    <t>Poppr</t>
  </si>
  <si>
    <t>Porhajm</t>
  </si>
  <si>
    <t>Porhinčák</t>
  </si>
  <si>
    <t>Porkert</t>
  </si>
  <si>
    <t>Porš</t>
  </si>
  <si>
    <t>Portych</t>
  </si>
  <si>
    <t>Porubský</t>
  </si>
  <si>
    <t>Pospíšil</t>
  </si>
  <si>
    <t>Pospíšilová</t>
  </si>
  <si>
    <t>Pouchová</t>
  </si>
  <si>
    <t>Olivie</t>
  </si>
  <si>
    <t>Pozdenkov</t>
  </si>
  <si>
    <t>Pracná</t>
  </si>
  <si>
    <t>Prachařová</t>
  </si>
  <si>
    <t>Pravencova</t>
  </si>
  <si>
    <t>Pražák</t>
  </si>
  <si>
    <t>Pražáková</t>
  </si>
  <si>
    <t>Pražma</t>
  </si>
  <si>
    <t>Preclíková</t>
  </si>
  <si>
    <t>Prchalová</t>
  </si>
  <si>
    <t>Prieselova</t>
  </si>
  <si>
    <t>Primásek</t>
  </si>
  <si>
    <t>Proch</t>
  </si>
  <si>
    <t>Prochazka</t>
  </si>
  <si>
    <t>Procházka</t>
  </si>
  <si>
    <t>Procházková</t>
  </si>
  <si>
    <t>Izabela</t>
  </si>
  <si>
    <t>Prokeš</t>
  </si>
  <si>
    <t>Prokopcová</t>
  </si>
  <si>
    <t>Leoš</t>
  </si>
  <si>
    <t>Prokopec</t>
  </si>
  <si>
    <t>Prokopová</t>
  </si>
  <si>
    <t>Proksová</t>
  </si>
  <si>
    <t>Prostějovský</t>
  </si>
  <si>
    <t>Protivová</t>
  </si>
  <si>
    <t>Prouza</t>
  </si>
  <si>
    <t>Lucka</t>
  </si>
  <si>
    <t>Prouzová</t>
  </si>
  <si>
    <t>Pruša</t>
  </si>
  <si>
    <t>Průša</t>
  </si>
  <si>
    <t>Průšová</t>
  </si>
  <si>
    <t>Rút</t>
  </si>
  <si>
    <t>Przeczková</t>
  </si>
  <si>
    <t>Přáda</t>
  </si>
  <si>
    <t>Přeučilová</t>
  </si>
  <si>
    <t>Příborská</t>
  </si>
  <si>
    <t>Přibyl</t>
  </si>
  <si>
    <t>Přibylová</t>
  </si>
  <si>
    <t>SS</t>
  </si>
  <si>
    <t>Příhoda</t>
  </si>
  <si>
    <t>Příhodský</t>
  </si>
  <si>
    <t>Příhonský</t>
  </si>
  <si>
    <t>Přichystalová</t>
  </si>
  <si>
    <t>Benjamín</t>
  </si>
  <si>
    <t>Přikryl</t>
  </si>
  <si>
    <t>Jeremiáš</t>
  </si>
  <si>
    <t>Přikrylová</t>
  </si>
  <si>
    <t>Psota</t>
  </si>
  <si>
    <t>Pszczolka</t>
  </si>
  <si>
    <t>Pszczolková</t>
  </si>
  <si>
    <t>Ptáček</t>
  </si>
  <si>
    <t>Urbanova</t>
  </si>
  <si>
    <t>Ptáčková</t>
  </si>
  <si>
    <t>Ptáčniková</t>
  </si>
  <si>
    <t>Ptáčníková</t>
  </si>
  <si>
    <t>SK MONSUN</t>
  </si>
  <si>
    <t>Půbal</t>
  </si>
  <si>
    <t>Puci</t>
  </si>
  <si>
    <t>Pudelka</t>
  </si>
  <si>
    <t>Půhonná</t>
  </si>
  <si>
    <t>Patrik Lucas</t>
  </si>
  <si>
    <t>Puchta</t>
  </si>
  <si>
    <t>Puchtová</t>
  </si>
  <si>
    <t>Arsenyi</t>
  </si>
  <si>
    <t>Pukhov</t>
  </si>
  <si>
    <t>Pulda</t>
  </si>
  <si>
    <t>Půlpánová</t>
  </si>
  <si>
    <t>Punčochář</t>
  </si>
  <si>
    <t>Pytjuk</t>
  </si>
  <si>
    <t>Pytlounová</t>
  </si>
  <si>
    <t>Quaiser</t>
  </si>
  <si>
    <t>Quardová</t>
  </si>
  <si>
    <t>Raab</t>
  </si>
  <si>
    <t>Radková</t>
  </si>
  <si>
    <t>Rafajová</t>
  </si>
  <si>
    <t>Raiser</t>
  </si>
  <si>
    <t>Raiskub</t>
  </si>
  <si>
    <t>Rajmon</t>
  </si>
  <si>
    <t>Rajnochová</t>
  </si>
  <si>
    <t>Rajol</t>
  </si>
  <si>
    <t>Ramach</t>
  </si>
  <si>
    <t>Ramachová</t>
  </si>
  <si>
    <t>Ramaisl</t>
  </si>
  <si>
    <t>Rambousek</t>
  </si>
  <si>
    <t>Rambousková</t>
  </si>
  <si>
    <t>Rameš</t>
  </si>
  <si>
    <t>Ramžová</t>
  </si>
  <si>
    <t>Rapant</t>
  </si>
  <si>
    <t>Sebastián</t>
  </si>
  <si>
    <t>Rapičák</t>
  </si>
  <si>
    <t>Rasel</t>
  </si>
  <si>
    <t>Raszyk</t>
  </si>
  <si>
    <t>Raška</t>
  </si>
  <si>
    <t>Rataj</t>
  </si>
  <si>
    <t>Raus</t>
  </si>
  <si>
    <t>Rážek</t>
  </si>
  <si>
    <t>Rebjonková</t>
  </si>
  <si>
    <t>Recman</t>
  </si>
  <si>
    <t>Redlová</t>
  </si>
  <si>
    <t>Arthur</t>
  </si>
  <si>
    <t>Regieta</t>
  </si>
  <si>
    <t>Rehberger</t>
  </si>
  <si>
    <t>Reichlová</t>
  </si>
  <si>
    <t>Reimann</t>
  </si>
  <si>
    <t>Reindl</t>
  </si>
  <si>
    <t>Reinisch</t>
  </si>
  <si>
    <t>Reisinger</t>
  </si>
  <si>
    <t>Reiský</t>
  </si>
  <si>
    <t>Jindra</t>
  </si>
  <si>
    <t>Reissigová</t>
  </si>
  <si>
    <t>Rejda</t>
  </si>
  <si>
    <t>Rejmann</t>
  </si>
  <si>
    <t>Marie Viola</t>
  </si>
  <si>
    <t>Rejmontova</t>
  </si>
  <si>
    <t>Rejmontová</t>
  </si>
  <si>
    <t>Rejnová</t>
  </si>
  <si>
    <t>Rejzková</t>
  </si>
  <si>
    <t>Remeš</t>
  </si>
  <si>
    <t>Remiáš</t>
  </si>
  <si>
    <t>Renč</t>
  </si>
  <si>
    <t>Yan</t>
  </si>
  <si>
    <t>Renelt</t>
  </si>
  <si>
    <t>Repaský</t>
  </si>
  <si>
    <t>Rešl</t>
  </si>
  <si>
    <t>Rezková</t>
  </si>
  <si>
    <t>Ricciardi</t>
  </si>
  <si>
    <t>Ridzák</t>
  </si>
  <si>
    <t>Riedel</t>
  </si>
  <si>
    <t>Riedelová</t>
  </si>
  <si>
    <t>Riedlová</t>
  </si>
  <si>
    <t>Riessler</t>
  </si>
  <si>
    <t>Riesz</t>
  </si>
  <si>
    <t>Richter</t>
  </si>
  <si>
    <t>Meda</t>
  </si>
  <si>
    <t>Richtrova</t>
  </si>
  <si>
    <t>Ritter</t>
  </si>
  <si>
    <t>Roaolová</t>
  </si>
  <si>
    <t>Sydney</t>
  </si>
  <si>
    <t>Robinson</t>
  </si>
  <si>
    <t>Zoe</t>
  </si>
  <si>
    <t>Ročák</t>
  </si>
  <si>
    <t>Roh</t>
  </si>
  <si>
    <t>Rojar</t>
  </si>
  <si>
    <t>Rokos</t>
  </si>
  <si>
    <t>Viki</t>
  </si>
  <si>
    <t>Ronzová</t>
  </si>
  <si>
    <t>Ropek</t>
  </si>
  <si>
    <t>Rössl</t>
  </si>
  <si>
    <t>Rotter</t>
  </si>
  <si>
    <t>Roubíček</t>
  </si>
  <si>
    <t>Roušar</t>
  </si>
  <si>
    <t>Routa</t>
  </si>
  <si>
    <t>Rovenský</t>
  </si>
  <si>
    <t>Rovňanová</t>
  </si>
  <si>
    <t>NIKOL</t>
  </si>
  <si>
    <t>Rozehnalová</t>
  </si>
  <si>
    <t>Rozkydal</t>
  </si>
  <si>
    <t>Rozum</t>
  </si>
  <si>
    <t>Kilián</t>
  </si>
  <si>
    <t>Rozvoral</t>
  </si>
  <si>
    <t>Rožnovská</t>
  </si>
  <si>
    <t>Ruber</t>
  </si>
  <si>
    <t>Rudolecký</t>
  </si>
  <si>
    <t>Rulf</t>
  </si>
  <si>
    <t>Rulfová</t>
  </si>
  <si>
    <t>Ruml</t>
  </si>
  <si>
    <t>Rumlář</t>
  </si>
  <si>
    <t>Rumlerová</t>
  </si>
  <si>
    <t>Runštukova</t>
  </si>
  <si>
    <t>Rus</t>
  </si>
  <si>
    <t>Rusek</t>
  </si>
  <si>
    <t>Rusiňák</t>
  </si>
  <si>
    <t>Rusňák</t>
  </si>
  <si>
    <t>Rusz</t>
  </si>
  <si>
    <t>Růžička</t>
  </si>
  <si>
    <t>Růžičková</t>
  </si>
  <si>
    <t>Růžovič</t>
  </si>
  <si>
    <t>Rybín</t>
  </si>
  <si>
    <t>Rýdez</t>
  </si>
  <si>
    <t>Rýdl</t>
  </si>
  <si>
    <t>Rýdlová</t>
  </si>
  <si>
    <t>Rygl</t>
  </si>
  <si>
    <t>Rychlý</t>
  </si>
  <si>
    <t>Rychtařík</t>
  </si>
  <si>
    <t>Rychtaříková</t>
  </si>
  <si>
    <t>Rychtářová</t>
  </si>
  <si>
    <t>Rys</t>
  </si>
  <si>
    <t>Tali</t>
  </si>
  <si>
    <t>Rysů</t>
  </si>
  <si>
    <t>Ryšavá</t>
  </si>
  <si>
    <t>Rýšavý</t>
  </si>
  <si>
    <t>Pepa</t>
  </si>
  <si>
    <t>Ryšica</t>
  </si>
  <si>
    <t>Ryška</t>
  </si>
  <si>
    <t>Řeháčková</t>
  </si>
  <si>
    <t>Řehák</t>
  </si>
  <si>
    <t>Jarek</t>
  </si>
  <si>
    <t>Řehulka</t>
  </si>
  <si>
    <t>Řechková</t>
  </si>
  <si>
    <t>Řeřicha</t>
  </si>
  <si>
    <t>Řeřucha</t>
  </si>
  <si>
    <t>Fabien</t>
  </si>
  <si>
    <t>Řezáč</t>
  </si>
  <si>
    <t>Řezáčová</t>
  </si>
  <si>
    <t>Řezniček</t>
  </si>
  <si>
    <t>Řezníček</t>
  </si>
  <si>
    <t>Dylan</t>
  </si>
  <si>
    <t>Řičicová</t>
  </si>
  <si>
    <t>Říha</t>
  </si>
  <si>
    <t>Říhová</t>
  </si>
  <si>
    <t>Římanová</t>
  </si>
  <si>
    <t>Sádek</t>
  </si>
  <si>
    <t>Sadílek</t>
  </si>
  <si>
    <t>Sádovský</t>
  </si>
  <si>
    <t>Andy</t>
  </si>
  <si>
    <t>Ságl</t>
  </si>
  <si>
    <t>Ságlová</t>
  </si>
  <si>
    <t>Sacher</t>
  </si>
  <si>
    <t>Sainer</t>
  </si>
  <si>
    <t>Sajdl</t>
  </si>
  <si>
    <t>Salač</t>
  </si>
  <si>
    <t>Salanská</t>
  </si>
  <si>
    <t>Salva</t>
  </si>
  <si>
    <t>Salvetová</t>
  </si>
  <si>
    <t>Samcová</t>
  </si>
  <si>
    <t>Samec</t>
  </si>
  <si>
    <t>Samek</t>
  </si>
  <si>
    <t>Sameš</t>
  </si>
  <si>
    <t>Samková</t>
  </si>
  <si>
    <t>Samlík</t>
  </si>
  <si>
    <t>Samotná</t>
  </si>
  <si>
    <t>Sandleiterová</t>
  </si>
  <si>
    <t>Sanislo</t>
  </si>
  <si>
    <t>Santarius</t>
  </si>
  <si>
    <t>Saravec</t>
  </si>
  <si>
    <t>Sarganek</t>
  </si>
  <si>
    <t>Satke</t>
  </si>
  <si>
    <t>Sauerová</t>
  </si>
  <si>
    <t>Savková</t>
  </si>
  <si>
    <t>Scönpflugová</t>
  </si>
  <si>
    <t>Searles</t>
  </si>
  <si>
    <t>Sedíkek</t>
  </si>
  <si>
    <t>Sedláček</t>
  </si>
  <si>
    <t>Ingrid</t>
  </si>
  <si>
    <t>Sedláčková</t>
  </si>
  <si>
    <t>Sedlák</t>
  </si>
  <si>
    <t>Sedláková</t>
  </si>
  <si>
    <t>Sedlář</t>
  </si>
  <si>
    <t>Sedlíková</t>
  </si>
  <si>
    <t>Sedmík</t>
  </si>
  <si>
    <t>Sehnal</t>
  </si>
  <si>
    <t>Sehnalík</t>
  </si>
  <si>
    <t>Sehnalíková</t>
  </si>
  <si>
    <t>Seidl</t>
  </si>
  <si>
    <t>lucie</t>
  </si>
  <si>
    <t>seidlerova</t>
  </si>
  <si>
    <t>Seidlová</t>
  </si>
  <si>
    <t>Seifert</t>
  </si>
  <si>
    <t>Sejkora</t>
  </si>
  <si>
    <t>Sekalová</t>
  </si>
  <si>
    <t>Sekyra</t>
  </si>
  <si>
    <t>Sekyrová</t>
  </si>
  <si>
    <t>Selzáčková</t>
  </si>
  <si>
    <t>Semančik</t>
  </si>
  <si>
    <t>Semančová</t>
  </si>
  <si>
    <t>Seménka</t>
  </si>
  <si>
    <t>Semerád</t>
  </si>
  <si>
    <t>Amina</t>
  </si>
  <si>
    <t>Serdaliyeva</t>
  </si>
  <si>
    <t>Rozaliya</t>
  </si>
  <si>
    <t>Sery</t>
  </si>
  <si>
    <t>Seyčková</t>
  </si>
  <si>
    <t>Shaklein</t>
  </si>
  <si>
    <t>Shorban</t>
  </si>
  <si>
    <t>Shullová</t>
  </si>
  <si>
    <t>Shwarz</t>
  </si>
  <si>
    <t>Shwetter</t>
  </si>
  <si>
    <t>Schafhauserová</t>
  </si>
  <si>
    <t>Scheinostová</t>
  </si>
  <si>
    <t>Schellongová</t>
  </si>
  <si>
    <t>Scherling</t>
  </si>
  <si>
    <t>Schimmer</t>
  </si>
  <si>
    <t>Lubica</t>
  </si>
  <si>
    <t>Schimmerová</t>
  </si>
  <si>
    <t>SK Osovec</t>
  </si>
  <si>
    <t>Schindler</t>
  </si>
  <si>
    <t>Schipplová</t>
  </si>
  <si>
    <t>Schleichert</t>
  </si>
  <si>
    <t>Schmidt</t>
  </si>
  <si>
    <t>Schmidtmayer</t>
  </si>
  <si>
    <t>Schmidtová</t>
  </si>
  <si>
    <t>Schneedörflerová</t>
  </si>
  <si>
    <t>Schneider</t>
  </si>
  <si>
    <t>Schneiderová</t>
  </si>
  <si>
    <t>Schoemann</t>
  </si>
  <si>
    <t>Ladislava</t>
  </si>
  <si>
    <t>Schoenfeldeová</t>
  </si>
  <si>
    <t>Schondorfová</t>
  </si>
  <si>
    <t>Schönová</t>
  </si>
  <si>
    <t>Schulmeister</t>
  </si>
  <si>
    <t>Schuster</t>
  </si>
  <si>
    <t>Schwartzhoffová</t>
  </si>
  <si>
    <t>Schwarzová</t>
  </si>
  <si>
    <t>Siegl</t>
  </si>
  <si>
    <t>Sieravský</t>
  </si>
  <si>
    <t>Sichingerová</t>
  </si>
  <si>
    <t>Sikora</t>
  </si>
  <si>
    <t>Síkorová</t>
  </si>
  <si>
    <t>Silný</t>
  </si>
  <si>
    <t>Simandl</t>
  </si>
  <si>
    <t>Simunek</t>
  </si>
  <si>
    <t>Simurda</t>
  </si>
  <si>
    <t>Siostrzoney</t>
  </si>
  <si>
    <t>Sirotek</t>
  </si>
  <si>
    <t>Siwy</t>
  </si>
  <si>
    <t>Sixtová</t>
  </si>
  <si>
    <t>Skála</t>
  </si>
  <si>
    <t>Skalická</t>
  </si>
  <si>
    <t>Skalík</t>
  </si>
  <si>
    <t>Skalíkovà</t>
  </si>
  <si>
    <t>Skalka</t>
  </si>
  <si>
    <t>Skalková</t>
  </si>
  <si>
    <t>Skalník</t>
  </si>
  <si>
    <t>Skálová</t>
  </si>
  <si>
    <t>Skalský</t>
  </si>
  <si>
    <t>Skandera</t>
  </si>
  <si>
    <t>Sklenář</t>
  </si>
  <si>
    <t>Skokanová</t>
  </si>
  <si>
    <t>Skopal</t>
  </si>
  <si>
    <t>Skopový</t>
  </si>
  <si>
    <t>Skotnica</t>
  </si>
  <si>
    <t>Skoumalová</t>
  </si>
  <si>
    <t>Skoupý</t>
  </si>
  <si>
    <t>Skřička</t>
  </si>
  <si>
    <t>Skřipská</t>
  </si>
  <si>
    <t>Skřípská</t>
  </si>
  <si>
    <t>Skřipský</t>
  </si>
  <si>
    <t>Skuhravá</t>
  </si>
  <si>
    <t>Skupien</t>
  </si>
  <si>
    <t>Skyčíková</t>
  </si>
  <si>
    <t>Slaboch</t>
  </si>
  <si>
    <t>Sládečková</t>
  </si>
  <si>
    <t>Sládek</t>
  </si>
  <si>
    <t>Nicole</t>
  </si>
  <si>
    <t>Sládková</t>
  </si>
  <si>
    <t>Jarmil</t>
  </si>
  <si>
    <t>Sláma</t>
  </si>
  <si>
    <t>Slámová</t>
  </si>
  <si>
    <t>Slapnička</t>
  </si>
  <si>
    <t>Slatinský</t>
  </si>
  <si>
    <t>Slatínský</t>
  </si>
  <si>
    <t>Slavický</t>
  </si>
  <si>
    <t>Slavik</t>
  </si>
  <si>
    <t>Slavík</t>
  </si>
  <si>
    <t>Slavíková</t>
  </si>
  <si>
    <t>Sisi</t>
  </si>
  <si>
    <t>Slavovová</t>
  </si>
  <si>
    <t>Slepička</t>
  </si>
  <si>
    <t>Slezáčková</t>
  </si>
  <si>
    <t>Slezáková</t>
  </si>
  <si>
    <t>Slivárichová</t>
  </si>
  <si>
    <t>Nelly</t>
  </si>
  <si>
    <t>Slobodzianová</t>
  </si>
  <si>
    <t>Sloupová</t>
  </si>
  <si>
    <t>Slováčková</t>
  </si>
  <si>
    <t>Slováková</t>
  </si>
  <si>
    <t>Slowik</t>
  </si>
  <si>
    <t>Sluka</t>
  </si>
  <si>
    <t>Smažák</t>
  </si>
  <si>
    <t>Smejkal</t>
  </si>
  <si>
    <t>Smejkalová</t>
  </si>
  <si>
    <t>Smekal</t>
  </si>
  <si>
    <t>Smékal</t>
  </si>
  <si>
    <t>Smékalová</t>
  </si>
  <si>
    <t>Smelíková</t>
  </si>
  <si>
    <t>Smělíková</t>
  </si>
  <si>
    <t>Smetana</t>
  </si>
  <si>
    <t>Smetanová</t>
  </si>
  <si>
    <t>Smetiprach</t>
  </si>
  <si>
    <t>Smiešková</t>
  </si>
  <si>
    <t>Smíšková</t>
  </si>
  <si>
    <t>Smištík</t>
  </si>
  <si>
    <t>Smolaga</t>
  </si>
  <si>
    <t>Smolík</t>
  </si>
  <si>
    <t>Denys</t>
  </si>
  <si>
    <t>Smovzh</t>
  </si>
  <si>
    <t>Smrčina</t>
  </si>
  <si>
    <t>Smrž</t>
  </si>
  <si>
    <t>Smutná</t>
  </si>
  <si>
    <t>Smutný</t>
  </si>
  <si>
    <t>Smyčka</t>
  </si>
  <si>
    <t>Sob</t>
  </si>
  <si>
    <t>Sobala</t>
  </si>
  <si>
    <t>Sobek</t>
  </si>
  <si>
    <t>Sobotíková</t>
  </si>
  <si>
    <t>Sobotková</t>
  </si>
  <si>
    <t>Sobotová</t>
  </si>
  <si>
    <t>Rafael</t>
  </si>
  <si>
    <t>Sochatzi</t>
  </si>
  <si>
    <t>Solárová</t>
  </si>
  <si>
    <t>Soljak</t>
  </si>
  <si>
    <t>Sommerová</t>
  </si>
  <si>
    <t>Sommrová</t>
  </si>
  <si>
    <t>Somr</t>
  </si>
  <si>
    <t>Sonley</t>
  </si>
  <si>
    <t>Souček</t>
  </si>
  <si>
    <t>Součková</t>
  </si>
  <si>
    <t>Soudek</t>
  </si>
  <si>
    <t>Soukup</t>
  </si>
  <si>
    <t>Soukupová</t>
  </si>
  <si>
    <t>Soušek</t>
  </si>
  <si>
    <t>Soušková</t>
  </si>
  <si>
    <t>Soutner</t>
  </si>
  <si>
    <t>Sova</t>
  </si>
  <si>
    <t>Sovová</t>
  </si>
  <si>
    <t>Spálenka</t>
  </si>
  <si>
    <t>Spies</t>
  </si>
  <si>
    <t>Spišák</t>
  </si>
  <si>
    <t>Zlata</t>
  </si>
  <si>
    <t>Spoustová</t>
  </si>
  <si>
    <t>Spudich</t>
  </si>
  <si>
    <t>Srb</t>
  </si>
  <si>
    <t>Srkala</t>
  </si>
  <si>
    <t>Srpová</t>
  </si>
  <si>
    <t>Maksim</t>
  </si>
  <si>
    <t>Stadnik</t>
  </si>
  <si>
    <t>Julie Estel</t>
  </si>
  <si>
    <t>Stach</t>
  </si>
  <si>
    <t>Stachová</t>
  </si>
  <si>
    <t>Staňa</t>
  </si>
  <si>
    <t>Stáňa</t>
  </si>
  <si>
    <t>Standart</t>
  </si>
  <si>
    <t>Staněk</t>
  </si>
  <si>
    <t>Stanislavová</t>
  </si>
  <si>
    <t>Staňková</t>
  </si>
  <si>
    <t>Antonie</t>
  </si>
  <si>
    <t>Stará</t>
  </si>
  <si>
    <t>Staranský</t>
  </si>
  <si>
    <t>Stareček</t>
  </si>
  <si>
    <t>Starečková</t>
  </si>
  <si>
    <t>Starý</t>
  </si>
  <si>
    <t>Stehlík</t>
  </si>
  <si>
    <t>Stehlíková</t>
  </si>
  <si>
    <t>Steiger</t>
  </si>
  <si>
    <t>Steiner</t>
  </si>
  <si>
    <t>Steinerová</t>
  </si>
  <si>
    <t>Stejný</t>
  </si>
  <si>
    <t>Stejskal</t>
  </si>
  <si>
    <t>Stejskalová</t>
  </si>
  <si>
    <t>Steklá</t>
  </si>
  <si>
    <t>Steklý</t>
  </si>
  <si>
    <t>Steňková</t>
  </si>
  <si>
    <t>Stezka</t>
  </si>
  <si>
    <t>Maximilian</t>
  </si>
  <si>
    <t>Stiess</t>
  </si>
  <si>
    <t>Stiller</t>
  </si>
  <si>
    <t>Stoklová</t>
  </si>
  <si>
    <t>Stolín</t>
  </si>
  <si>
    <t>Stolinová</t>
  </si>
  <si>
    <t>Stonjek</t>
  </si>
  <si>
    <t>Strack</t>
  </si>
  <si>
    <t>Strak</t>
  </si>
  <si>
    <t>Straka</t>
  </si>
  <si>
    <t>Strakoňová</t>
  </si>
  <si>
    <t>Straková</t>
  </si>
  <si>
    <t>Kazimír</t>
  </si>
  <si>
    <t>Straňák</t>
  </si>
  <si>
    <t>Strank</t>
  </si>
  <si>
    <t>Stránský</t>
  </si>
  <si>
    <t>Stráská</t>
  </si>
  <si>
    <t>Strašák</t>
  </si>
  <si>
    <t>Strauss</t>
  </si>
  <si>
    <t>Streichl</t>
  </si>
  <si>
    <t>Strejc</t>
  </si>
  <si>
    <t>Strejcová</t>
  </si>
  <si>
    <t>Strejček</t>
  </si>
  <si>
    <t>Strejčková</t>
  </si>
  <si>
    <t>Strnad</t>
  </si>
  <si>
    <t>Strnadel</t>
  </si>
  <si>
    <t>Strnadová</t>
  </si>
  <si>
    <t>Andrej</t>
  </si>
  <si>
    <t>Strojček</t>
  </si>
  <si>
    <t>Strouhal</t>
  </si>
  <si>
    <t>Strouhalová</t>
  </si>
  <si>
    <t>Struková</t>
  </si>
  <si>
    <t>Střelská</t>
  </si>
  <si>
    <t>Stříbrný</t>
  </si>
  <si>
    <t>Střílková</t>
  </si>
  <si>
    <t>Střítecká</t>
  </si>
  <si>
    <t>Stříž</t>
  </si>
  <si>
    <t>Střížová</t>
  </si>
  <si>
    <t>Studená</t>
  </si>
  <si>
    <t>Studnička</t>
  </si>
  <si>
    <t>Stuchlík</t>
  </si>
  <si>
    <t>Stuchlíková</t>
  </si>
  <si>
    <t>Stutz</t>
  </si>
  <si>
    <t>Stütz</t>
  </si>
  <si>
    <t>Sudová</t>
  </si>
  <si>
    <t>Suchá</t>
  </si>
  <si>
    <t>Suchanek</t>
  </si>
  <si>
    <t>Suchánek</t>
  </si>
  <si>
    <t>Suchanová</t>
  </si>
  <si>
    <t>Suchel</t>
  </si>
  <si>
    <t>Suchomelová</t>
  </si>
  <si>
    <t>Suchoň</t>
  </si>
  <si>
    <t>Adam Jan</t>
  </si>
  <si>
    <t>Suchý</t>
  </si>
  <si>
    <t>Suk</t>
  </si>
  <si>
    <t>Sukeník</t>
  </si>
  <si>
    <t>Suko</t>
  </si>
  <si>
    <t>Majka</t>
  </si>
  <si>
    <t>Suková</t>
  </si>
  <si>
    <t>Surá</t>
  </si>
  <si>
    <t>Edita</t>
  </si>
  <si>
    <t>Surma</t>
  </si>
  <si>
    <t>Surovčíková</t>
  </si>
  <si>
    <t>Surovec</t>
  </si>
  <si>
    <t>Surový</t>
  </si>
  <si>
    <t>Surt</t>
  </si>
  <si>
    <t>Sušilová</t>
  </si>
  <si>
    <t>Svachová</t>
  </si>
  <si>
    <t>Svědínek</t>
  </si>
  <si>
    <t>Svědínková</t>
  </si>
  <si>
    <t>Světlý</t>
  </si>
  <si>
    <t>Sviták</t>
  </si>
  <si>
    <t>Svítil</t>
  </si>
  <si>
    <t>Svítilová</t>
  </si>
  <si>
    <t>Svoboda</t>
  </si>
  <si>
    <t>Ferdinad Sonny</t>
  </si>
  <si>
    <t>Greta Elizabeth</t>
  </si>
  <si>
    <t>MiIroslav</t>
  </si>
  <si>
    <t>Svobodová</t>
  </si>
  <si>
    <t>Anna Marie</t>
  </si>
  <si>
    <t>Sychra</t>
  </si>
  <si>
    <t>Sýkora</t>
  </si>
  <si>
    <t>Vladislava</t>
  </si>
  <si>
    <t>Sýkorová</t>
  </si>
  <si>
    <t>Synková</t>
  </si>
  <si>
    <t>Sysel</t>
  </si>
  <si>
    <t>Szonowski</t>
  </si>
  <si>
    <t>Šádová</t>
  </si>
  <si>
    <t>Šafka</t>
  </si>
  <si>
    <t>Šafková</t>
  </si>
  <si>
    <t>Šachová</t>
  </si>
  <si>
    <t>Šáchová</t>
  </si>
  <si>
    <t>Šajner</t>
  </si>
  <si>
    <t>Šálek</t>
  </si>
  <si>
    <t>Šálková</t>
  </si>
  <si>
    <t>Šamola</t>
  </si>
  <si>
    <t>Šanda</t>
  </si>
  <si>
    <t>Šandová</t>
  </si>
  <si>
    <t>Šaňková</t>
  </si>
  <si>
    <t>Šánová</t>
  </si>
  <si>
    <t>Šantrochová</t>
  </si>
  <si>
    <t>Šapovalivová</t>
  </si>
  <si>
    <t>Šarapatka</t>
  </si>
  <si>
    <t>Šaroun</t>
  </si>
  <si>
    <t>Šašek</t>
  </si>
  <si>
    <t>Šauer</t>
  </si>
  <si>
    <t>Ščigel</t>
  </si>
  <si>
    <t>Ščurek</t>
  </si>
  <si>
    <t>Šebečková</t>
  </si>
  <si>
    <t>Šebesta</t>
  </si>
  <si>
    <t>Bohdana</t>
  </si>
  <si>
    <t>Šebestová</t>
  </si>
  <si>
    <t>Šebková</t>
  </si>
  <si>
    <t>Šebrlová</t>
  </si>
  <si>
    <t>Šedá</t>
  </si>
  <si>
    <t>Šedivý</t>
  </si>
  <si>
    <t>Šedová</t>
  </si>
  <si>
    <t>Šefr</t>
  </si>
  <si>
    <t>Šefránková</t>
  </si>
  <si>
    <t>Šejstalová</t>
  </si>
  <si>
    <t>Šejvl</t>
  </si>
  <si>
    <t>Šeliga</t>
  </si>
  <si>
    <t>Šembera</t>
  </si>
  <si>
    <t>Šenk</t>
  </si>
  <si>
    <t>Šenkýř</t>
  </si>
  <si>
    <t>Šenkýřová</t>
  </si>
  <si>
    <t>Šereda</t>
  </si>
  <si>
    <t>Šerlovská</t>
  </si>
  <si>
    <t>Šesták</t>
  </si>
  <si>
    <t>Šetina</t>
  </si>
  <si>
    <t>Šetková</t>
  </si>
  <si>
    <t>Šetlík</t>
  </si>
  <si>
    <t>Ševčík</t>
  </si>
  <si>
    <t>Ševít</t>
  </si>
  <si>
    <t>Ševítová</t>
  </si>
  <si>
    <t>Šída</t>
  </si>
  <si>
    <t>Šídová</t>
  </si>
  <si>
    <t>Šiflová</t>
  </si>
  <si>
    <t>Šifrová</t>
  </si>
  <si>
    <t>Šícha</t>
  </si>
  <si>
    <t>Šichman</t>
  </si>
  <si>
    <t>Šíchová</t>
  </si>
  <si>
    <t>Šikýř</t>
  </si>
  <si>
    <t>Šilha</t>
  </si>
  <si>
    <t>Horymír</t>
  </si>
  <si>
    <t>Šíma</t>
  </si>
  <si>
    <t>Šimáková</t>
  </si>
  <si>
    <t>Šimána</t>
  </si>
  <si>
    <t>Šimarová</t>
  </si>
  <si>
    <t>Šimeček</t>
  </si>
  <si>
    <t>Sabastian</t>
  </si>
  <si>
    <t>Šimek</t>
  </si>
  <si>
    <t>Šimko</t>
  </si>
  <si>
    <t>Šimlová</t>
  </si>
  <si>
    <t>Šimonová</t>
  </si>
  <si>
    <t>Šimonovská</t>
  </si>
  <si>
    <t>Lilly Sofie</t>
  </si>
  <si>
    <t>Šímová</t>
  </si>
  <si>
    <t>Šimůnek</t>
  </si>
  <si>
    <t>Šimurda</t>
  </si>
  <si>
    <t>Šimurdová</t>
  </si>
  <si>
    <t>Šindelář</t>
  </si>
  <si>
    <t>Šindelářová</t>
  </si>
  <si>
    <t>Šindelka</t>
  </si>
  <si>
    <t>Šindler</t>
  </si>
  <si>
    <t>Šinová</t>
  </si>
  <si>
    <t>Šípek</t>
  </si>
  <si>
    <t>Marián</t>
  </si>
  <si>
    <t>Šipová</t>
  </si>
  <si>
    <t>Šírová</t>
  </si>
  <si>
    <t>Škapová</t>
  </si>
  <si>
    <t>Škárek</t>
  </si>
  <si>
    <t>Škarka</t>
  </si>
  <si>
    <t>Škarpišková</t>
  </si>
  <si>
    <t>Škarydová</t>
  </si>
  <si>
    <t>Škáva</t>
  </si>
  <si>
    <t>Škodová</t>
  </si>
  <si>
    <t>Škola</t>
  </si>
  <si>
    <t>Škorpilová</t>
  </si>
  <si>
    <t>Škrabalek</t>
  </si>
  <si>
    <t>Škrabalová</t>
  </si>
  <si>
    <t>Škrdla</t>
  </si>
  <si>
    <t>Škublová</t>
  </si>
  <si>
    <t>Škvařilová</t>
  </si>
  <si>
    <t>Šlachtová</t>
  </si>
  <si>
    <t>Šlais</t>
  </si>
  <si>
    <t>Vilma</t>
  </si>
  <si>
    <t>Šlajerová</t>
  </si>
  <si>
    <t>Šlancar</t>
  </si>
  <si>
    <t>Šlapal</t>
  </si>
  <si>
    <t>Šléglová</t>
  </si>
  <si>
    <t>Šlechta</t>
  </si>
  <si>
    <t>Šleisová</t>
  </si>
  <si>
    <t>Šmahel</t>
  </si>
  <si>
    <t>Šmejkal</t>
  </si>
  <si>
    <t>Šmerák</t>
  </si>
  <si>
    <t>Radmila</t>
  </si>
  <si>
    <t>Šmeráková</t>
  </si>
  <si>
    <t>Šmerková</t>
  </si>
  <si>
    <t>Šmíd</t>
  </si>
  <si>
    <t>Sportovní klub SJ SKI</t>
  </si>
  <si>
    <t>Šmídová</t>
  </si>
  <si>
    <t>Krystýna</t>
  </si>
  <si>
    <t>Šmidrová</t>
  </si>
  <si>
    <t>Šmol</t>
  </si>
  <si>
    <t>Šmucr</t>
  </si>
  <si>
    <t>Šmýra</t>
  </si>
  <si>
    <t>Šnajdr</t>
  </si>
  <si>
    <t>Šnajdrová</t>
  </si>
  <si>
    <t>Šoba</t>
  </si>
  <si>
    <t>Hannah</t>
  </si>
  <si>
    <t>Šocová</t>
  </si>
  <si>
    <t>Šoch</t>
  </si>
  <si>
    <t>Svatoslava</t>
  </si>
  <si>
    <t>Šochová</t>
  </si>
  <si>
    <t>Šolc</t>
  </si>
  <si>
    <t>Šolcová</t>
  </si>
  <si>
    <t>Šonka</t>
  </si>
  <si>
    <t>Šonková</t>
  </si>
  <si>
    <t>Šopíková</t>
  </si>
  <si>
    <t>Šostá</t>
  </si>
  <si>
    <t>Šotola</t>
  </si>
  <si>
    <t>Šoupová</t>
  </si>
  <si>
    <t>Šourek</t>
  </si>
  <si>
    <t>Šoustek</t>
  </si>
  <si>
    <t>Špác</t>
  </si>
  <si>
    <t>Špácová</t>
  </si>
  <si>
    <t>Špaček</t>
  </si>
  <si>
    <t>Michal Josef</t>
  </si>
  <si>
    <t>Charlotte</t>
  </si>
  <si>
    <t>Špačková</t>
  </si>
  <si>
    <t>Anatol</t>
  </si>
  <si>
    <t>Špak</t>
  </si>
  <si>
    <t>Špánek</t>
  </si>
  <si>
    <t>Španiel</t>
  </si>
  <si>
    <t>Španihel</t>
  </si>
  <si>
    <t>Špáta</t>
  </si>
  <si>
    <t>Špeldová</t>
  </si>
  <si>
    <t>Šperl</t>
  </si>
  <si>
    <t>Šperlová</t>
  </si>
  <si>
    <t>Špidlen</t>
  </si>
  <si>
    <t>Špíl</t>
  </si>
  <si>
    <t>Šponar</t>
  </si>
  <si>
    <t>Špunda</t>
  </si>
  <si>
    <t>Šrajber</t>
  </si>
  <si>
    <t>Šrajer</t>
  </si>
  <si>
    <t>Šrajerová</t>
  </si>
  <si>
    <t>Šrámek</t>
  </si>
  <si>
    <t>Šrámová</t>
  </si>
  <si>
    <t>Šrédl</t>
  </si>
  <si>
    <t>Šrěrba</t>
  </si>
  <si>
    <t>Šrollová</t>
  </si>
  <si>
    <t>Šromová</t>
  </si>
  <si>
    <t>Šrotířová</t>
  </si>
  <si>
    <t>Šroubek</t>
  </si>
  <si>
    <t>Šrutka</t>
  </si>
  <si>
    <t>Šrůtka</t>
  </si>
  <si>
    <t>Štádler</t>
  </si>
  <si>
    <t>Štafl</t>
  </si>
  <si>
    <t>Štach</t>
  </si>
  <si>
    <t>Štáková</t>
  </si>
  <si>
    <t>Štanglerová</t>
  </si>
  <si>
    <t>Slávka</t>
  </si>
  <si>
    <t>Štanglová</t>
  </si>
  <si>
    <t>Anna, Daniela</t>
  </si>
  <si>
    <t>Šťastná</t>
  </si>
  <si>
    <t>Šťastný</t>
  </si>
  <si>
    <t>Štěbetáková</t>
  </si>
  <si>
    <t>Štec</t>
  </si>
  <si>
    <t>Štědrá</t>
  </si>
  <si>
    <t>Štedroňová</t>
  </si>
  <si>
    <t>Štefániková</t>
  </si>
  <si>
    <t>Štefka</t>
  </si>
  <si>
    <t>Štefková</t>
  </si>
  <si>
    <t>Leopold</t>
  </si>
  <si>
    <t>Štecher</t>
  </si>
  <si>
    <t>Šteiger</t>
  </si>
  <si>
    <t>Štemberková</t>
  </si>
  <si>
    <t>Štenclová</t>
  </si>
  <si>
    <t>Koudela</t>
  </si>
  <si>
    <t>Štěpánek</t>
  </si>
  <si>
    <t>Štepáníková</t>
  </si>
  <si>
    <t>Štěpánková</t>
  </si>
  <si>
    <t>Štěpánová</t>
  </si>
  <si>
    <t>Štěpková</t>
  </si>
  <si>
    <t>Štěrba</t>
  </si>
  <si>
    <t>Šterbová</t>
  </si>
  <si>
    <t>Štercl</t>
  </si>
  <si>
    <t>Štern</t>
  </si>
  <si>
    <t>Šternová</t>
  </si>
  <si>
    <t>Štětka</t>
  </si>
  <si>
    <t>Števůrková</t>
  </si>
  <si>
    <t>Štika</t>
  </si>
  <si>
    <t>Štim</t>
  </si>
  <si>
    <t>Štípková</t>
  </si>
  <si>
    <t>Štiva</t>
  </si>
  <si>
    <t>Štochl</t>
  </si>
  <si>
    <t>Štolc</t>
  </si>
  <si>
    <t>Štolfa</t>
  </si>
  <si>
    <t>Štolfová</t>
  </si>
  <si>
    <t>Štorková</t>
  </si>
  <si>
    <t>Šťovíček</t>
  </si>
  <si>
    <t>Štrbanová</t>
  </si>
  <si>
    <t>Štrunc</t>
  </si>
  <si>
    <t>Štusák</t>
  </si>
  <si>
    <t>Konstantin</t>
  </si>
  <si>
    <t>Štverka</t>
  </si>
  <si>
    <t>Štýbar</t>
  </si>
  <si>
    <t>Štycha</t>
  </si>
  <si>
    <t>Šubrt</t>
  </si>
  <si>
    <t>Šuchman</t>
  </si>
  <si>
    <t>Šulák</t>
  </si>
  <si>
    <t>Šuláková</t>
  </si>
  <si>
    <t>Šulc</t>
  </si>
  <si>
    <t>Šulcová</t>
  </si>
  <si>
    <t>Šulz</t>
  </si>
  <si>
    <t>Šumová</t>
  </si>
  <si>
    <t>Šunka</t>
  </si>
  <si>
    <t>Šupal</t>
  </si>
  <si>
    <t>Šupka</t>
  </si>
  <si>
    <t>Šurinová</t>
  </si>
  <si>
    <t>Šustáček</t>
  </si>
  <si>
    <t>Švábenksá</t>
  </si>
  <si>
    <t>Švábík</t>
  </si>
  <si>
    <t>Švabíková</t>
  </si>
  <si>
    <t>Švábíková</t>
  </si>
  <si>
    <t>Švalichová</t>
  </si>
  <si>
    <t>Švamberk</t>
  </si>
  <si>
    <t>Švancarová</t>
  </si>
  <si>
    <t>Švanda</t>
  </si>
  <si>
    <t>Švandrlíková</t>
  </si>
  <si>
    <t>Švarc</t>
  </si>
  <si>
    <t>Švec</t>
  </si>
  <si>
    <t>Švecová</t>
  </si>
  <si>
    <t>Švejcar</t>
  </si>
  <si>
    <t>Švejda</t>
  </si>
  <si>
    <t>Švejkovská</t>
  </si>
  <si>
    <t>Švestka</t>
  </si>
  <si>
    <t>Švihel</t>
  </si>
  <si>
    <t>Šviráková</t>
  </si>
  <si>
    <t>Švrlanský</t>
  </si>
  <si>
    <t>Švub</t>
  </si>
  <si>
    <t>Taclova</t>
  </si>
  <si>
    <t>Tadra</t>
  </si>
  <si>
    <t>Talpaš</t>
  </si>
  <si>
    <t>Tatara</t>
  </si>
  <si>
    <t>Tatarko</t>
  </si>
  <si>
    <t>Tauchman</t>
  </si>
  <si>
    <t>Teichmann</t>
  </si>
  <si>
    <t>Teinevová</t>
  </si>
  <si>
    <t>Tejkl</t>
  </si>
  <si>
    <t>Tekal</t>
  </si>
  <si>
    <t>Temiak</t>
  </si>
  <si>
    <t>Teplá</t>
  </si>
  <si>
    <t>Teplý</t>
  </si>
  <si>
    <t>TERŠ</t>
  </si>
  <si>
    <t>Lumír</t>
  </si>
  <si>
    <t>Tesař</t>
  </si>
  <si>
    <t>Tesařík</t>
  </si>
  <si>
    <t>Themlová</t>
  </si>
  <si>
    <t>Theuerová</t>
  </si>
  <si>
    <t>Anne</t>
  </si>
  <si>
    <t>Thirkettle</t>
  </si>
  <si>
    <t>Antony</t>
  </si>
  <si>
    <t>Thoř</t>
  </si>
  <si>
    <t>Tietz</t>
  </si>
  <si>
    <t>Tihelka</t>
  </si>
  <si>
    <t>Tichopádová</t>
  </si>
  <si>
    <t>Tichý</t>
  </si>
  <si>
    <t>Tikovska</t>
  </si>
  <si>
    <t>Ťintěrová</t>
  </si>
  <si>
    <t>Tischer</t>
  </si>
  <si>
    <t>Tischerová</t>
  </si>
  <si>
    <t>Tischler</t>
  </si>
  <si>
    <t xml:space="preserve">Tischler </t>
  </si>
  <si>
    <t>Tkáč</t>
  </si>
  <si>
    <t>Tkáčová</t>
  </si>
  <si>
    <t>Tkočová</t>
  </si>
  <si>
    <t>Tlustý</t>
  </si>
  <si>
    <t>Břetislav</t>
  </si>
  <si>
    <t>Tobola</t>
  </si>
  <si>
    <t>Točíková</t>
  </si>
  <si>
    <t>Toma</t>
  </si>
  <si>
    <t>Tomaier</t>
  </si>
  <si>
    <t>Toman</t>
  </si>
  <si>
    <t>Ski team Buková hora</t>
  </si>
  <si>
    <t>Tománek</t>
  </si>
  <si>
    <t>Tomanová</t>
  </si>
  <si>
    <t>Tomastíková</t>
  </si>
  <si>
    <t>Tomášek</t>
  </si>
  <si>
    <t>Tomeček</t>
  </si>
  <si>
    <t>Tomeš</t>
  </si>
  <si>
    <t>Timotej</t>
  </si>
  <si>
    <t>Tomíček</t>
  </si>
  <si>
    <t>Tomka</t>
  </si>
  <si>
    <t>Tomková</t>
  </si>
  <si>
    <t>Tomrdle</t>
  </si>
  <si>
    <t>Tomšú</t>
  </si>
  <si>
    <t>Tomšů</t>
  </si>
  <si>
    <t>Tongelová</t>
  </si>
  <si>
    <t>Topinka</t>
  </si>
  <si>
    <t>Torba</t>
  </si>
  <si>
    <t>Tošner</t>
  </si>
  <si>
    <t>Tóthová</t>
  </si>
  <si>
    <t>Toufar</t>
  </si>
  <si>
    <t>Toufarová</t>
  </si>
  <si>
    <t>Touš</t>
  </si>
  <si>
    <t>Továrková</t>
  </si>
  <si>
    <t>Kristyna</t>
  </si>
  <si>
    <t>Tozová</t>
  </si>
  <si>
    <t>Trávníček</t>
  </si>
  <si>
    <t>Trč</t>
  </si>
  <si>
    <t>Trejbal</t>
  </si>
  <si>
    <t>Trejtnarová</t>
  </si>
  <si>
    <t>Tremcinsky</t>
  </si>
  <si>
    <t>Trenkner</t>
  </si>
  <si>
    <t>Trenknerová</t>
  </si>
  <si>
    <t>Trentínová</t>
  </si>
  <si>
    <t>Trepáč</t>
  </si>
  <si>
    <t>Trchalík</t>
  </si>
  <si>
    <t>Tringelová</t>
  </si>
  <si>
    <t>Trnka</t>
  </si>
  <si>
    <t>Martyáš</t>
  </si>
  <si>
    <t>Trnková</t>
  </si>
  <si>
    <t>Alexej</t>
  </si>
  <si>
    <t>Trochimovič</t>
  </si>
  <si>
    <t>Trojan</t>
  </si>
  <si>
    <t>Štepán</t>
  </si>
  <si>
    <t>Trojanová</t>
  </si>
  <si>
    <t>Trost</t>
  </si>
  <si>
    <t>Trošková</t>
  </si>
  <si>
    <t>Trtílková</t>
  </si>
  <si>
    <t>Trubačová</t>
  </si>
  <si>
    <t>Truhan</t>
  </si>
  <si>
    <t>Truhlář</t>
  </si>
  <si>
    <t>Trundová</t>
  </si>
  <si>
    <t>Tryzna</t>
  </si>
  <si>
    <t>eD system RSJ team</t>
  </si>
  <si>
    <t>Třaskoš</t>
  </si>
  <si>
    <t>Třaskošová</t>
  </si>
  <si>
    <t>Třešňák</t>
  </si>
  <si>
    <t>Jonatan</t>
  </si>
  <si>
    <t>Třeštík</t>
  </si>
  <si>
    <t>Třeštíková</t>
  </si>
  <si>
    <t>Vendulka</t>
  </si>
  <si>
    <t>Tuček</t>
  </si>
  <si>
    <t>Tulach</t>
  </si>
  <si>
    <t>Tuma</t>
  </si>
  <si>
    <t>Tůma</t>
  </si>
  <si>
    <t>Tůmová</t>
  </si>
  <si>
    <t>Turčan</t>
  </si>
  <si>
    <t>Turek</t>
  </si>
  <si>
    <t>Turinský</t>
  </si>
  <si>
    <t>Turková</t>
  </si>
  <si>
    <t>Natálie Ema</t>
  </si>
  <si>
    <t>Turzová</t>
  </si>
  <si>
    <t>Tuzar</t>
  </si>
  <si>
    <t>Tuzarová</t>
  </si>
  <si>
    <t>Tužová</t>
  </si>
  <si>
    <t>Tvrdoň</t>
  </si>
  <si>
    <t>Týcová</t>
  </si>
  <si>
    <t>Tykva</t>
  </si>
  <si>
    <t>Christian Mário</t>
  </si>
  <si>
    <t>Tyle</t>
  </si>
  <si>
    <t>Typlt</t>
  </si>
  <si>
    <t>Uhlík</t>
  </si>
  <si>
    <t>Uhlíková</t>
  </si>
  <si>
    <t>Uhlíř</t>
  </si>
  <si>
    <t>Uhrák</t>
  </si>
  <si>
    <t>Uhříček</t>
  </si>
  <si>
    <t>Ujka</t>
  </si>
  <si>
    <t>Ullrich</t>
  </si>
  <si>
    <t>Ulrich</t>
  </si>
  <si>
    <t>Ulrichová</t>
  </si>
  <si>
    <t>Umlaufová</t>
  </si>
  <si>
    <t>Ungr</t>
  </si>
  <si>
    <t>Urban</t>
  </si>
  <si>
    <t>Urbánková</t>
  </si>
  <si>
    <t>Urbanová</t>
  </si>
  <si>
    <t>Urbanovský</t>
  </si>
  <si>
    <t>Urbisch</t>
  </si>
  <si>
    <t>Urbischová</t>
  </si>
  <si>
    <t>Vacek</t>
  </si>
  <si>
    <t>Vacíková</t>
  </si>
  <si>
    <t>Vacková</t>
  </si>
  <si>
    <t>Luisa</t>
  </si>
  <si>
    <t>Václavek</t>
  </si>
  <si>
    <t>Bibiana Mia</t>
  </si>
  <si>
    <t>Vaclavikova</t>
  </si>
  <si>
    <t>Václavíková</t>
  </si>
  <si>
    <t>Václavů</t>
  </si>
  <si>
    <t>Vaculíková</t>
  </si>
  <si>
    <t>Vágner</t>
  </si>
  <si>
    <t>Loránt</t>
  </si>
  <si>
    <t>Vagra</t>
  </si>
  <si>
    <t>Vácha</t>
  </si>
  <si>
    <t>Váchová</t>
  </si>
  <si>
    <t>Vaisarová</t>
  </si>
  <si>
    <t xml:space="preserve">Eliška </t>
  </si>
  <si>
    <t>Valášková</t>
  </si>
  <si>
    <t>Vald</t>
  </si>
  <si>
    <t>Válek</t>
  </si>
  <si>
    <t>Valenta</t>
  </si>
  <si>
    <t>Valentová</t>
  </si>
  <si>
    <t>Valchař</t>
  </si>
  <si>
    <t>Valíček</t>
  </si>
  <si>
    <t>Valihrach</t>
  </si>
  <si>
    <t>Válová</t>
  </si>
  <si>
    <t>Valta</t>
  </si>
  <si>
    <t>Ski &amp; SNB Elite</t>
  </si>
  <si>
    <t>Valtr</t>
  </si>
  <si>
    <t>Valtrová</t>
  </si>
  <si>
    <t>Vamberská</t>
  </si>
  <si>
    <t>Váňa</t>
  </si>
  <si>
    <t>Vančák</t>
  </si>
  <si>
    <t>Vančura</t>
  </si>
  <si>
    <t>Vaněček</t>
  </si>
  <si>
    <t>Ivona</t>
  </si>
  <si>
    <t>Vaněčková</t>
  </si>
  <si>
    <t>Vaněk</t>
  </si>
  <si>
    <t>Vanický</t>
  </si>
  <si>
    <t>Vaníček</t>
  </si>
  <si>
    <t>Vaniš</t>
  </si>
  <si>
    <t>Vaňková</t>
  </si>
  <si>
    <t>Vaňura</t>
  </si>
  <si>
    <t>Vanžura</t>
  </si>
  <si>
    <t>Vanžurová</t>
  </si>
  <si>
    <t>Lórant</t>
  </si>
  <si>
    <t>Varga</t>
  </si>
  <si>
    <t>Varmužková</t>
  </si>
  <si>
    <t>Vartík</t>
  </si>
  <si>
    <t>Vartová</t>
  </si>
  <si>
    <t>Vařák</t>
  </si>
  <si>
    <t>Vasey</t>
  </si>
  <si>
    <t>Juliana</t>
  </si>
  <si>
    <t>Vasilevova</t>
  </si>
  <si>
    <t>Vasko</t>
  </si>
  <si>
    <t>Vašátová</t>
  </si>
  <si>
    <t>Vašica</t>
  </si>
  <si>
    <t>Vašicová</t>
  </si>
  <si>
    <t>Vašina</t>
  </si>
  <si>
    <t>Vašta</t>
  </si>
  <si>
    <t>Vaštylová</t>
  </si>
  <si>
    <t>Vašulín</t>
  </si>
  <si>
    <t>Vaverka</t>
  </si>
  <si>
    <t>Sportability</t>
  </si>
  <si>
    <t>Vavnička</t>
  </si>
  <si>
    <t>Vávra</t>
  </si>
  <si>
    <t>Vavrošová</t>
  </si>
  <si>
    <t>Vavrů</t>
  </si>
  <si>
    <t>Vavrušková</t>
  </si>
  <si>
    <t>Vavřečka</t>
  </si>
  <si>
    <t>Vavřička</t>
  </si>
  <si>
    <t>Vavřík</t>
  </si>
  <si>
    <t>Vavříková</t>
  </si>
  <si>
    <t>Vecán</t>
  </si>
  <si>
    <t>Večerka</t>
  </si>
  <si>
    <t>Večeř</t>
  </si>
  <si>
    <t>Večeřa</t>
  </si>
  <si>
    <t>Vedral</t>
  </si>
  <si>
    <t>Vedralová</t>
  </si>
  <si>
    <t>Vecheta</t>
  </si>
  <si>
    <t>Christine</t>
  </si>
  <si>
    <t>Veinholdová</t>
  </si>
  <si>
    <t>Veithová</t>
  </si>
  <si>
    <t>Velčovský</t>
  </si>
  <si>
    <t>Velecký</t>
  </si>
  <si>
    <t>Velek</t>
  </si>
  <si>
    <t>Velík</t>
  </si>
  <si>
    <t>Velíková</t>
  </si>
  <si>
    <t>Velinský</t>
  </si>
  <si>
    <t>Věncek</t>
  </si>
  <si>
    <t>Ventura</t>
  </si>
  <si>
    <t>Venturová</t>
  </si>
  <si>
    <t>Venus</t>
  </si>
  <si>
    <t>Venzů</t>
  </si>
  <si>
    <t>Vepřeková</t>
  </si>
  <si>
    <t>Verner</t>
  </si>
  <si>
    <t>Vernerová</t>
  </si>
  <si>
    <t>Silva</t>
  </si>
  <si>
    <t>Věříš</t>
  </si>
  <si>
    <t>Věříšová</t>
  </si>
  <si>
    <t>Veselá</t>
  </si>
  <si>
    <t>TJ Sokol Senohraby - lyžařský oddíl</t>
  </si>
  <si>
    <t>Veselka</t>
  </si>
  <si>
    <t>Veselková</t>
  </si>
  <si>
    <t>Veselý</t>
  </si>
  <si>
    <t>Vestek</t>
  </si>
  <si>
    <t>Větrovský</t>
  </si>
  <si>
    <t>Větříček</t>
  </si>
  <si>
    <t>Veverka</t>
  </si>
  <si>
    <t>Vévoda</t>
  </si>
  <si>
    <t>Mirek</t>
  </si>
  <si>
    <t>Věžníková</t>
  </si>
  <si>
    <t>Vičarová</t>
  </si>
  <si>
    <t>Vida</t>
  </si>
  <si>
    <t>Vidiš</t>
  </si>
  <si>
    <t>Vidlička</t>
  </si>
  <si>
    <t>Vícha</t>
  </si>
  <si>
    <t>Vicherkova</t>
  </si>
  <si>
    <t>Víchová</t>
  </si>
  <si>
    <t>Miriam</t>
  </si>
  <si>
    <t>Vijfinkel</t>
  </si>
  <si>
    <t>Viktorin</t>
  </si>
  <si>
    <t>Vild</t>
  </si>
  <si>
    <t>Vilhám</t>
  </si>
  <si>
    <t>Vinař</t>
  </si>
  <si>
    <t>Vinciková</t>
  </si>
  <si>
    <t>Vinnikov</t>
  </si>
  <si>
    <t>Vinopal</t>
  </si>
  <si>
    <t>Vintr</t>
  </si>
  <si>
    <t>Vintrová</t>
  </si>
  <si>
    <t>Víšková</t>
  </si>
  <si>
    <t>Višťalová</t>
  </si>
  <si>
    <t>Jungwirth</t>
  </si>
  <si>
    <t>Uličný</t>
  </si>
  <si>
    <t>Vitasková</t>
  </si>
  <si>
    <t>Vilibald</t>
  </si>
  <si>
    <t>Vítková</t>
  </si>
  <si>
    <t>Vítová</t>
  </si>
  <si>
    <t>Viznar</t>
  </si>
  <si>
    <t>Víznerová</t>
  </si>
  <si>
    <t>Vladařová</t>
  </si>
  <si>
    <t>Vladimírová</t>
  </si>
  <si>
    <t>Vladyka</t>
  </si>
  <si>
    <t>Vlachynská</t>
  </si>
  <si>
    <t>Vlasák</t>
  </si>
  <si>
    <t>Vlasáková</t>
  </si>
  <si>
    <t>Vlček</t>
  </si>
  <si>
    <t>Vlčková</t>
  </si>
  <si>
    <t>Vlk</t>
  </si>
  <si>
    <t>Vlková</t>
  </si>
  <si>
    <t>Vobora</t>
  </si>
  <si>
    <t>Vobořilová</t>
  </si>
  <si>
    <t>Vocásek</t>
  </si>
  <si>
    <t>Vocel</t>
  </si>
  <si>
    <t>Vocílková</t>
  </si>
  <si>
    <t>Vočka</t>
  </si>
  <si>
    <t>Vodák</t>
  </si>
  <si>
    <t>Vodárek</t>
  </si>
  <si>
    <t>Vodenková</t>
  </si>
  <si>
    <t>Vodičková</t>
  </si>
  <si>
    <t>Vodrážka</t>
  </si>
  <si>
    <t>Borek</t>
  </si>
  <si>
    <t>Vohnout</t>
  </si>
  <si>
    <t>Vojáčková</t>
  </si>
  <si>
    <t>Vojík</t>
  </si>
  <si>
    <t>Vojkůvka</t>
  </si>
  <si>
    <t>Vojkůvková</t>
  </si>
  <si>
    <t>Vojnová</t>
  </si>
  <si>
    <t>Vojtěchová</t>
  </si>
  <si>
    <t>Vojtíšek</t>
  </si>
  <si>
    <t>Vokřínek</t>
  </si>
  <si>
    <t>Volák</t>
  </si>
  <si>
    <t>Voláková</t>
  </si>
  <si>
    <t>Voldřich</t>
  </si>
  <si>
    <t>Volejníková</t>
  </si>
  <si>
    <t>Volek</t>
  </si>
  <si>
    <t>Volfíková</t>
  </si>
  <si>
    <t>Volný</t>
  </si>
  <si>
    <t>Daniel Tobias</t>
  </si>
  <si>
    <t>Volopich</t>
  </si>
  <si>
    <t>SKI FOINIA Plzeň, zapsaný spolek</t>
  </si>
  <si>
    <t>Volopichová</t>
  </si>
  <si>
    <t>Vomáčková</t>
  </si>
  <si>
    <t>Elisa</t>
  </si>
  <si>
    <t>von Bennewitz</t>
  </si>
  <si>
    <t>Vondárek</t>
  </si>
  <si>
    <t>Fanda</t>
  </si>
  <si>
    <t>Vondrák</t>
  </si>
  <si>
    <t>Blahoslav</t>
  </si>
  <si>
    <t>Vondraš</t>
  </si>
  <si>
    <t>Vondrouš</t>
  </si>
  <si>
    <t>Vondruška</t>
  </si>
  <si>
    <t>Voráč</t>
  </si>
  <si>
    <t>Vorek</t>
  </si>
  <si>
    <t>Vorel</t>
  </si>
  <si>
    <t>Voříšek</t>
  </si>
  <si>
    <t>Vosáhlo</t>
  </si>
  <si>
    <t>Vosáhlová</t>
  </si>
  <si>
    <t>Vostrý</t>
  </si>
  <si>
    <t>Vosyka</t>
  </si>
  <si>
    <t>Votava</t>
  </si>
  <si>
    <t>Votavová</t>
  </si>
  <si>
    <t>Votoček</t>
  </si>
  <si>
    <t>Votroubek</t>
  </si>
  <si>
    <t>Voznicová</t>
  </si>
  <si>
    <t>Vozníková</t>
  </si>
  <si>
    <t>Vráb</t>
  </si>
  <si>
    <t>Vrabec</t>
  </si>
  <si>
    <t>Vrána</t>
  </si>
  <si>
    <t>Vránková</t>
  </si>
  <si>
    <t>Vrátná</t>
  </si>
  <si>
    <t>Vrba</t>
  </si>
  <si>
    <t>Vrbanczyková</t>
  </si>
  <si>
    <t>Vrbický</t>
  </si>
  <si>
    <t>Vrbka</t>
  </si>
  <si>
    <t>Vrbová</t>
  </si>
  <si>
    <t>Vrbovcová</t>
  </si>
  <si>
    <t>Vrbovec</t>
  </si>
  <si>
    <t>Vrdlovec</t>
  </si>
  <si>
    <t>Vrtílková</t>
  </si>
  <si>
    <t>Všetečka</t>
  </si>
  <si>
    <t>Všetečková</t>
  </si>
  <si>
    <t>Vujtová</t>
  </si>
  <si>
    <t>Vursta</t>
  </si>
  <si>
    <t>Vybíhal</t>
  </si>
  <si>
    <t>Vybíhalová</t>
  </si>
  <si>
    <t>Výborný</t>
  </si>
  <si>
    <t>Vyčítal</t>
  </si>
  <si>
    <t>Vydra</t>
  </si>
  <si>
    <t>Vydrová</t>
  </si>
  <si>
    <t>Taťána</t>
  </si>
  <si>
    <t>Vyhnánek</t>
  </si>
  <si>
    <t>Vyhnánková</t>
  </si>
  <si>
    <t>Výletová</t>
  </si>
  <si>
    <t>Vymazalová</t>
  </si>
  <si>
    <t>Vymětal</t>
  </si>
  <si>
    <t>Vymětalík</t>
  </si>
  <si>
    <t>Vyplel</t>
  </si>
  <si>
    <t>Vyskočil</t>
  </si>
  <si>
    <t>Vyskočilová</t>
  </si>
  <si>
    <t>Vysočan</t>
  </si>
  <si>
    <t>Vysoký</t>
  </si>
  <si>
    <t>Vysušil</t>
  </si>
  <si>
    <t>Vyšata</t>
  </si>
  <si>
    <t>Vytisková</t>
  </si>
  <si>
    <t>Vytrouba</t>
  </si>
  <si>
    <t>Výtvar</t>
  </si>
  <si>
    <t>Výtvarová</t>
  </si>
  <si>
    <t>Matyjáš</t>
  </si>
  <si>
    <t>Vyzibla</t>
  </si>
  <si>
    <t>Wagner</t>
  </si>
  <si>
    <t>Wachtl</t>
  </si>
  <si>
    <t>Walaszková</t>
  </si>
  <si>
    <t>Waldhauser</t>
  </si>
  <si>
    <t>Waldmann</t>
  </si>
  <si>
    <t>Waliszevská</t>
  </si>
  <si>
    <t>Waltr</t>
  </si>
  <si>
    <t>Wávra</t>
  </si>
  <si>
    <t>Wech</t>
  </si>
  <si>
    <t>Weidenová</t>
  </si>
  <si>
    <t>Weidinger</t>
  </si>
  <si>
    <t>Weiermuller</t>
  </si>
  <si>
    <t>Weinreich</t>
  </si>
  <si>
    <t>Werner</t>
  </si>
  <si>
    <t>Andrzej</t>
  </si>
  <si>
    <t>Wiacek</t>
  </si>
  <si>
    <t>Wick</t>
  </si>
  <si>
    <t>Wieden</t>
  </si>
  <si>
    <t>Wiedenová</t>
  </si>
  <si>
    <t>Wild</t>
  </si>
  <si>
    <t>Philip</t>
  </si>
  <si>
    <t>Williamson</t>
  </si>
  <si>
    <t>Witalová</t>
  </si>
  <si>
    <t>wittgruber</t>
  </si>
  <si>
    <t>Wittmann</t>
  </si>
  <si>
    <t>Wlazel</t>
  </si>
  <si>
    <t>Wojtowicz</t>
  </si>
  <si>
    <t>Wolf</t>
  </si>
  <si>
    <t>Wolfová</t>
  </si>
  <si>
    <t>Wollner</t>
  </si>
  <si>
    <t>Wright</t>
  </si>
  <si>
    <t>Wrubel</t>
  </si>
  <si>
    <t>Wrublová</t>
  </si>
  <si>
    <t>Elizabeta</t>
  </si>
  <si>
    <t>Wünscheová</t>
  </si>
  <si>
    <t>Yanová</t>
  </si>
  <si>
    <t>Tinwa</t>
  </si>
  <si>
    <t>Yeung</t>
  </si>
  <si>
    <t>Záboj</t>
  </si>
  <si>
    <t>Zábranská</t>
  </si>
  <si>
    <t>Zacios</t>
  </si>
  <si>
    <t>Zadilský</t>
  </si>
  <si>
    <t>Zadražilová</t>
  </si>
  <si>
    <t>Normatov</t>
  </si>
  <si>
    <t>Zafar</t>
  </si>
  <si>
    <t>Záhorská</t>
  </si>
  <si>
    <t>Zahrádka</t>
  </si>
  <si>
    <t>Zahradníček</t>
  </si>
  <si>
    <t>jaroslav</t>
  </si>
  <si>
    <t>Zahradník</t>
  </si>
  <si>
    <t>Záhumenský</t>
  </si>
  <si>
    <t>Zachová</t>
  </si>
  <si>
    <t>Záchová</t>
  </si>
  <si>
    <t>Zajacová</t>
  </si>
  <si>
    <t>Zajíc</t>
  </si>
  <si>
    <t>Zajícová</t>
  </si>
  <si>
    <t>Zajíčková</t>
  </si>
  <si>
    <t>Záleský</t>
  </si>
  <si>
    <t>Zálešáková</t>
  </si>
  <si>
    <t>Zamastil</t>
  </si>
  <si>
    <t>Zámečník</t>
  </si>
  <si>
    <t>Zámečníková</t>
  </si>
  <si>
    <t>Zámorská</t>
  </si>
  <si>
    <t>Zaňka</t>
  </si>
  <si>
    <t>Zápařka</t>
  </si>
  <si>
    <t>Zaplatílek</t>
  </si>
  <si>
    <t>Zapletal</t>
  </si>
  <si>
    <t>Zapletalová</t>
  </si>
  <si>
    <t>Zapoměl</t>
  </si>
  <si>
    <t>Zapomělová</t>
  </si>
  <si>
    <t>Zártřešek</t>
  </si>
  <si>
    <t>Záruba</t>
  </si>
  <si>
    <t>Zasche</t>
  </si>
  <si>
    <t>Zásmětová</t>
  </si>
  <si>
    <t>Zástěrová</t>
  </si>
  <si>
    <t>Zatloukal</t>
  </si>
  <si>
    <t>Zátopek</t>
  </si>
  <si>
    <t>Zavadil</t>
  </si>
  <si>
    <t>Zavadilová</t>
  </si>
  <si>
    <t>Závišková</t>
  </si>
  <si>
    <t>Zavoralová</t>
  </si>
  <si>
    <t>Zavrtálek</t>
  </si>
  <si>
    <t>Zavřel</t>
  </si>
  <si>
    <t>Zawaidemová</t>
  </si>
  <si>
    <t>Zázrivec</t>
  </si>
  <si>
    <t>Zbořil</t>
  </si>
  <si>
    <t>Zbránková</t>
  </si>
  <si>
    <t>Zdarsová</t>
  </si>
  <si>
    <t>Zdráhal</t>
  </si>
  <si>
    <t>Zdražilová Talová</t>
  </si>
  <si>
    <t>Zdrha</t>
  </si>
  <si>
    <t>Zechmeister</t>
  </si>
  <si>
    <t>Zejda</t>
  </si>
  <si>
    <t>Zejdová</t>
  </si>
  <si>
    <t>Zejman</t>
  </si>
  <si>
    <t>Zelda</t>
  </si>
  <si>
    <t>Zelenka</t>
  </si>
  <si>
    <t>Zelenková</t>
  </si>
  <si>
    <t>Zelinka</t>
  </si>
  <si>
    <t>Zelinko</t>
  </si>
  <si>
    <t>Zeman</t>
  </si>
  <si>
    <t>Zemánek</t>
  </si>
  <si>
    <t>Zemánková</t>
  </si>
  <si>
    <t>Zemanová</t>
  </si>
  <si>
    <t>Zemek</t>
  </si>
  <si>
    <t>Zemková</t>
  </si>
  <si>
    <t>Zemler</t>
  </si>
  <si>
    <t>Zenkl</t>
  </si>
  <si>
    <t>Zenklová</t>
  </si>
  <si>
    <t>Zezula</t>
  </si>
  <si>
    <t>Zezulová</t>
  </si>
  <si>
    <t>Ilya</t>
  </si>
  <si>
    <t>Zhukov</t>
  </si>
  <si>
    <t>Zíbarová</t>
  </si>
  <si>
    <t>Zifčáková</t>
  </si>
  <si>
    <t>Zikmund</t>
  </si>
  <si>
    <t>Zikmundová</t>
  </si>
  <si>
    <t>Zilvar</t>
  </si>
  <si>
    <t>Zíma</t>
  </si>
  <si>
    <t>Zímová</t>
  </si>
  <si>
    <t>Zimovčak</t>
  </si>
  <si>
    <t>Zitková</t>
  </si>
  <si>
    <t>Zítková</t>
  </si>
  <si>
    <t>Zlámal</t>
  </si>
  <si>
    <t>Zlámalík</t>
  </si>
  <si>
    <t>TJ TATRAN LITOVEL</t>
  </si>
  <si>
    <t>Zlatkovská</t>
  </si>
  <si>
    <t>Zlatníček</t>
  </si>
  <si>
    <t>Zlatník</t>
  </si>
  <si>
    <t>Zlesák</t>
  </si>
  <si>
    <t>Zmeškalová</t>
  </si>
  <si>
    <t>Znamenáček</t>
  </si>
  <si>
    <t>Zobačová</t>
  </si>
  <si>
    <t>Zoubek</t>
  </si>
  <si>
    <t>Zoubková</t>
  </si>
  <si>
    <t>Zpěváčková</t>
  </si>
  <si>
    <t>Zpěvák</t>
  </si>
  <si>
    <t>Zsebi</t>
  </si>
  <si>
    <t>Ztracený</t>
  </si>
  <si>
    <t>Zubek</t>
  </si>
  <si>
    <t>Zubríková</t>
  </si>
  <si>
    <t>Zušťáková</t>
  </si>
  <si>
    <t>Zvada</t>
  </si>
  <si>
    <t>Zvadová</t>
  </si>
  <si>
    <t>Zvára</t>
  </si>
  <si>
    <t>Zvědělík</t>
  </si>
  <si>
    <t>Týna</t>
  </si>
  <si>
    <t>Zvědělíková</t>
  </si>
  <si>
    <t>Zvěřina</t>
  </si>
  <si>
    <t>Zvoníček</t>
  </si>
  <si>
    <t>Zwettlerová</t>
  </si>
  <si>
    <t>Žáček</t>
  </si>
  <si>
    <t>Žačková</t>
  </si>
  <si>
    <t>Jan Antonín</t>
  </si>
  <si>
    <t>Žahourek</t>
  </si>
  <si>
    <t>Žák</t>
  </si>
  <si>
    <t>Žáková</t>
  </si>
  <si>
    <t>Winona</t>
  </si>
  <si>
    <t>Žaloudek</t>
  </si>
  <si>
    <t>Žampová</t>
  </si>
  <si>
    <t>Mijat</t>
  </si>
  <si>
    <t>Žarković</t>
  </si>
  <si>
    <t>Ždánská</t>
  </si>
  <si>
    <t>Žďánská</t>
  </si>
  <si>
    <t>Žďárská</t>
  </si>
  <si>
    <t>Žďárský</t>
  </si>
  <si>
    <t>Železný</t>
  </si>
  <si>
    <t>Ženata</t>
  </si>
  <si>
    <t>Žerava</t>
  </si>
  <si>
    <t>Žežulka</t>
  </si>
  <si>
    <t>Žežulková</t>
  </si>
  <si>
    <t>Žibek</t>
  </si>
  <si>
    <t>Židek</t>
  </si>
  <si>
    <t>Žídková</t>
  </si>
  <si>
    <t>Židlický</t>
  </si>
  <si>
    <t>Žitňan</t>
  </si>
  <si>
    <t>Žižka</t>
  </si>
  <si>
    <t>Žlebčíková</t>
  </si>
  <si>
    <t>Žlebek</t>
  </si>
  <si>
    <t>Žondra</t>
  </si>
  <si>
    <t>Žovinec</t>
  </si>
  <si>
    <t>Elizabeth</t>
  </si>
  <si>
    <t>Žůrková</t>
  </si>
  <si>
    <t>Žwak</t>
  </si>
  <si>
    <t>Žwaková</t>
  </si>
  <si>
    <t>Kraj Bydliště dle dat. SLČR</t>
  </si>
  <si>
    <t>Ro</t>
  </si>
  <si>
    <t>Kubišta Vavro</t>
  </si>
  <si>
    <t>Aron</t>
  </si>
  <si>
    <t>Babáček</t>
  </si>
  <si>
    <t>TJ Klínovec LO</t>
  </si>
  <si>
    <t>Bank</t>
  </si>
  <si>
    <t>SKI KLUB Šumperk, spolek</t>
  </si>
  <si>
    <t>FL, SB</t>
  </si>
  <si>
    <t>SC</t>
  </si>
  <si>
    <t>SB, AD</t>
  </si>
  <si>
    <t>Tobias Bendix</t>
  </si>
  <si>
    <t>AD, SB</t>
  </si>
  <si>
    <t>Amélie Mia</t>
  </si>
  <si>
    <t>Bíbrová</t>
  </si>
  <si>
    <t>SB, AD, ZL</t>
  </si>
  <si>
    <t>Nathanael</t>
  </si>
  <si>
    <t>Česáková</t>
  </si>
  <si>
    <t>SB, BD</t>
  </si>
  <si>
    <t>Dajbych</t>
  </si>
  <si>
    <t>SB, ZL</t>
  </si>
  <si>
    <t>ZL, SB</t>
  </si>
  <si>
    <t>Dunka</t>
  </si>
  <si>
    <t>BA</t>
  </si>
  <si>
    <t>Sokol Stachy</t>
  </si>
  <si>
    <t>Formanová</t>
  </si>
  <si>
    <t>Xtreme Sport Karlovy Vary</t>
  </si>
  <si>
    <t>Lyžařský klub VS Praha</t>
  </si>
  <si>
    <t>Gálová</t>
  </si>
  <si>
    <t>TL</t>
  </si>
  <si>
    <t>Grundfest</t>
  </si>
  <si>
    <t>ALPINKA SPORTOVNÍ KLUB</t>
  </si>
  <si>
    <t>Grundfestová</t>
  </si>
  <si>
    <t>Havlíčková</t>
  </si>
  <si>
    <t>Tělovýchovná jednota Spartak Vrchlabí</t>
  </si>
  <si>
    <t>Hlaváčková</t>
  </si>
  <si>
    <t>Hnilicová</t>
  </si>
  <si>
    <t>MG</t>
  </si>
  <si>
    <t>Holka</t>
  </si>
  <si>
    <t>Horáčková</t>
  </si>
  <si>
    <t>Hronová</t>
  </si>
  <si>
    <t>Lyžařský spolek SKI Libín</t>
  </si>
  <si>
    <t>Hurych</t>
  </si>
  <si>
    <t>Jakubský</t>
  </si>
  <si>
    <t>SKI - KLUB Hradec Králové</t>
  </si>
  <si>
    <t>Jančarová</t>
  </si>
  <si>
    <t>Janouch</t>
  </si>
  <si>
    <t>Jaroš</t>
  </si>
  <si>
    <t>Jelinkova</t>
  </si>
  <si>
    <t>Jirková</t>
  </si>
  <si>
    <t>Kaisrlik</t>
  </si>
  <si>
    <t>Khallouf</t>
  </si>
  <si>
    <t>Kolacki</t>
  </si>
  <si>
    <t>Jasmína</t>
  </si>
  <si>
    <t>Kotyková</t>
  </si>
  <si>
    <t>Koublová</t>
  </si>
  <si>
    <t>SKI TEAM HARRANTI HARRACHOV</t>
  </si>
  <si>
    <t>SKI SOLÁŇ</t>
  </si>
  <si>
    <t>Křižka</t>
  </si>
  <si>
    <t>BD, SB</t>
  </si>
  <si>
    <t>Kubišta</t>
  </si>
  <si>
    <t>Klub biatlonu Liberec, p.s.</t>
  </si>
  <si>
    <t>Kunová</t>
  </si>
  <si>
    <t>Damien</t>
  </si>
  <si>
    <t>Kunský</t>
  </si>
  <si>
    <t>Laštůvková</t>
  </si>
  <si>
    <t>ASOCIACE SPORTU PRO RADOST</t>
  </si>
  <si>
    <t>Mach</t>
  </si>
  <si>
    <t>Elin</t>
  </si>
  <si>
    <t>Malkrabová</t>
  </si>
  <si>
    <t>SKI Vítkovice - Bílá</t>
  </si>
  <si>
    <t>Mikesková</t>
  </si>
  <si>
    <t>Mydlochová</t>
  </si>
  <si>
    <t>Neumanová</t>
  </si>
  <si>
    <t>TJ LOKOMOTIVA TRUTNOV</t>
  </si>
  <si>
    <t>SK Špindl</t>
  </si>
  <si>
    <t>Oupický</t>
  </si>
  <si>
    <t>DENIS</t>
  </si>
  <si>
    <t>Petráněk</t>
  </si>
  <si>
    <t>Petržilka</t>
  </si>
  <si>
    <t>Tělovýchovná jednota Jiskra Josefův Důl</t>
  </si>
  <si>
    <t>Podhorský</t>
  </si>
  <si>
    <t>Ponec</t>
  </si>
  <si>
    <t>SKI TEAM ZLÍN</t>
  </si>
  <si>
    <t>SPORTOVNÍ KLUB NOVÉ MĚSTO NA MORAVĚ</t>
  </si>
  <si>
    <t>Rajmonová</t>
  </si>
  <si>
    <t>Rösslerová</t>
  </si>
  <si>
    <t>Rybář</t>
  </si>
  <si>
    <t>Řeháková</t>
  </si>
  <si>
    <t>SAMKOVÁ</t>
  </si>
  <si>
    <t>SKI KLUB ŠUMAVA VIMPERK</t>
  </si>
  <si>
    <t>TJ MEZIHOŘÍ</t>
  </si>
  <si>
    <t>Sušický</t>
  </si>
  <si>
    <t>Škarvan</t>
  </si>
  <si>
    <t>Ski Club Masters</t>
  </si>
  <si>
    <t>Šmucrová</t>
  </si>
  <si>
    <t>Tabášek</t>
  </si>
  <si>
    <t>SB, FL</t>
  </si>
  <si>
    <t>Tulachová</t>
  </si>
  <si>
    <t>SKI KLUB KARLOVY VARY</t>
  </si>
  <si>
    <t>Valič</t>
  </si>
  <si>
    <t>KLUB LYŽOVÁNÍ PŘI SPORTOVNÍM GYMNÁZIU JABLONEC NAD NISOU</t>
  </si>
  <si>
    <t>Zajic</t>
  </si>
  <si>
    <t>Zeqiri</t>
  </si>
  <si>
    <t>Zvířecí</t>
  </si>
  <si>
    <t>SK Lajdáček</t>
  </si>
  <si>
    <t>TJ Spartak Rokytnice nad Jizerou</t>
  </si>
  <si>
    <t>Čechová Natálie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</si>
</sst>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Aptos Narrow"/>
      <family val="2"/>
      <charset val="238"/>
    </font>
    <font>
      <sz val="11"/>
      <color rgb="FF000000"/>
      <name val="Aptos Narrow"/>
      <family val="2"/>
      <charset val="1"/>
    </font>
    <font>
      <sz val="10"/>
      <color theme="1"/>
      <name val="Aptos Narrow"/>
      <charset val="238"/>
    </font>
    <font>
      <b/>
      <sz val="10"/>
      <color theme="1"/>
      <name val="Aptos Narrow"/>
      <charset val="238"/>
    </font>
    <font>
      <sz val="10"/>
      <name val="Aptos Narrow"/>
      <charset val="238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</font>
    <font>
      <b/>
      <sz val="11"/>
      <color theme="1"/>
      <name val="Aptos Narrow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color theme="1"/>
      <name val="Aptos Narrow"/>
      <charset val="1"/>
    </font>
    <font>
      <sz val="11"/>
      <color rgb="FF000000"/>
      <name val="Times New Roman"/>
      <family val="1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ptos Narrow"/>
    </font>
    <font>
      <sz val="10"/>
      <color theme="1"/>
      <name val="Aptos Narrow"/>
    </font>
    <font>
      <sz val="11"/>
      <color theme="1"/>
      <name val="Aptos Narrow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ptos Narrow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color indexed="8"/>
      <name val="Helvetica"/>
    </font>
    <font>
      <b/>
      <sz val="10"/>
      <name val="Aptos Narrow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theme="3" tint="0.49977111117893003"/>
        <bgColor rgb="FF4472C4"/>
      </patternFill>
    </fill>
    <fill>
      <patternFill patternType="solid">
        <fgColor theme="1"/>
        <bgColor rgb="FF003300"/>
      </patternFill>
    </fill>
    <fill>
      <patternFill patternType="solid">
        <fgColor rgb="FF0070C0"/>
        <bgColor rgb="FF008080"/>
      </patternFill>
    </fill>
    <fill>
      <patternFill patternType="solid">
        <fgColor rgb="FFD9E1F2"/>
        <bgColor rgb="FFD0D0D0"/>
      </patternFill>
    </fill>
    <fill>
      <patternFill patternType="solid">
        <fgColor rgb="FF4472C4"/>
        <bgColor rgb="FF666699"/>
      </patternFill>
    </fill>
    <fill>
      <patternFill patternType="solid">
        <fgColor theme="6" tint="0.59978026673177287"/>
        <b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00B0F0"/>
        <bgColor rgb="FFFFFFCC"/>
      </patternFill>
    </fill>
    <fill>
      <patternFill patternType="solid">
        <fgColor rgb="FF00B0F0"/>
        <bgColor rgb="FF84E29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EEF3F8"/>
      </patternFill>
    </fill>
    <fill>
      <patternFill patternType="solid">
        <fgColor rgb="FF00B0F0"/>
      </patternFill>
    </fill>
    <fill>
      <patternFill patternType="solid">
        <fgColor rgb="FF00B0F0"/>
        <bgColor rgb="FFC6EFCE"/>
      </patternFill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rgb="FFCC99FF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CC99FF"/>
      </patternFill>
    </fill>
    <fill>
      <patternFill patternType="solid">
        <fgColor theme="6" tint="0.39997558519241921"/>
        <bgColor rgb="FF4472C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8080"/>
      </patternFill>
    </fill>
    <fill>
      <patternFill patternType="solid">
        <fgColor indexed="10"/>
        <bgColor auto="1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1"/>
        <bgColor rgb="FF008080"/>
      </patternFill>
    </fill>
    <fill>
      <patternFill patternType="solid">
        <fgColor theme="1"/>
        <bgColor rgb="FF4472C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D0D0D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79">
    <xf numFmtId="0" fontId="0" fillId="0" borderId="0" xfId="0"/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2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/>
    <xf numFmtId="2" fontId="3" fillId="0" borderId="1" xfId="0" applyNumberFormat="1" applyFont="1" applyBorder="1"/>
    <xf numFmtId="2" fontId="3" fillId="4" borderId="1" xfId="0" applyNumberFormat="1" applyFont="1" applyFill="1" applyBorder="1"/>
    <xf numFmtId="2" fontId="3" fillId="5" borderId="1" xfId="0" applyNumberFormat="1" applyFont="1" applyFill="1" applyBorder="1"/>
    <xf numFmtId="49" fontId="2" fillId="5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1" fontId="4" fillId="0" borderId="1" xfId="0" applyNumberFormat="1" applyFont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right"/>
    </xf>
    <xf numFmtId="2" fontId="8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2" fontId="9" fillId="0" borderId="0" xfId="0" applyNumberFormat="1" applyFont="1" applyAlignment="1">
      <alignment horizontal="right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2" fontId="9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2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2" fontId="8" fillId="0" borderId="0" xfId="0" applyNumberFormat="1" applyFont="1" applyAlignment="1">
      <alignment horizontal="right" vertical="center" wrapText="1"/>
    </xf>
    <xf numFmtId="0" fontId="10" fillId="8" borderId="0" xfId="0" applyFont="1" applyFill="1" applyAlignment="1">
      <alignment horizontal="center"/>
    </xf>
    <xf numFmtId="0" fontId="11" fillId="9" borderId="0" xfId="0" applyFont="1" applyFill="1"/>
    <xf numFmtId="0" fontId="0" fillId="9" borderId="0" xfId="0" applyFill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0" fillId="0" borderId="0" xfId="0" applyAlignment="1">
      <alignment horizontal="left"/>
    </xf>
    <xf numFmtId="2" fontId="0" fillId="0" borderId="0" xfId="0" applyNumberForma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2" borderId="0" xfId="0" applyFill="1"/>
    <xf numFmtId="0" fontId="0" fillId="10" borderId="0" xfId="0" applyFill="1"/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9" fillId="0" borderId="5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9" fillId="0" borderId="2" xfId="0" applyFont="1" applyBorder="1"/>
    <xf numFmtId="2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2" fontId="14" fillId="0" borderId="0" xfId="0" applyNumberFormat="1" applyFont="1" applyAlignment="1">
      <alignment horizontal="right"/>
    </xf>
    <xf numFmtId="0" fontId="13" fillId="0" borderId="0" xfId="0" applyFont="1"/>
    <xf numFmtId="0" fontId="15" fillId="0" borderId="0" xfId="0" applyFont="1" applyAlignment="1">
      <alignment horizontal="center" vertical="center"/>
    </xf>
    <xf numFmtId="2" fontId="14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2" fillId="0" borderId="0" xfId="0" applyFont="1"/>
    <xf numFmtId="2" fontId="0" fillId="0" borderId="1" xfId="0" applyNumberFormat="1" applyBorder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7" fillId="0" borderId="6" xfId="0" applyFont="1" applyBorder="1" applyAlignment="1">
      <alignment horizontal="center" wrapText="1"/>
    </xf>
    <xf numFmtId="0" fontId="17" fillId="0" borderId="6" xfId="0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7" fillId="0" borderId="6" xfId="0" applyFont="1" applyBorder="1" applyAlignment="1">
      <alignment horizontal="right" wrapText="1"/>
    </xf>
    <xf numFmtId="2" fontId="0" fillId="0" borderId="0" xfId="0" applyNumberFormat="1" applyAlignment="1">
      <alignment horizontal="right"/>
    </xf>
    <xf numFmtId="0" fontId="3" fillId="0" borderId="6" xfId="0" applyFont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2" fontId="17" fillId="0" borderId="6" xfId="0" applyNumberFormat="1" applyFont="1" applyBorder="1" applyAlignment="1">
      <alignment wrapText="1"/>
    </xf>
    <xf numFmtId="0" fontId="17" fillId="0" borderId="6" xfId="0" applyFont="1" applyBorder="1" applyAlignment="1">
      <alignment vertical="center"/>
    </xf>
    <xf numFmtId="2" fontId="17" fillId="0" borderId="6" xfId="0" applyNumberFormat="1" applyFont="1" applyBorder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9" fontId="0" fillId="0" borderId="0" xfId="0" applyNumberForma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2" fontId="8" fillId="0" borderId="2" xfId="0" applyNumberFormat="1" applyFont="1" applyBorder="1" applyAlignment="1">
      <alignment horizontal="right" vertical="center"/>
    </xf>
    <xf numFmtId="2" fontId="3" fillId="0" borderId="6" xfId="0" applyNumberFormat="1" applyFont="1" applyBorder="1" applyAlignment="1">
      <alignment horizontal="left" wrapText="1"/>
    </xf>
    <xf numFmtId="2" fontId="2" fillId="0" borderId="7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3" fillId="0" borderId="6" xfId="0" applyFont="1" applyBorder="1" applyAlignment="1">
      <alignment horizontal="right" wrapText="1"/>
    </xf>
    <xf numFmtId="1" fontId="2" fillId="11" borderId="1" xfId="0" applyNumberFormat="1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2" fontId="2" fillId="11" borderId="1" xfId="0" applyNumberFormat="1" applyFont="1" applyFill="1" applyBorder="1"/>
    <xf numFmtId="2" fontId="2" fillId="11" borderId="1" xfId="0" applyNumberFormat="1" applyFont="1" applyFill="1" applyBorder="1" applyAlignment="1">
      <alignment horizontal="right"/>
    </xf>
    <xf numFmtId="2" fontId="2" fillId="13" borderId="1" xfId="0" applyNumberFormat="1" applyFont="1" applyFill="1" applyBorder="1"/>
    <xf numFmtId="0" fontId="2" fillId="11" borderId="1" xfId="0" applyFont="1" applyFill="1" applyBorder="1"/>
    <xf numFmtId="0" fontId="2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4" borderId="1" xfId="0" applyFont="1" applyFill="1" applyBorder="1"/>
    <xf numFmtId="0" fontId="2" fillId="14" borderId="1" xfId="0" applyFont="1" applyFill="1" applyBorder="1" applyAlignment="1">
      <alignment horizontal="center"/>
    </xf>
    <xf numFmtId="2" fontId="2" fillId="14" borderId="1" xfId="0" applyNumberFormat="1" applyFont="1" applyFill="1" applyBorder="1"/>
    <xf numFmtId="2" fontId="2" fillId="14" borderId="1" xfId="0" applyNumberFormat="1" applyFont="1" applyFill="1" applyBorder="1" applyAlignment="1">
      <alignment horizontal="right"/>
    </xf>
    <xf numFmtId="0" fontId="4" fillId="14" borderId="1" xfId="0" applyFont="1" applyFill="1" applyBorder="1"/>
    <xf numFmtId="1" fontId="4" fillId="14" borderId="1" xfId="0" applyNumberFormat="1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  <xf numFmtId="1" fontId="2" fillId="14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1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15" borderId="8" xfId="0" applyNumberFormat="1" applyFont="1" applyFill="1" applyBorder="1" applyAlignment="1">
      <alignment horizontal="right"/>
    </xf>
    <xf numFmtId="2" fontId="22" fillId="0" borderId="0" xfId="0" applyNumberFormat="1" applyFont="1" applyAlignment="1">
      <alignment horizontal="righ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5" fillId="16" borderId="9" xfId="0" applyFont="1" applyFill="1" applyBorder="1" applyAlignment="1">
      <alignment horizontal="center" vertical="center"/>
    </xf>
    <xf numFmtId="0" fontId="5" fillId="16" borderId="9" xfId="0" applyFont="1" applyFill="1" applyBorder="1" applyAlignment="1">
      <alignment horizontal="left" vertical="center"/>
    </xf>
    <xf numFmtId="0" fontId="17" fillId="0" borderId="6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6" xfId="0" applyFont="1" applyBorder="1" applyAlignment="1">
      <alignment horizontal="left"/>
    </xf>
    <xf numFmtId="0" fontId="18" fillId="0" borderId="0" xfId="0" applyFont="1" applyAlignment="1">
      <alignment horizontal="left"/>
    </xf>
    <xf numFmtId="2" fontId="17" fillId="0" borderId="6" xfId="0" applyNumberFormat="1" applyFont="1" applyBorder="1" applyAlignment="1">
      <alignment horizontal="right"/>
    </xf>
    <xf numFmtId="2" fontId="17" fillId="15" borderId="8" xfId="0" applyNumberFormat="1" applyFont="1" applyFill="1" applyBorder="1" applyAlignment="1">
      <alignment horizontal="right"/>
    </xf>
    <xf numFmtId="2" fontId="18" fillId="0" borderId="0" xfId="0" applyNumberFormat="1" applyFont="1" applyAlignment="1">
      <alignment horizontal="right"/>
    </xf>
    <xf numFmtId="2" fontId="18" fillId="0" borderId="0" xfId="0" applyNumberFormat="1" applyFont="1"/>
    <xf numFmtId="0" fontId="7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center"/>
    </xf>
    <xf numFmtId="2" fontId="3" fillId="3" borderId="1" xfId="0" applyNumberFormat="1" applyFont="1" applyFill="1" applyBorder="1"/>
    <xf numFmtId="0" fontId="0" fillId="19" borderId="1" xfId="0" applyFill="1" applyBorder="1"/>
    <xf numFmtId="2" fontId="2" fillId="21" borderId="1" xfId="0" applyNumberFormat="1" applyFont="1" applyFill="1" applyBorder="1"/>
    <xf numFmtId="0" fontId="0" fillId="21" borderId="1" xfId="0" applyFill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/>
    </xf>
    <xf numFmtId="2" fontId="4" fillId="11" borderId="1" xfId="0" applyNumberFormat="1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wrapText="1"/>
    </xf>
    <xf numFmtId="0" fontId="2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horizontal="center" wrapText="1"/>
    </xf>
    <xf numFmtId="0" fontId="4" fillId="18" borderId="1" xfId="0" applyFont="1" applyFill="1" applyBorder="1" applyAlignment="1">
      <alignment horizontal="left" vertical="center"/>
    </xf>
    <xf numFmtId="0" fontId="4" fillId="18" borderId="1" xfId="0" applyFont="1" applyFill="1" applyBorder="1" applyAlignment="1">
      <alignment horizontal="center" vertical="center"/>
    </xf>
    <xf numFmtId="0" fontId="2" fillId="19" borderId="1" xfId="0" applyFont="1" applyFill="1" applyBorder="1"/>
    <xf numFmtId="0" fontId="4" fillId="17" borderId="1" xfId="0" applyFont="1" applyFill="1" applyBorder="1"/>
    <xf numFmtId="0" fontId="4" fillId="17" borderId="1" xfId="0" applyFont="1" applyFill="1" applyBorder="1" applyAlignment="1">
      <alignment horizontal="center"/>
    </xf>
    <xf numFmtId="0" fontId="3" fillId="22" borderId="12" xfId="0" applyFont="1" applyFill="1" applyBorder="1" applyAlignment="1">
      <alignment horizontal="center"/>
    </xf>
    <xf numFmtId="2" fontId="3" fillId="23" borderId="1" xfId="0" applyNumberFormat="1" applyFont="1" applyFill="1" applyBorder="1"/>
    <xf numFmtId="0" fontId="2" fillId="24" borderId="1" xfId="0" applyFont="1" applyFill="1" applyBorder="1"/>
    <xf numFmtId="0" fontId="3" fillId="25" borderId="12" xfId="0" applyFont="1" applyFill="1" applyBorder="1" applyAlignment="1">
      <alignment horizontal="center"/>
    </xf>
    <xf numFmtId="49" fontId="2" fillId="23" borderId="1" xfId="0" applyNumberFormat="1" applyFont="1" applyFill="1" applyBorder="1"/>
    <xf numFmtId="49" fontId="29" fillId="26" borderId="13" xfId="0" applyNumberFormat="1" applyFont="1" applyFill="1" applyBorder="1" applyAlignment="1">
      <alignment horizontal="justify" vertical="center" wrapText="1"/>
    </xf>
    <xf numFmtId="49" fontId="29" fillId="26" borderId="14" xfId="0" applyNumberFormat="1" applyFont="1" applyFill="1" applyBorder="1" applyAlignment="1">
      <alignment horizontal="justify" vertical="center" wrapText="1"/>
    </xf>
    <xf numFmtId="49" fontId="29" fillId="26" borderId="15" xfId="0" applyNumberFormat="1" applyFont="1" applyFill="1" applyBorder="1" applyAlignment="1">
      <alignment horizontal="justify" vertical="center" wrapText="1"/>
    </xf>
    <xf numFmtId="49" fontId="29" fillId="26" borderId="0" xfId="0" applyNumberFormat="1" applyFont="1" applyFill="1" applyAlignment="1">
      <alignment horizontal="justify" vertical="center" wrapText="1"/>
    </xf>
    <xf numFmtId="0" fontId="2" fillId="0" borderId="16" xfId="0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16" xfId="0" applyFont="1" applyBorder="1"/>
    <xf numFmtId="2" fontId="2" fillId="0" borderId="16" xfId="0" applyNumberFormat="1" applyFont="1" applyBorder="1"/>
    <xf numFmtId="0" fontId="2" fillId="6" borderId="16" xfId="0" applyFont="1" applyFill="1" applyBorder="1"/>
    <xf numFmtId="0" fontId="2" fillId="14" borderId="16" xfId="0" applyFont="1" applyFill="1" applyBorder="1" applyAlignment="1">
      <alignment horizontal="left"/>
    </xf>
    <xf numFmtId="0" fontId="2" fillId="11" borderId="16" xfId="0" applyFont="1" applyFill="1" applyBorder="1" applyAlignment="1">
      <alignment horizontal="left"/>
    </xf>
    <xf numFmtId="0" fontId="4" fillId="14" borderId="16" xfId="0" applyFont="1" applyFill="1" applyBorder="1" applyAlignment="1">
      <alignment horizontal="left" vertical="center"/>
    </xf>
    <xf numFmtId="0" fontId="4" fillId="11" borderId="16" xfId="0" applyFont="1" applyFill="1" applyBorder="1" applyAlignment="1">
      <alignment horizontal="left" vertical="center"/>
    </xf>
    <xf numFmtId="0" fontId="4" fillId="14" borderId="16" xfId="0" applyFont="1" applyFill="1" applyBorder="1" applyAlignment="1">
      <alignment horizontal="left"/>
    </xf>
    <xf numFmtId="0" fontId="2" fillId="14" borderId="16" xfId="0" applyFont="1" applyFill="1" applyBorder="1"/>
    <xf numFmtId="0" fontId="4" fillId="14" borderId="16" xfId="0" applyFont="1" applyFill="1" applyBorder="1"/>
    <xf numFmtId="0" fontId="2" fillId="14" borderId="16" xfId="0" applyFont="1" applyFill="1" applyBorder="1" applyAlignment="1">
      <alignment horizontal="center"/>
    </xf>
    <xf numFmtId="0" fontId="2" fillId="11" borderId="16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 vertical="center"/>
    </xf>
    <xf numFmtId="1" fontId="4" fillId="14" borderId="16" xfId="0" applyNumberFormat="1" applyFont="1" applyFill="1" applyBorder="1" applyAlignment="1">
      <alignment horizontal="center"/>
    </xf>
    <xf numFmtId="0" fontId="4" fillId="14" borderId="16" xfId="0" applyFont="1" applyFill="1" applyBorder="1" applyAlignment="1">
      <alignment horizontal="center"/>
    </xf>
    <xf numFmtId="1" fontId="2" fillId="11" borderId="16" xfId="0" applyNumberFormat="1" applyFont="1" applyFill="1" applyBorder="1" applyAlignment="1">
      <alignment horizontal="center"/>
    </xf>
    <xf numFmtId="0" fontId="2" fillId="11" borderId="16" xfId="0" applyFont="1" applyFill="1" applyBorder="1"/>
    <xf numFmtId="0" fontId="2" fillId="12" borderId="16" xfId="0" applyFont="1" applyFill="1" applyBorder="1" applyAlignment="1">
      <alignment horizontal="center"/>
    </xf>
    <xf numFmtId="2" fontId="2" fillId="11" borderId="16" xfId="0" applyNumberFormat="1" applyFont="1" applyFill="1" applyBorder="1"/>
    <xf numFmtId="2" fontId="2" fillId="14" borderId="16" xfId="0" applyNumberFormat="1" applyFont="1" applyFill="1" applyBorder="1"/>
    <xf numFmtId="0" fontId="4" fillId="11" borderId="16" xfId="0" applyFont="1" applyFill="1" applyBorder="1" applyAlignment="1">
      <alignment horizontal="center"/>
    </xf>
    <xf numFmtId="2" fontId="2" fillId="11" borderId="16" xfId="0" applyNumberFormat="1" applyFont="1" applyFill="1" applyBorder="1" applyAlignment="1">
      <alignment horizontal="right"/>
    </xf>
    <xf numFmtId="2" fontId="2" fillId="14" borderId="16" xfId="0" applyNumberFormat="1" applyFont="1" applyFill="1" applyBorder="1" applyAlignment="1">
      <alignment horizontal="right"/>
    </xf>
    <xf numFmtId="2" fontId="2" fillId="13" borderId="16" xfId="0" applyNumberFormat="1" applyFont="1" applyFill="1" applyBorder="1"/>
    <xf numFmtId="2" fontId="3" fillId="29" borderId="1" xfId="0" applyNumberFormat="1" applyFont="1" applyFill="1" applyBorder="1"/>
    <xf numFmtId="2" fontId="3" fillId="28" borderId="1" xfId="0" applyNumberFormat="1" applyFont="1" applyFill="1" applyBorder="1"/>
    <xf numFmtId="2" fontId="3" fillId="24" borderId="1" xfId="0" applyNumberFormat="1" applyFont="1" applyFill="1" applyBorder="1"/>
    <xf numFmtId="0" fontId="3" fillId="30" borderId="18" xfId="0" applyFont="1" applyFill="1" applyBorder="1" applyAlignment="1">
      <alignment horizontal="center"/>
    </xf>
    <xf numFmtId="49" fontId="2" fillId="31" borderId="0" xfId="0" applyNumberFormat="1" applyFont="1" applyFill="1"/>
    <xf numFmtId="2" fontId="3" fillId="31" borderId="1" xfId="0" applyNumberFormat="1" applyFont="1" applyFill="1" applyBorder="1"/>
    <xf numFmtId="0" fontId="2" fillId="0" borderId="11" xfId="0" applyFont="1" applyBorder="1"/>
    <xf numFmtId="2" fontId="4" fillId="0" borderId="13" xfId="0" applyNumberFormat="1" applyFont="1" applyBorder="1" applyAlignment="1">
      <alignment horizontal="justify" vertical="center" wrapText="1"/>
    </xf>
    <xf numFmtId="2" fontId="30" fillId="28" borderId="14" xfId="0" applyNumberFormat="1" applyFont="1" applyFill="1" applyBorder="1" applyAlignment="1">
      <alignment horizontal="justify" vertical="center" wrapText="1"/>
    </xf>
    <xf numFmtId="1" fontId="2" fillId="0" borderId="10" xfId="0" applyNumberFormat="1" applyFont="1" applyBorder="1"/>
    <xf numFmtId="1" fontId="2" fillId="0" borderId="1" xfId="0" applyNumberFormat="1" applyFont="1" applyBorder="1"/>
    <xf numFmtId="1" fontId="2" fillId="0" borderId="16" xfId="0" applyNumberFormat="1" applyFont="1" applyBorder="1" applyAlignment="1">
      <alignment horizontal="left"/>
    </xf>
    <xf numFmtId="1" fontId="2" fillId="0" borderId="16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right"/>
    </xf>
    <xf numFmtId="2" fontId="2" fillId="3" borderId="16" xfId="0" applyNumberFormat="1" applyFont="1" applyFill="1" applyBorder="1"/>
    <xf numFmtId="0" fontId="4" fillId="0" borderId="16" xfId="0" applyFont="1" applyBorder="1" applyAlignment="1">
      <alignment horizontal="left"/>
    </xf>
    <xf numFmtId="1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left" vertical="center"/>
    </xf>
    <xf numFmtId="0" fontId="0" fillId="0" borderId="16" xfId="0" applyBorder="1"/>
    <xf numFmtId="0" fontId="4" fillId="17" borderId="16" xfId="0" applyFont="1" applyFill="1" applyBorder="1"/>
    <xf numFmtId="1" fontId="2" fillId="14" borderId="16" xfId="0" applyNumberFormat="1" applyFont="1" applyFill="1" applyBorder="1" applyAlignment="1">
      <alignment horizontal="center"/>
    </xf>
    <xf numFmtId="0" fontId="4" fillId="11" borderId="16" xfId="0" applyFont="1" applyFill="1" applyBorder="1"/>
    <xf numFmtId="0" fontId="23" fillId="0" borderId="16" xfId="0" applyFont="1" applyBorder="1" applyAlignment="1">
      <alignment horizontal="left"/>
    </xf>
    <xf numFmtId="0" fontId="3" fillId="14" borderId="16" xfId="0" applyFont="1" applyFill="1" applyBorder="1"/>
    <xf numFmtId="0" fontId="4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2" fontId="0" fillId="0" borderId="16" xfId="0" applyNumberFormat="1" applyBorder="1"/>
    <xf numFmtId="0" fontId="2" fillId="19" borderId="16" xfId="0" applyFont="1" applyFill="1" applyBorder="1"/>
    <xf numFmtId="0" fontId="0" fillId="19" borderId="16" xfId="0" applyFill="1" applyBorder="1"/>
    <xf numFmtId="1" fontId="2" fillId="0" borderId="16" xfId="0" applyNumberFormat="1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16" xfId="0" applyFont="1" applyBorder="1" applyAlignment="1">
      <alignment horizontal="left" vertical="center" wrapText="1"/>
    </xf>
    <xf numFmtId="0" fontId="3" fillId="7" borderId="11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0" borderId="11" xfId="0" applyFont="1" applyFill="1" applyBorder="1" applyAlignment="1">
      <alignment horizontal="center"/>
    </xf>
    <xf numFmtId="0" fontId="3" fillId="20" borderId="10" xfId="0" applyFont="1" applyFill="1" applyBorder="1" applyAlignment="1">
      <alignment horizontal="center"/>
    </xf>
    <xf numFmtId="0" fontId="3" fillId="20" borderId="12" xfId="0" applyFont="1" applyFill="1" applyBorder="1" applyAlignment="1">
      <alignment horizontal="center"/>
    </xf>
    <xf numFmtId="2" fontId="3" fillId="27" borderId="17" xfId="0" applyNumberFormat="1" applyFont="1" applyFill="1" applyBorder="1" applyAlignment="1">
      <alignment horizontal="center"/>
    </xf>
    <xf numFmtId="2" fontId="3" fillId="27" borderId="18" xfId="0" applyNumberFormat="1" applyFont="1" applyFill="1" applyBorder="1" applyAlignment="1">
      <alignment horizontal="center"/>
    </xf>
    <xf numFmtId="2" fontId="3" fillId="27" borderId="19" xfId="0" applyNumberFormat="1" applyFont="1" applyFill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9E1F2"/>
      <rgbColor rgb="FF660066"/>
      <rgbColor rgb="FFD86ECC"/>
      <rgbColor rgb="FF0070C0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84E291"/>
      <rgbColor rgb="FFFFFF99"/>
      <rgbColor rgb="FF83CBEB"/>
      <rgbColor rgb="FFFF99CC"/>
      <rgbColor rgb="FFCC99FF"/>
      <rgbColor rgb="FFFFC7CE"/>
      <rgbColor rgb="FF4472C4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4E95D9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509"/>
  <sheetViews>
    <sheetView tabSelected="1" workbookViewId="0">
      <selection activeCell="AB2" sqref="A2:XFD2"/>
    </sheetView>
  </sheetViews>
  <sheetFormatPr defaultColWidth="11.0625" defaultRowHeight="15" customHeight="1"/>
  <cols>
    <col min="1" max="1" width="8.5" style="14" bestFit="1" customWidth="1"/>
    <col min="2" max="2" width="10.125" style="14" bestFit="1" customWidth="1"/>
    <col min="3" max="3" width="23" style="14" customWidth="1"/>
    <col min="4" max="4" width="7.1875" style="3" customWidth="1"/>
    <col min="5" max="5" width="6.0625" style="3" customWidth="1"/>
    <col min="6" max="6" width="46.3125" style="1" bestFit="1" customWidth="1"/>
    <col min="7" max="7" width="23.25" style="211" customWidth="1"/>
    <col min="8" max="8" width="5.625" style="3" customWidth="1"/>
    <col min="9" max="10" width="6" style="1" bestFit="1" customWidth="1"/>
    <col min="11" max="12" width="6.25" style="1" bestFit="1" customWidth="1"/>
    <col min="13" max="14" width="6.1875" style="4" bestFit="1" customWidth="1"/>
    <col min="15" max="15" width="10.5" style="1" bestFit="1" customWidth="1"/>
    <col min="16" max="16" width="6.5625" style="1" bestFit="1" customWidth="1"/>
    <col min="17" max="17" width="6.5625" style="202" customWidth="1"/>
    <col min="18" max="18" width="0.9375" style="197" customWidth="1"/>
    <col min="19" max="24" width="5.875" style="1" bestFit="1" customWidth="1"/>
    <col min="25" max="26" width="6.375" style="1" bestFit="1" customWidth="1"/>
    <col min="27" max="28" width="5.875" style="1" bestFit="1" customWidth="1"/>
    <col min="29" max="29" width="6.25" style="1" bestFit="1" customWidth="1"/>
    <col min="30" max="30" width="6.0625" style="1" bestFit="1" customWidth="1"/>
    <col min="31" max="31" width="6.0625" style="202" customWidth="1"/>
    <col min="32" max="32" width="1.0625" style="197" customWidth="1"/>
    <col min="33" max="40" width="9.4375" style="4" customWidth="1"/>
    <col min="41" max="41" width="6.9375" style="236" bestFit="1" customWidth="1"/>
    <col min="42" max="42" width="5.875" style="235" bestFit="1" customWidth="1"/>
    <col min="43" max="43" width="11.0625" style="237"/>
    <col min="44" max="44" width="17.375" style="1" bestFit="1" customWidth="1"/>
    <col min="45" max="45" width="17.3125" style="1" bestFit="1" customWidth="1"/>
    <col min="46" max="46" width="15.875" style="245" bestFit="1" customWidth="1"/>
    <col min="47" max="47" width="7.8125" style="1" bestFit="1" customWidth="1"/>
    <col min="48" max="16384" width="11.0625" style="1"/>
  </cols>
  <sheetData>
    <row r="1" spans="1:46" ht="15" customHeight="1" thickBot="1">
      <c r="H1" s="7"/>
      <c r="I1" s="273" t="s">
        <v>135</v>
      </c>
      <c r="J1" s="274"/>
      <c r="K1" s="274"/>
      <c r="L1" s="274"/>
      <c r="M1" s="274"/>
      <c r="N1" s="274"/>
      <c r="O1" s="274"/>
      <c r="P1" s="275"/>
      <c r="Q1" s="200" t="s">
        <v>1050</v>
      </c>
      <c r="R1" s="8"/>
      <c r="S1" s="270" t="s">
        <v>136</v>
      </c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2"/>
      <c r="AE1" s="203" t="s">
        <v>1051</v>
      </c>
      <c r="AF1" s="238"/>
      <c r="AG1" s="276" t="s">
        <v>1209</v>
      </c>
      <c r="AH1" s="277"/>
      <c r="AI1" s="277"/>
      <c r="AJ1" s="277"/>
      <c r="AK1" s="277"/>
      <c r="AL1" s="277"/>
      <c r="AM1" s="277"/>
      <c r="AN1" s="277"/>
      <c r="AO1" s="277"/>
      <c r="AP1" s="278"/>
      <c r="AQ1" s="237" t="s">
        <v>1211</v>
      </c>
      <c r="AR1" s="1" t="s">
        <v>1212</v>
      </c>
      <c r="AS1" s="241" t="s">
        <v>1213</v>
      </c>
      <c r="AT1" s="244" t="s">
        <v>1216</v>
      </c>
    </row>
    <row r="2" spans="1:46" ht="15" customHeight="1" thickTop="1">
      <c r="A2" s="14" t="s">
        <v>137</v>
      </c>
      <c r="B2" s="14" t="s">
        <v>138</v>
      </c>
      <c r="D2" s="2" t="s">
        <v>139</v>
      </c>
      <c r="E2" s="3" t="s">
        <v>141</v>
      </c>
      <c r="F2" s="1" t="s">
        <v>142</v>
      </c>
      <c r="G2" s="211" t="s">
        <v>5722</v>
      </c>
      <c r="H2" s="3" t="s">
        <v>143</v>
      </c>
      <c r="I2" s="9" t="s">
        <v>144</v>
      </c>
      <c r="J2" s="9" t="s">
        <v>145</v>
      </c>
      <c r="K2" s="9" t="s">
        <v>146</v>
      </c>
      <c r="L2" s="9" t="s">
        <v>147</v>
      </c>
      <c r="M2" s="9" t="s">
        <v>148</v>
      </c>
      <c r="N2" s="180" t="s">
        <v>149</v>
      </c>
      <c r="O2" s="10" t="s">
        <v>150</v>
      </c>
      <c r="P2" s="11" t="s">
        <v>151</v>
      </c>
      <c r="Q2" s="201"/>
      <c r="R2" s="8"/>
      <c r="S2" s="5" t="s">
        <v>146</v>
      </c>
      <c r="T2" s="5" t="s">
        <v>147</v>
      </c>
      <c r="U2" s="4" t="s">
        <v>152</v>
      </c>
      <c r="V2" s="4" t="s">
        <v>153</v>
      </c>
      <c r="W2" s="4" t="s">
        <v>144</v>
      </c>
      <c r="X2" s="4" t="s">
        <v>145</v>
      </c>
      <c r="Y2" s="4" t="s">
        <v>154</v>
      </c>
      <c r="Z2" s="4" t="s">
        <v>155</v>
      </c>
      <c r="AA2" s="4" t="s">
        <v>156</v>
      </c>
      <c r="AB2" s="6" t="s">
        <v>157</v>
      </c>
      <c r="AC2" s="10" t="s">
        <v>136</v>
      </c>
      <c r="AD2" s="12" t="s">
        <v>158</v>
      </c>
      <c r="AE2" s="204"/>
      <c r="AF2" s="239"/>
      <c r="AG2" s="242" t="s">
        <v>1052</v>
      </c>
      <c r="AH2" s="242" t="s">
        <v>1053</v>
      </c>
      <c r="AI2" s="242" t="s">
        <v>1054</v>
      </c>
      <c r="AJ2" s="242" t="s">
        <v>1055</v>
      </c>
      <c r="AK2" s="242" t="s">
        <v>1056</v>
      </c>
      <c r="AL2" s="242" t="s">
        <v>1057</v>
      </c>
      <c r="AM2" s="242" t="s">
        <v>1058</v>
      </c>
      <c r="AN2" s="242" t="s">
        <v>1059</v>
      </c>
      <c r="AO2" s="243" t="s">
        <v>1209</v>
      </c>
      <c r="AP2" s="235" t="s">
        <v>1208</v>
      </c>
      <c r="AS2" s="1" t="s">
        <v>1214</v>
      </c>
      <c r="AT2" s="245" t="s">
        <v>1215</v>
      </c>
    </row>
    <row r="3" spans="1:46" ht="15" customHeight="1">
      <c r="A3" s="184"/>
      <c r="B3" s="184">
        <v>717374</v>
      </c>
      <c r="C3" s="184" t="s">
        <v>524</v>
      </c>
      <c r="D3" s="185">
        <v>2020</v>
      </c>
      <c r="E3" s="3" t="s">
        <v>11</v>
      </c>
      <c r="F3" s="1" t="str">
        <f>IFERROR(VLOOKUP(B3,SVEXP!$A$2:$F$6577,6,FALSE),"")</f>
        <v>Neregistrovaní</v>
      </c>
      <c r="G3" s="211" t="str">
        <f>IFERROR(VLOOKUP(B3,SVEXP!$A$2:$E$6577,5,FALSE),"")</f>
        <v>Hlavní město Praha</v>
      </c>
      <c r="H3" s="185" t="s">
        <v>161</v>
      </c>
      <c r="I3" s="13"/>
      <c r="J3" s="185"/>
      <c r="K3" s="185"/>
      <c r="M3" s="4">
        <f>IFERROR(VLOOKUP(A3,'SPF1'!$C$1:$I$108,7,0),IFERROR(VLOOKUP(B3,'SPF1'!$D$1:$I$108,6,0),""))</f>
        <v>32</v>
      </c>
      <c r="N3" s="4" t="str">
        <f>IFERROR(VLOOKUP(A3,'SPF2'!$C$1:$I$108,7,0),IFERROR(VLOOKUP(B3,'SPF2'!$D$1:$I$108,6,0),""))</f>
        <v/>
      </c>
      <c r="O3" s="10">
        <f t="shared" ref="O3:O66" si="0">SUM(I3:N3)</f>
        <v>32</v>
      </c>
      <c r="P3" s="11">
        <f t="shared" ref="P3:P66" si="1">IFERROR(LARGE(I3:N3,1),"0")+IFERROR(LARGE(I3:N3,2),"0")+IFERROR(LARGE(I3:N3,3),"0")+IFERROR(LARGE(I3:N3,4),"0")</f>
        <v>32</v>
      </c>
      <c r="Q3" s="201">
        <f t="shared" ref="Q3:Q66" si="2">(IFERROR(LARGE(I3:N3,1),"0")+IFERROR(LARGE(I3:N3,2),"0")+IFERROR(LARGE(I3:N3,3),"0"))/3</f>
        <v>10.666666666666666</v>
      </c>
      <c r="R3" s="8"/>
      <c r="S3" s="5" t="str">
        <f>IFERROR(VLOOKUP(A3,DMSBX1!$C$1:$I$108,7,0),IFERROR(VLOOKUP(B3,DMSBX1!$D$1:$I$108,6,0),""))</f>
        <v/>
      </c>
      <c r="U3" s="4" t="str">
        <f>IFERROR(VLOOKUP(B3,'SP1'!$D$1:$I$107,6,0),"")</f>
        <v/>
      </c>
      <c r="V3" s="4" t="str">
        <f>IFERROR(VLOOKUP(B3,'SP2'!$D$1:$I$107,6,0),"")</f>
        <v/>
      </c>
      <c r="W3" s="4" t="str">
        <f>IFERROR(IF(B3&lt;&gt;0,VLOOKUP(B3,KLSBX1!$D$2:$I$120,6,FALSE()),NA()),IFERROR(IF(A3&lt;&gt;0,VLOOKUP(A3,KLSBX1!$C$2:$I$120,7,FALSE()),NA()),""))</f>
        <v/>
      </c>
      <c r="X3" s="4" t="str">
        <f>IFERROR(IF(B3&lt;&gt;0,VLOOKUP(B3,KLSBX2!$D$2:$I$120,6,FALSE()),NA()),IFERROR(IF(A3&lt;&gt;0,VLOOKUP(A3,KLSBX2!$C$2:$I$120,7,FALSE()),NA()),""))</f>
        <v/>
      </c>
      <c r="Y3" s="4">
        <f>IFERROR(IF(B3&lt;&gt;0,VLOOKUP(B3,DMSBXNC!$D$2:$I$420,6,FALSE()),NA()),IFERROR(IF(A3&lt;&gt;0,VLOOKUP(A3,DMSBXNC!$C$2:$I$420,7,FALSE()),NA()),""))</f>
        <v>36</v>
      </c>
      <c r="Z3" s="4">
        <f>IFERROR(IF(B3&lt;&gt;0,VLOOKUP(B3,DMSBX1_3!$D$2:$I$420,6,FALSE()),NA()),IFERROR(IF(A3&lt;&gt;0,VLOOKUP(A3,DMSBX1_3!$C$2:$I$420,7,FALSE()),NA()),""))</f>
        <v>32</v>
      </c>
      <c r="AA3" s="4" t="str">
        <f>IFERROR(IF(B3&lt;&gt;0,VLOOKUP(B3,'KLS1'!$D$2:$I$420,6,FALSE()),NA()),IFERROR(IF(A3&lt;&gt;0,VLOOKUP(A3,'KLS1'!$C$2:$I$420,7,FALSE()),NA()),""))</f>
        <v/>
      </c>
      <c r="AB3" s="6" t="str">
        <f>IFERROR(IF(B3&lt;&gt;0,VLOOKUP(B3,'KLS2'!$D$2:$I$426,6,FALSE()),NA()),IFERROR(IF(A3&lt;&gt;0,VLOOKUP(A3,'KLS2'!$C$2:$I$426,7,FALSE()),NA()),""))</f>
        <v/>
      </c>
      <c r="AC3" s="10">
        <f t="shared" ref="AC3:AC66" si="3">SUM(S3:AB3)</f>
        <v>68</v>
      </c>
      <c r="AD3" s="11">
        <f t="shared" ref="AD3:AD66" si="4">(IFERROR(LARGE(S3:AB3,1),"0")+IFERROR(LARGE(S3:AB3,2),"0")+IFERROR(LARGE(S3:AB3,3),"0")+IFERROR(LARGE(S3:AB3,4),"0")+IFERROR(LARGE(S3:AB3,5),"0")+IFERROR(LARGE(S3:AB3,6),"0")+IFERROR(LARGE(S3:AB3,7),"0")+IFERROR(LARGE(S3:AB3,8),"0"))</f>
        <v>68</v>
      </c>
      <c r="AE3" s="201">
        <f t="shared" ref="AE3:AE66" si="5">(IFERROR(LARGE(S3:AB3,1),"0")+IFERROR(LARGE(S3:AB3,2),"0")+IFERROR(LARGE(S3:AB3,3),"0"))/3</f>
        <v>22.666666666666668</v>
      </c>
      <c r="AF3" s="240"/>
      <c r="AG3" s="4">
        <f>IFERROR(VLOOKUP(B3,FS!$A$2:$N$78,6,FALSE),"")</f>
        <v>40</v>
      </c>
      <c r="AH3" s="4">
        <f>IFERROR(VLOOKUP(B3,FS!$A$2:$N$78,7,FALSE),"")</f>
        <v>20</v>
      </c>
      <c r="AJ3" s="4">
        <f>IFERROR(VLOOKUP(B3,FS!$A$2:$N$78,9,FALSE),"")</f>
        <v>56</v>
      </c>
      <c r="AK3" s="4">
        <f>IFERROR(VLOOKUP(B3,FS!$A$2:$N$78,10,FALSE),"")</f>
        <v>16</v>
      </c>
      <c r="AL3" s="4">
        <f>IFERROR(VLOOKUP(B3,FS!$A$2:$N$78,11,FALSE),"")</f>
        <v>16</v>
      </c>
      <c r="AM3" s="4">
        <f>IFERROR(VLOOKUP(B3,FS!$A$2:$N$78,12,FALSE),"")</f>
        <v>80</v>
      </c>
      <c r="AN3" s="4">
        <f>IFERROR(VLOOKUP(B3,FS!$A$2:$N$78,13,FALSE),"")</f>
        <v>30</v>
      </c>
      <c r="AO3" s="236">
        <f t="shared" ref="AO3:AO66" si="6">SUM(AG3:AN3)</f>
        <v>258</v>
      </c>
      <c r="AP3" s="235">
        <f t="shared" ref="AP3:AP66" si="7">(IFERROR(LARGE(AG3:AN3,1),"0")+IFERROR(LARGE(AG3:AN3,2),"0")+IFERROR(LARGE(AG3:AN3,3),"0")+IFERROR(LARGE(AG3:AN3,4),"0")+IFERROR(LARGE(AG3:AN3,5),"0"))</f>
        <v>226</v>
      </c>
      <c r="AQ3" s="237">
        <f t="shared" ref="AQ3:AQ66" si="8">(IFERROR(LARGE(AG3:AN3,1),"0")+IFERROR(LARGE(AG3:AN3,2),"0")+IFERROR(LARGE(AG3:AN3,3),"0"))/3</f>
        <v>58.666666666666664</v>
      </c>
      <c r="AR3" s="4">
        <f t="shared" ref="AR3:AR66" si="9">Q3+AE3+AQ3</f>
        <v>92</v>
      </c>
      <c r="AS3" s="1">
        <f t="shared" ref="AS3:AS66" si="10">(IF(Q3&gt;0,1,0))+(IF(AE3&gt;0,1,0))+(IF(AQ3&gt;0,1,0))</f>
        <v>3</v>
      </c>
      <c r="AT3" s="245">
        <f>COUNTIF(I3:N3,"&gt;"&amp;0)+COUNTIF(S3:AB3,"&gt;"&amp;0)+COUNTIF(AG3:AN3,"&gt;"&amp;0)</f>
        <v>10</v>
      </c>
    </row>
    <row r="4" spans="1:46" ht="15" customHeight="1">
      <c r="B4" s="14">
        <v>778237</v>
      </c>
      <c r="C4" s="14" t="s">
        <v>534</v>
      </c>
      <c r="D4" s="3">
        <v>2020</v>
      </c>
      <c r="E4" s="3" t="s">
        <v>11</v>
      </c>
      <c r="F4" s="1" t="str">
        <f>IFERROR(VLOOKUP(B4,SVEXP!$A$2:$F$6577,6,FALSE),"")</f>
        <v>SA Špindlerův Mlýn</v>
      </c>
      <c r="G4" s="211" t="str">
        <f>IFERROR(VLOOKUP(B4,SVEXP!$A$2:$E$6577,5,FALSE),"")</f>
        <v>Středočeský kraj</v>
      </c>
      <c r="H4" s="3" t="s">
        <v>161</v>
      </c>
      <c r="I4" s="4"/>
      <c r="J4" s="4"/>
      <c r="M4" s="4">
        <f>IFERROR(VLOOKUP(A4,'SPF1'!$C$1:$I$108,7,0),IFERROR(VLOOKUP(B4,'SPF1'!$D$1:$I$108,6,0),""))</f>
        <v>24</v>
      </c>
      <c r="N4" s="4" t="str">
        <f>IFERROR(VLOOKUP(A4,'SPF2'!$C$1:$I$108,7,0),IFERROR(VLOOKUP(B4,'SPF2'!$D$1:$I$108,6,0),""))</f>
        <v/>
      </c>
      <c r="O4" s="10">
        <f t="shared" si="0"/>
        <v>24</v>
      </c>
      <c r="P4" s="11">
        <f t="shared" si="1"/>
        <v>24</v>
      </c>
      <c r="Q4" s="201">
        <f t="shared" si="2"/>
        <v>8</v>
      </c>
      <c r="R4" s="8"/>
      <c r="U4" s="4" t="str">
        <f>IFERROR(VLOOKUP(B4,'SP1'!$D$1:$I$107,6,0),"")</f>
        <v/>
      </c>
      <c r="V4" s="4" t="str">
        <f>IFERROR(VLOOKUP(B4,'SP2'!$D$1:$I$107,6,0),"")</f>
        <v/>
      </c>
      <c r="W4" s="4" t="str">
        <f>IFERROR(IF(B4&lt;&gt;0,VLOOKUP(B4,KLSBX1!$D$2:$I$120,6,FALSE()),NA()),IFERROR(IF(A4&lt;&gt;0,VLOOKUP(A4,KLSBX1!$C$2:$I$120,7,FALSE()),NA()),""))</f>
        <v/>
      </c>
      <c r="X4" s="4" t="str">
        <f>IFERROR(IF(B4&lt;&gt;0,VLOOKUP(B4,KLSBX2!$D$2:$I$120,6,FALSE()),NA()),IFERROR(IF(A4&lt;&gt;0,VLOOKUP(A4,KLSBX2!$C$2:$I$120,7,FALSE()),NA()),""))</f>
        <v/>
      </c>
      <c r="Y4" s="4">
        <f>IFERROR(IF(B4&lt;&gt;0,VLOOKUP(B4,DMSBXNC!$D$2:$I$420,6,FALSE()),NA()),IFERROR(IF(A4&lt;&gt;0,VLOOKUP(A4,DMSBXNC!$C$2:$I$420,7,FALSE()),NA()),""))</f>
        <v>15</v>
      </c>
      <c r="Z4" s="4">
        <f>IFERROR(IF(B4&lt;&gt;0,VLOOKUP(B4,DMSBX1_3!$D$2:$I$420,6,FALSE()),NA()),IFERROR(IF(A4&lt;&gt;0,VLOOKUP(A4,DMSBX1_3!$C$2:$I$420,7,FALSE()),NA()),""))</f>
        <v>15</v>
      </c>
      <c r="AA4" s="4" t="str">
        <f>IFERROR(IF(B4&lt;&gt;0,VLOOKUP(B4,'KLS1'!$D$2:$I$420,6,FALSE()),NA()),IFERROR(IF(A4&lt;&gt;0,VLOOKUP(A4,'KLS1'!$C$2:$I$420,7,FALSE()),NA()),""))</f>
        <v/>
      </c>
      <c r="AB4" s="6" t="str">
        <f>IFERROR(IF(B4&lt;&gt;0,VLOOKUP(B4,'KLS2'!$D$2:$I$426,6,FALSE()),NA()),IFERROR(IF(A4&lt;&gt;0,VLOOKUP(A4,'KLS2'!$C$2:$I$426,7,FALSE()),NA()),""))</f>
        <v/>
      </c>
      <c r="AC4" s="10">
        <f t="shared" si="3"/>
        <v>30</v>
      </c>
      <c r="AD4" s="11">
        <f t="shared" si="4"/>
        <v>30</v>
      </c>
      <c r="AE4" s="201">
        <f t="shared" si="5"/>
        <v>10</v>
      </c>
      <c r="AF4" s="240"/>
      <c r="AG4" s="4">
        <f>IFERROR(VLOOKUP(B4,FS!$A$2:$N$78,6,FALSE),"")</f>
        <v>24</v>
      </c>
      <c r="AJ4" s="4">
        <f>IFERROR(VLOOKUP(B4,FS!$A$2:$N$78,9,FALSE),"")</f>
        <v>35</v>
      </c>
      <c r="AM4" s="4">
        <f>IFERROR(VLOOKUP(B4,FS!$A$2:$N$78,12,FALSE),"")</f>
        <v>40</v>
      </c>
      <c r="AO4" s="236">
        <f t="shared" si="6"/>
        <v>99</v>
      </c>
      <c r="AP4" s="235">
        <f t="shared" si="7"/>
        <v>99</v>
      </c>
      <c r="AQ4" s="237">
        <f t="shared" si="8"/>
        <v>33</v>
      </c>
      <c r="AR4" s="4">
        <f t="shared" si="9"/>
        <v>51</v>
      </c>
      <c r="AS4" s="1">
        <f t="shared" si="10"/>
        <v>3</v>
      </c>
      <c r="AT4" s="245">
        <f>COUNTIF(I4:N4,"&gt;"&amp;0)+COUNTIF(S4:AB4,"&gt;"&amp;0)+COUNTIF(AG4:AN4,"&gt;"&amp;0)</f>
        <v>6</v>
      </c>
    </row>
    <row r="5" spans="1:46" ht="15" customHeight="1">
      <c r="A5" s="141">
        <v>1377206</v>
      </c>
      <c r="B5" s="141">
        <v>773706</v>
      </c>
      <c r="C5" s="14" t="s">
        <v>372</v>
      </c>
      <c r="D5" s="2">
        <v>1968</v>
      </c>
      <c r="E5" s="3" t="s">
        <v>11</v>
      </c>
      <c r="F5" s="1" t="str">
        <f>IFERROR(VLOOKUP(B5,SVEXP!$A$2:$F$6577,6,FALSE),"")</f>
        <v>Neregistrovaní</v>
      </c>
      <c r="G5" s="211" t="str">
        <f>IFERROR(VLOOKUP(B5,SVEXP!$A$2:$E$6577,5,FALSE),"")</f>
        <v>Středočeský kraj</v>
      </c>
      <c r="H5" s="3" t="s">
        <v>161</v>
      </c>
      <c r="I5" s="4" t="str">
        <f>IFERROR(VLOOKUP(A5,'KLP1'!$C$1:$I$108,7,0),IFERROR(VLOOKUP(B5,'KLP1'!$D$1:$I$108,6,0),""))</f>
        <v/>
      </c>
      <c r="J5" s="4" t="str">
        <f>IFERROR(VLOOKUP(A5,'KLP2'!$C$1:$I$108,7,0),IFERROR(VLOOKUP(B5,'KLP2'!$D$1:$I$108,6,0),""))</f>
        <v/>
      </c>
      <c r="K5" s="4" t="str">
        <f>IFERROR(VLOOKUP(A5,'DM1'!$C$1:$I$108,7,0),IFERROR(VLOOKUP(B5,'DM1'!$D$1:$I$108,6,0),""))</f>
        <v/>
      </c>
      <c r="L5" s="4" t="str">
        <f>IFERROR(VLOOKUP(A5,'DM2'!$C$1:$I$108,7,0),IFERROR(VLOOKUP(B5,'DM2'!$D$1:$I$108,6,0),""))</f>
        <v/>
      </c>
      <c r="M5" s="17" t="str">
        <f>IFERROR(VLOOKUP(A5,'SPF1'!$C$1:$I$108,7,0),IFERROR(VLOOKUP(B5,'SPF1'!$D$1:$I$108,6,0),""))</f>
        <v/>
      </c>
      <c r="N5" s="88" t="str">
        <f>IFERROR(VLOOKUP(A5,'SPF2'!$C$1:$I$108,7,0),IFERROR(VLOOKUP(B5,'SPF2'!$D$1:$I$108,6,0),""))</f>
        <v/>
      </c>
      <c r="O5" s="10">
        <f t="shared" si="0"/>
        <v>0</v>
      </c>
      <c r="P5" s="11">
        <f t="shared" si="1"/>
        <v>0</v>
      </c>
      <c r="Q5" s="201">
        <f t="shared" si="2"/>
        <v>0</v>
      </c>
      <c r="R5" s="8"/>
      <c r="S5" s="5" t="str">
        <f>IFERROR(VLOOKUP(A5,DMSBX1!$C$1:$I$108,7,0),IFERROR(VLOOKUP(B5,DMSBX1!$D$1:$I$108,6,0),""))</f>
        <v/>
      </c>
      <c r="T5" s="5" t="str">
        <f>IFERROR(VLOOKUP(A5,DMSBX2!$C$1:$I$101,7,0),IFERROR(VLOOKUP(B5,DMSBX2!$D$1:$I$101,6,0),""))</f>
        <v/>
      </c>
      <c r="U5" s="4" t="str">
        <f>IFERROR(VLOOKUP(B5,'SP1'!$D$1:$I$107,6,0),"")</f>
        <v/>
      </c>
      <c r="V5" s="4" t="str">
        <f>IFERROR(VLOOKUP(B5,'SP2'!$D$1:$I$107,6,0),"")</f>
        <v/>
      </c>
      <c r="W5" s="4" t="str">
        <f>IFERROR(IF(B5&lt;&gt;0,VLOOKUP(B5,KLSBX1!$D$2:$I$120,6,FALSE()),NA()),IFERROR(IF(A5&lt;&gt;0,VLOOKUP(A5,KLSBX1!$C$2:$I$120,7,FALSE()),NA()),""))</f>
        <v/>
      </c>
      <c r="X5" s="4" t="str">
        <f>IFERROR(IF(B5&lt;&gt;0,VLOOKUP(B5,KLSBX2!$D$2:$I$120,6,FALSE()),NA()),IFERROR(IF(A5&lt;&gt;0,VLOOKUP(A5,KLSBX2!$C$2:$I$120,7,FALSE()),NA()),""))</f>
        <v/>
      </c>
      <c r="Y5" s="4" t="str">
        <f>IFERROR(IF(B5&lt;&gt;0,VLOOKUP(B5,DMSBXNC!$D$2:$I$420,6,FALSE()),NA()),IFERROR(IF(A5&lt;&gt;0,VLOOKUP(A5,DMSBXNC!$C$2:$I$420,7,FALSE()),NA()),""))</f>
        <v/>
      </c>
      <c r="Z5" s="4" t="str">
        <f>IFERROR(IF(B5&lt;&gt;0,VLOOKUP(B5,DMSBX1_3!$D$2:$I$420,6,FALSE()),NA()),IFERROR(IF(A5&lt;&gt;0,VLOOKUP(A5,DMSBX1_3!$C$2:$I$420,7,FALSE()),NA()),""))</f>
        <v/>
      </c>
      <c r="AA5" s="4" t="str">
        <f>IFERROR(IF(B5&lt;&gt;0,VLOOKUP(B5,'KLS1'!$D$2:$I$420,6,FALSE()),NA()),IFERROR(IF(A5&lt;&gt;0,VLOOKUP(A5,'KLS1'!$C$2:$I$420,7,FALSE()),NA()),""))</f>
        <v/>
      </c>
      <c r="AB5" s="6" t="str">
        <f>IFERROR(IF(B5&lt;&gt;0,VLOOKUP(B5,'KLS2'!$D$2:$I$426,6,FALSE()),NA()),IFERROR(IF(A5&lt;&gt;0,VLOOKUP(A5,'KLS2'!$C$2:$I$426,7,FALSE()),NA()),""))</f>
        <v/>
      </c>
      <c r="AC5" s="10">
        <f t="shared" si="3"/>
        <v>0</v>
      </c>
      <c r="AD5" s="11">
        <f t="shared" si="4"/>
        <v>0</v>
      </c>
      <c r="AE5" s="201">
        <f t="shared" si="5"/>
        <v>0</v>
      </c>
      <c r="AF5" s="240"/>
      <c r="AG5" s="4" t="str">
        <f>IFERROR(VLOOKUP(B5,FS!$A$2:$N$78,6,FALSE),"")</f>
        <v/>
      </c>
      <c r="AH5" s="4" t="str">
        <f>IFERROR(VLOOKUP(B5,FS!$A$2:$N$78,7,FALSE),"")</f>
        <v/>
      </c>
      <c r="AI5" s="4" t="str">
        <f>IFERROR(VLOOKUP(B5,FS!$A$2:$N$78,8,FALSE),"")</f>
        <v/>
      </c>
      <c r="AJ5" s="4" t="str">
        <f>IFERROR(VLOOKUP(B5,FS!$A$2:$N$78,9,FALSE),"")</f>
        <v/>
      </c>
      <c r="AK5" s="4" t="str">
        <f>IFERROR(VLOOKUP(B5,FS!$A$2:$N$78,10,FALSE),"")</f>
        <v/>
      </c>
      <c r="AL5" s="4" t="str">
        <f>IFERROR(VLOOKUP(B5,FS!$A$2:$N$78,11,FALSE),"")</f>
        <v/>
      </c>
      <c r="AM5" s="4" t="str">
        <f>IFERROR(VLOOKUP(B5,FS!$A$2:$N$78,12,FALSE),"")</f>
        <v/>
      </c>
      <c r="AN5" s="4" t="str">
        <f>IFERROR(VLOOKUP(B5,FS!$A$2:$N$78,13,FALSE),"")</f>
        <v/>
      </c>
      <c r="AO5" s="236">
        <f t="shared" si="6"/>
        <v>0</v>
      </c>
      <c r="AP5" s="235">
        <f t="shared" si="7"/>
        <v>0</v>
      </c>
      <c r="AQ5" s="237">
        <f t="shared" si="8"/>
        <v>0</v>
      </c>
      <c r="AR5" s="4">
        <f t="shared" si="9"/>
        <v>0</v>
      </c>
      <c r="AS5" s="1">
        <f t="shared" si="10"/>
        <v>0</v>
      </c>
      <c r="AT5" s="17"/>
    </row>
    <row r="6" spans="1:46" ht="15" customHeight="1">
      <c r="A6" s="141"/>
      <c r="B6" s="14">
        <v>773631</v>
      </c>
      <c r="C6" s="14" t="s">
        <v>518</v>
      </c>
      <c r="D6" s="2">
        <v>2019</v>
      </c>
      <c r="E6" s="3" t="s">
        <v>11</v>
      </c>
      <c r="F6" s="1" t="str">
        <f>IFERROR(VLOOKUP(B6,SVEXP!$A$2:$F$6577,6,FALSE),"")</f>
        <v>Tělovýchovná jednota Spartak Vrchlabí, z. s. AD</v>
      </c>
      <c r="G6" s="211" t="str">
        <f>IFERROR(VLOOKUP(B6,SVEXP!$A$2:$E$6577,5,FALSE),"")</f>
        <v>Hlavní město Praha</v>
      </c>
      <c r="H6" s="3" t="s">
        <v>161</v>
      </c>
      <c r="I6" s="4" t="str">
        <f>IFERROR(VLOOKUP(A6,'KLP1'!$C$1:$I$108,7,0),IFERROR(VLOOKUP(B6,'KLP1'!$D$1:$I$108,6,0),""))</f>
        <v/>
      </c>
      <c r="J6" s="4" t="str">
        <f>IFERROR(VLOOKUP(A6,'KLP2'!$C$1:$I$108,7,0),IFERROR(VLOOKUP(B6,'KLP2'!$D$1:$I$108,6,0),""))</f>
        <v/>
      </c>
      <c r="K6" s="4" t="str">
        <f>IFERROR(VLOOKUP(A6,'DM1'!$C$1:$I$108,7,0),IFERROR(VLOOKUP(B6,'DM1'!$D$1:$I$108,6,0),""))</f>
        <v/>
      </c>
      <c r="L6" s="4" t="str">
        <f>IFERROR(VLOOKUP(A6,'DM2'!$C$1:$I$108,7,0),IFERROR(VLOOKUP(B6,'DM2'!$D$1:$I$108,6,0),""))</f>
        <v/>
      </c>
      <c r="M6" s="4">
        <f>IFERROR(VLOOKUP(A6,'SPF1'!$C$1:$I$108,7,0),IFERROR(VLOOKUP(B6,'SPF1'!$D$1:$I$108,6,0),""))</f>
        <v>36</v>
      </c>
      <c r="N6" s="4" t="str">
        <f>IFERROR(VLOOKUP(A6,'SPF2'!$C$1:$I$108,7,0),IFERROR(VLOOKUP(B6,'SPF2'!$D$1:$I$108,6,0),""))</f>
        <v/>
      </c>
      <c r="O6" s="10">
        <f t="shared" si="0"/>
        <v>36</v>
      </c>
      <c r="P6" s="11">
        <f t="shared" si="1"/>
        <v>36</v>
      </c>
      <c r="Q6" s="201">
        <f t="shared" si="2"/>
        <v>12</v>
      </c>
      <c r="R6" s="8"/>
      <c r="S6" s="5" t="str">
        <f>IFERROR(VLOOKUP(A6,DMSBX1!$C$1:$I$108,7,0),IFERROR(VLOOKUP(B6,DMSBX1!$D$1:$I$108,6,0),""))</f>
        <v/>
      </c>
      <c r="T6" s="5" t="str">
        <f>IFERROR(VLOOKUP(A6,DMSBX2!$C$1:$I$101,7,0),IFERROR(VLOOKUP(B6,DMSBX2!$D$1:$I$101,6,0),""))</f>
        <v/>
      </c>
      <c r="U6" s="4">
        <f>IFERROR(VLOOKUP(B6,'SP1'!$D$1:$I$107,6,0),"")</f>
        <v>36</v>
      </c>
      <c r="V6" s="4" t="str">
        <f>IFERROR(VLOOKUP(B6,'SP2'!$D$1:$I$107,6,0),"")</f>
        <v/>
      </c>
      <c r="W6" s="4">
        <f>IFERROR(IF(B6&lt;&gt;0,VLOOKUP(B6,KLSBX1!$D$2:$I$120,6,FALSE()),NA()),IFERROR(IF(A6&lt;&gt;0,VLOOKUP(A6,KLSBX1!$C$2:$I$120,7,FALSE()),NA()),""))</f>
        <v>32.4</v>
      </c>
      <c r="X6" s="4">
        <f>IFERROR(IF(B6&lt;&gt;0,VLOOKUP(B6,KLSBX2!$D$2:$I$120,6,FALSE()),NA()),IFERROR(IF(A6&lt;&gt;0,VLOOKUP(A6,KLSBX2!$C$2:$I$120,7,FALSE()),NA()),""))</f>
        <v>36</v>
      </c>
      <c r="Y6" s="4">
        <f>IFERROR(IF(B6&lt;&gt;0,VLOOKUP(B6,DMSBXNC!$D$2:$I$420,6,FALSE()),NA()),IFERROR(IF(A6&lt;&gt;0,VLOOKUP(A6,DMSBXNC!$C$2:$I$420,7,FALSE()),NA()),""))</f>
        <v>24</v>
      </c>
      <c r="Z6" s="4">
        <f>IFERROR(IF(B6&lt;&gt;0,VLOOKUP(B6,DMSBX1_3!$D$2:$I$420,6,FALSE()),NA()),IFERROR(IF(A6&lt;&gt;0,VLOOKUP(A6,DMSBX1_3!$C$2:$I$420,7,FALSE()),NA()),""))</f>
        <v>24</v>
      </c>
      <c r="AA6" s="4" t="str">
        <f>IFERROR(IF(B6&lt;&gt;0,VLOOKUP(B6,'KLS1'!$D$2:$I$420,6,FALSE()),NA()),IFERROR(IF(A6&lt;&gt;0,VLOOKUP(A6,'KLS1'!$C$2:$I$420,7,FALSE()),NA()),""))</f>
        <v/>
      </c>
      <c r="AB6" s="6" t="str">
        <f>IFERROR(IF(B6&lt;&gt;0,VLOOKUP(B6,'KLS2'!$D$2:$I$426,6,FALSE()),NA()),IFERROR(IF(A6&lt;&gt;0,VLOOKUP(A6,'KLS2'!$C$2:$I$426,7,FALSE()),NA()),""))</f>
        <v/>
      </c>
      <c r="AC6" s="10">
        <f t="shared" si="3"/>
        <v>152.4</v>
      </c>
      <c r="AD6" s="11">
        <f t="shared" si="4"/>
        <v>152.4</v>
      </c>
      <c r="AE6" s="201">
        <f t="shared" si="5"/>
        <v>34.800000000000004</v>
      </c>
      <c r="AF6" s="240"/>
      <c r="AG6" s="4">
        <f>IFERROR(VLOOKUP(B6,FS!$A$2:$N$78,6,FALSE),"")</f>
        <v>32</v>
      </c>
      <c r="AH6" s="4">
        <f>IFERROR(VLOOKUP(B6,FS!$A$2:$N$78,7,FALSE),"")</f>
        <v>16</v>
      </c>
      <c r="AI6" s="4">
        <f>IFERROR(VLOOKUP(B6,FS!$A$2:$N$78,8,FALSE),"")</f>
        <v>10</v>
      </c>
      <c r="AJ6" s="4">
        <f>IFERROR(VLOOKUP(B6,FS!$A$2:$N$78,9,FALSE),"")</f>
        <v>70</v>
      </c>
      <c r="AK6" s="4">
        <f>IFERROR(VLOOKUP(B6,FS!$A$2:$N$78,10,FALSE),"")</f>
        <v>20</v>
      </c>
      <c r="AL6" s="4">
        <f>IFERROR(VLOOKUP(B6,FS!$A$2:$N$78,11,FALSE),"")</f>
        <v>20</v>
      </c>
      <c r="AM6" s="4">
        <f>IFERROR(VLOOKUP(B6,FS!$A$2:$N$78,12,FALSE),"")</f>
        <v>64</v>
      </c>
      <c r="AN6" s="4">
        <f>IFERROR(VLOOKUP(B6,FS!$A$2:$N$78,13,FALSE),"")</f>
        <v>24</v>
      </c>
      <c r="AO6" s="236">
        <f t="shared" si="6"/>
        <v>256</v>
      </c>
      <c r="AP6" s="235">
        <f t="shared" si="7"/>
        <v>210</v>
      </c>
      <c r="AQ6" s="237">
        <f t="shared" si="8"/>
        <v>55.333333333333336</v>
      </c>
      <c r="AR6" s="4">
        <f t="shared" si="9"/>
        <v>102.13333333333334</v>
      </c>
      <c r="AS6" s="1">
        <f t="shared" si="10"/>
        <v>3</v>
      </c>
      <c r="AT6" s="245">
        <f t="shared" ref="AT6:AT16" si="11">COUNTIF(I6:N6,"&gt;"&amp;0)+COUNTIF(S6:AB6,"&gt;"&amp;0)+COUNTIF(AG6:AN6,"&gt;"&amp;0)</f>
        <v>14</v>
      </c>
    </row>
    <row r="7" spans="1:46" ht="15" customHeight="1">
      <c r="B7" s="14">
        <v>777654</v>
      </c>
      <c r="C7" s="14" t="s">
        <v>515</v>
      </c>
      <c r="D7" s="3">
        <v>2019</v>
      </c>
      <c r="E7" s="3" t="s">
        <v>11</v>
      </c>
      <c r="F7" s="1" t="str">
        <f>IFERROR(VLOOKUP(B7,SVEXP!$A$2:$F$6577,6,FALSE),"")</f>
        <v>SK SNOWRIDERS VIMPERK</v>
      </c>
      <c r="G7" s="211" t="str">
        <f>IFERROR(VLOOKUP(B7,SVEXP!$A$2:$E$6577,5,FALSE),"")</f>
        <v>Jihočeský kraj</v>
      </c>
      <c r="H7" s="3" t="s">
        <v>161</v>
      </c>
      <c r="I7" s="4">
        <f>IFERROR(VLOOKUP(A7,'KLP1'!$C$1:$I$108,7,0),IFERROR(VLOOKUP(B7,'KLP1'!$D$1:$I$108,6,0),""))</f>
        <v>20</v>
      </c>
      <c r="J7" s="4">
        <f>IFERROR(VLOOKUP(A7,'KLP2'!$C$1:$I$108,7,0),IFERROR(VLOOKUP(B7,'KLP2'!$D$1:$I$108,6,0),""))</f>
        <v>18</v>
      </c>
      <c r="K7" s="4">
        <f>IFERROR(VLOOKUP(A7,'DM1'!$C$1:$I$108,7,0),IFERROR(VLOOKUP(B7,'DM1'!$D$1:$I$108,6,0),""))</f>
        <v>24</v>
      </c>
      <c r="L7" s="4">
        <f>IFERROR(VLOOKUP(A7,'DM2'!$C$1:$I$108,7,0),IFERROR(VLOOKUP(B7,'DM2'!$D$1:$I$108,6,0),""))</f>
        <v>22.5</v>
      </c>
      <c r="M7" s="4">
        <f>IFERROR(VLOOKUP(A7,'SPF1'!$C$1:$I$108,7,0),IFERROR(VLOOKUP(B7,'SPF1'!$D$1:$I$108,6,0),""))</f>
        <v>29</v>
      </c>
      <c r="N7" s="4">
        <f>IFERROR(VLOOKUP(A7,'SPF2'!$C$1:$I$108,7,0),IFERROR(VLOOKUP(B7,'SPF2'!$D$1:$I$108,6,0),""))</f>
        <v>30</v>
      </c>
      <c r="O7" s="10">
        <f t="shared" si="0"/>
        <v>143.5</v>
      </c>
      <c r="P7" s="11">
        <f t="shared" si="1"/>
        <v>105.5</v>
      </c>
      <c r="Q7" s="201">
        <f t="shared" si="2"/>
        <v>27.666666666666668</v>
      </c>
      <c r="R7" s="8"/>
      <c r="S7" s="5">
        <f>IFERROR(VLOOKUP(A7,DMSBX1!$C$1:$I$108,7,0),IFERROR(VLOOKUP(B7,DMSBX1!$D$1:$I$108,6,0),""))</f>
        <v>28</v>
      </c>
      <c r="T7" s="5">
        <f>IFERROR(VLOOKUP(A7,DMSBX2!$C$1:$I$101,7,0),IFERROR(VLOOKUP(B7,DMSBX2!$D$1:$I$101,6,0),""))</f>
        <v>25.2</v>
      </c>
      <c r="U7" s="4">
        <f>IFERROR(VLOOKUP(B7,'SP1'!$D$1:$I$107,6,0),"")</f>
        <v>32</v>
      </c>
      <c r="V7" s="4">
        <f>IFERROR(VLOOKUP(B7,'SP2'!$D$1:$I$107,6,0),"")</f>
        <v>25.6</v>
      </c>
      <c r="W7" s="4">
        <f>IFERROR(IF(B7&lt;&gt;0,VLOOKUP(B7,KLSBX1!$D$2:$I$120,6,FALSE()),NA()),IFERROR(IF(A7&lt;&gt;0,VLOOKUP(A7,KLSBX1!$C$2:$I$120,7,FALSE()),NA()),""))</f>
        <v>28.8</v>
      </c>
      <c r="X7" s="4">
        <f>IFERROR(IF(B7&lt;&gt;0,VLOOKUP(B7,KLSBX2!$D$2:$I$120,6,FALSE()),NA()),IFERROR(IF(A7&lt;&gt;0,VLOOKUP(A7,KLSBX2!$C$2:$I$120,7,FALSE()),NA()),""))</f>
        <v>29</v>
      </c>
      <c r="Y7" s="4">
        <f>IFERROR(IF(B7&lt;&gt;0,VLOOKUP(B7,DMSBXNC!$D$2:$I$420,6,FALSE()),NA()),IFERROR(IF(A7&lt;&gt;0,VLOOKUP(A7,DMSBXNC!$C$2:$I$420,7,FALSE()),NA()),""))</f>
        <v>16</v>
      </c>
      <c r="Z7" s="4">
        <f>IFERROR(IF(B7&lt;&gt;0,VLOOKUP(B7,DMSBX1_3!$D$2:$I$420,6,FALSE()),NA()),IFERROR(IF(A7&lt;&gt;0,VLOOKUP(A7,DMSBX1_3!$C$2:$I$420,7,FALSE()),NA()),""))</f>
        <v>20</v>
      </c>
      <c r="AA7" s="4">
        <f>IFERROR(IF(B7&lt;&gt;0,VLOOKUP(B7,'KLS1'!$D$2:$I$420,6,FALSE()),NA()),IFERROR(IF(A7&lt;&gt;0,VLOOKUP(A7,'KLS1'!$C$2:$I$420,7,FALSE()),NA()),""))</f>
        <v>40</v>
      </c>
      <c r="AB7" s="6">
        <f>IFERROR(IF(B7&lt;&gt;0,VLOOKUP(B7,'KLS2'!$D$2:$I$426,6,FALSE()),NA()),IFERROR(IF(A7&lt;&gt;0,VLOOKUP(A7,'KLS2'!$C$2:$I$426,7,FALSE()),NA()),""))</f>
        <v>32</v>
      </c>
      <c r="AC7" s="10">
        <f t="shared" si="3"/>
        <v>276.60000000000002</v>
      </c>
      <c r="AD7" s="11">
        <f t="shared" si="4"/>
        <v>240.6</v>
      </c>
      <c r="AE7" s="201">
        <f t="shared" si="5"/>
        <v>34.666666666666664</v>
      </c>
      <c r="AF7" s="240"/>
      <c r="AG7" s="4" t="str">
        <f>IFERROR(VLOOKUP(B7,FS!$A$2:$N$78,6,FALSE),"")</f>
        <v/>
      </c>
      <c r="AH7" s="4" t="str">
        <f>IFERROR(VLOOKUP(B7,FS!$A$2:$N$78,7,FALSE),"")</f>
        <v/>
      </c>
      <c r="AI7" s="4" t="str">
        <f>IFERROR(VLOOKUP(B7,FS!$A$2:$N$78,8,FALSE),"")</f>
        <v/>
      </c>
      <c r="AJ7" s="4" t="str">
        <f>IFERROR(VLOOKUP(B7,FS!$A$2:$N$78,9,FALSE),"")</f>
        <v/>
      </c>
      <c r="AK7" s="4" t="str">
        <f>IFERROR(VLOOKUP(B7,FS!$A$2:$N$78,10,FALSE),"")</f>
        <v/>
      </c>
      <c r="AL7" s="4" t="str">
        <f>IFERROR(VLOOKUP(B7,FS!$A$2:$N$78,11,FALSE),"")</f>
        <v/>
      </c>
      <c r="AM7" s="4" t="str">
        <f>IFERROR(VLOOKUP(B7,FS!$A$2:$N$78,12,FALSE),"")</f>
        <v/>
      </c>
      <c r="AN7" s="4" t="str">
        <f>IFERROR(VLOOKUP(B7,FS!$A$2:$N$78,13,FALSE),"")</f>
        <v/>
      </c>
      <c r="AO7" s="236">
        <f t="shared" si="6"/>
        <v>0</v>
      </c>
      <c r="AP7" s="235">
        <f t="shared" si="7"/>
        <v>0</v>
      </c>
      <c r="AQ7" s="237">
        <f t="shared" si="8"/>
        <v>0</v>
      </c>
      <c r="AR7" s="4">
        <f t="shared" si="9"/>
        <v>62.333333333333329</v>
      </c>
      <c r="AS7" s="1">
        <f t="shared" si="10"/>
        <v>2</v>
      </c>
      <c r="AT7" s="245">
        <f t="shared" si="11"/>
        <v>16</v>
      </c>
    </row>
    <row r="8" spans="1:46" ht="15" customHeight="1">
      <c r="A8" s="142"/>
      <c r="B8" s="142">
        <v>778959</v>
      </c>
      <c r="C8" s="142" t="s">
        <v>633</v>
      </c>
      <c r="D8" s="13">
        <v>2019</v>
      </c>
      <c r="E8" s="3" t="s">
        <v>11</v>
      </c>
      <c r="F8" s="1" t="str">
        <f>IFERROR(VLOOKUP(B8,SVEXP!$A$2:$F$6577,6,FALSE),"")</f>
        <v>SA Špindlerův Mlýn</v>
      </c>
      <c r="G8" s="211" t="str">
        <f>IFERROR(VLOOKUP(B8,SVEXP!$A$2:$E$6577,5,FALSE),"")</f>
        <v>Královéhradecký kraj</v>
      </c>
      <c r="H8" s="13" t="s">
        <v>161</v>
      </c>
      <c r="I8" s="1" t="str">
        <f>IFERROR(VLOOKUP(A8,'KLP1'!$C$1:$I$108,7,0),IFERROR(VLOOKUP(B8,'KLP1'!$D$1:$I$108,6,0),""))</f>
        <v/>
      </c>
      <c r="J8" s="1" t="str">
        <f>IFERROR(VLOOKUP(A8,'KLP2'!$C$1:$I$108,7,0),IFERROR(VLOOKUP(B8,'KLP2'!$D$1:$I$108,6,0),""))</f>
        <v/>
      </c>
      <c r="K8" s="1" t="str">
        <f>IFERROR(VLOOKUP(A8,'DM1'!$C$1:$I$108,7,0),IFERROR(VLOOKUP(B8,'DM1'!$D$1:$I$108,6,0),""))</f>
        <v/>
      </c>
      <c r="L8" s="1" t="str">
        <f>IFERROR(VLOOKUP(A8,'DM2'!$C$1:$I$108,7,0),IFERROR(VLOOKUP(B8,'DM2'!$D$1:$I$108,6,0),""))</f>
        <v/>
      </c>
      <c r="M8" s="4">
        <f>IFERROR(VLOOKUP(A8,'SPF1'!$C$1:$I$108,7,0),IFERROR(VLOOKUP(B8,'SPF1'!$D$1:$I$108,6,0),""))</f>
        <v>26</v>
      </c>
      <c r="N8" s="4" t="str">
        <f>IFERROR(VLOOKUP(A8,'SPF2'!$C$1:$I$108,7,0),IFERROR(VLOOKUP(B8,'SPF2'!$D$1:$I$108,6,0),""))</f>
        <v/>
      </c>
      <c r="O8" s="10">
        <f t="shared" si="0"/>
        <v>26</v>
      </c>
      <c r="P8" s="11">
        <f t="shared" si="1"/>
        <v>26</v>
      </c>
      <c r="Q8" s="201">
        <f t="shared" si="2"/>
        <v>8.6666666666666661</v>
      </c>
      <c r="S8" s="1" t="str">
        <f>IFERROR(VLOOKUP(A8,DMSBX1!$C$1:$I$108,7,0),IFERROR(VLOOKUP(B8,DMSBX1!$D$1:$I$108,6,0),""))</f>
        <v/>
      </c>
      <c r="T8" s="1" t="str">
        <f>IFERROR(VLOOKUP(A8,DMSBX2!$C$1:$I$101,7,0),IFERROR(VLOOKUP(B8,DMSBX2!$D$1:$I$101,6,0),""))</f>
        <v/>
      </c>
      <c r="U8" s="4" t="str">
        <f>IFERROR(VLOOKUP(B8,'SP1'!$D$1:$I$107,6,0),"")</f>
        <v/>
      </c>
      <c r="V8" s="4" t="str">
        <f>IFERROR(VLOOKUP(B8,'SP2'!$D$1:$I$107,6,0),"")</f>
        <v/>
      </c>
      <c r="W8" s="4" t="str">
        <f>IFERROR(IF(B8&lt;&gt;0,VLOOKUP(B8,KLSBX1!$D$2:$I$120,6,FALSE()),NA()),IFERROR(IF(A8&lt;&gt;0,VLOOKUP(A8,KLSBX1!$C$2:$I$120,7,FALSE()),NA()),""))</f>
        <v/>
      </c>
      <c r="X8" s="4" t="str">
        <f>IFERROR(IF(B8&lt;&gt;0,VLOOKUP(B8,KLSBX2!$D$2:$I$120,6,FALSE()),NA()),IFERROR(IF(A8&lt;&gt;0,VLOOKUP(A8,KLSBX2!$C$2:$I$120,7,FALSE()),NA()),""))</f>
        <v/>
      </c>
      <c r="Y8" s="4" t="str">
        <f>IFERROR(IF(B8&lt;&gt;0,VLOOKUP(B8,DMSBXNC!$D$2:$I$420,6,FALSE()),NA()),IFERROR(IF(A8&lt;&gt;0,VLOOKUP(A8,DMSBXNC!$C$2:$I$420,7,FALSE()),NA()),""))</f>
        <v/>
      </c>
      <c r="Z8" s="4" t="str">
        <f>IFERROR(IF(B8&lt;&gt;0,VLOOKUP(B8,DMSBX1_3!$D$2:$I$420,6,FALSE()),NA()),IFERROR(IF(A8&lt;&gt;0,VLOOKUP(A8,DMSBX1_3!$C$2:$I$420,7,FALSE()),NA()),""))</f>
        <v/>
      </c>
      <c r="AA8" s="4" t="str">
        <f>IFERROR(IF(B8&lt;&gt;0,VLOOKUP(B8,'KLS1'!$D$2:$I$420,6,FALSE()),NA()),IFERROR(IF(A8&lt;&gt;0,VLOOKUP(A8,'KLS1'!$C$2:$I$420,7,FALSE()),NA()),""))</f>
        <v/>
      </c>
      <c r="AB8" s="6" t="str">
        <f>IFERROR(IF(B8&lt;&gt;0,VLOOKUP(B8,'KLS2'!$D$2:$I$426,6,FALSE()),NA()),IFERROR(IF(A8&lt;&gt;0,VLOOKUP(A8,'KLS2'!$C$2:$I$426,7,FALSE()),NA()),""))</f>
        <v/>
      </c>
      <c r="AC8" s="10">
        <f t="shared" si="3"/>
        <v>0</v>
      </c>
      <c r="AD8" s="11">
        <f t="shared" si="4"/>
        <v>0</v>
      </c>
      <c r="AE8" s="201">
        <f t="shared" si="5"/>
        <v>0</v>
      </c>
      <c r="AF8" s="240"/>
      <c r="AJ8" s="4">
        <f>IFERROR(VLOOKUP(B8,FS!$A$2:$N$78,9,FALSE),"")</f>
        <v>42</v>
      </c>
      <c r="AM8" s="4">
        <f>IFERROR(VLOOKUP(B8,FS!$A$2:$N$78,12,FALSE),"")</f>
        <v>48</v>
      </c>
      <c r="AO8" s="236">
        <f t="shared" si="6"/>
        <v>90</v>
      </c>
      <c r="AP8" s="235">
        <f t="shared" si="7"/>
        <v>90</v>
      </c>
      <c r="AQ8" s="237">
        <f t="shared" si="8"/>
        <v>30</v>
      </c>
      <c r="AR8" s="4">
        <f t="shared" si="9"/>
        <v>38.666666666666664</v>
      </c>
      <c r="AS8" s="1">
        <f t="shared" si="10"/>
        <v>2</v>
      </c>
      <c r="AT8" s="245">
        <f t="shared" si="11"/>
        <v>3</v>
      </c>
    </row>
    <row r="9" spans="1:46" ht="15" customHeight="1">
      <c r="B9" s="14">
        <v>778855</v>
      </c>
      <c r="C9" s="1" t="s">
        <v>1189</v>
      </c>
      <c r="D9" s="3">
        <v>2019</v>
      </c>
      <c r="E9" s="3" t="s">
        <v>11</v>
      </c>
      <c r="F9" s="1" t="str">
        <f>IFERROR(VLOOKUP(B9,SVEXP!$A$2:$F$6577,6,FALSE),"")</f>
        <v>SK LOQUITA' S</v>
      </c>
      <c r="G9" s="211" t="str">
        <f>IFERROR(VLOOKUP(B9,SVEXP!$A$2:$E$6577,5,FALSE),"")</f>
        <v>Středočeský kraj</v>
      </c>
      <c r="H9" s="3" t="s">
        <v>161</v>
      </c>
      <c r="O9" s="10">
        <f t="shared" si="0"/>
        <v>0</v>
      </c>
      <c r="P9" s="11">
        <f t="shared" si="1"/>
        <v>0</v>
      </c>
      <c r="Q9" s="201">
        <f t="shared" si="2"/>
        <v>0</v>
      </c>
      <c r="AC9" s="10">
        <f t="shared" si="3"/>
        <v>0</v>
      </c>
      <c r="AD9" s="11">
        <f t="shared" si="4"/>
        <v>0</v>
      </c>
      <c r="AE9" s="201">
        <f t="shared" si="5"/>
        <v>0</v>
      </c>
      <c r="AF9" s="240"/>
      <c r="AM9" s="4">
        <f>IFERROR(VLOOKUP(B9,FS!$A$2:$N$78,12,FALSE),"")</f>
        <v>28.8</v>
      </c>
      <c r="AO9" s="236">
        <f t="shared" si="6"/>
        <v>28.8</v>
      </c>
      <c r="AP9" s="235">
        <f t="shared" si="7"/>
        <v>28.8</v>
      </c>
      <c r="AQ9" s="237">
        <f t="shared" si="8"/>
        <v>9.6</v>
      </c>
      <c r="AR9" s="4">
        <f t="shared" si="9"/>
        <v>9.6</v>
      </c>
      <c r="AS9" s="1">
        <f t="shared" si="10"/>
        <v>1</v>
      </c>
      <c r="AT9" s="245">
        <f t="shared" si="11"/>
        <v>1</v>
      </c>
    </row>
    <row r="10" spans="1:46" ht="15" customHeight="1">
      <c r="A10" s="184"/>
      <c r="B10" s="184">
        <v>709346</v>
      </c>
      <c r="C10" s="184" t="s">
        <v>519</v>
      </c>
      <c r="D10" s="185">
        <v>2018</v>
      </c>
      <c r="E10" s="3" t="s">
        <v>11</v>
      </c>
      <c r="F10" s="1" t="str">
        <f>IFERROR(VLOOKUP(B10,SVEXP!$A$2:$F$6577,6,FALSE),"")</f>
        <v>SA Špindlerův Mlýn</v>
      </c>
      <c r="G10" s="211" t="str">
        <f>IFERROR(VLOOKUP(B10,SVEXP!$A$2:$E$6577,5,FALSE),"")</f>
        <v>Královéhradecký kraj</v>
      </c>
      <c r="H10" s="7" t="s">
        <v>161</v>
      </c>
      <c r="I10" s="4" t="str">
        <f>IFERROR(VLOOKUP(#REF!,'KLP1'!$C$1:$I$108,7,0),IFERROR(VLOOKUP(A10,'KLP1'!$D$1:$I$108,6,0),""))</f>
        <v/>
      </c>
      <c r="J10" s="4" t="str">
        <f>IFERROR(VLOOKUP(#REF!,'KLP2'!$C$1:$I$108,7,0),IFERROR(VLOOKUP(A10,'KLP2'!$D$1:$I$108,6,0),""))</f>
        <v/>
      </c>
      <c r="K10" s="4" t="str">
        <f>IFERROR(VLOOKUP(#REF!,'DM1'!$C$1:$I$108,7,0),IFERROR(VLOOKUP(A10,'DM1'!$D$1:$I$108,6,0),""))</f>
        <v/>
      </c>
      <c r="L10" s="4" t="str">
        <f>IFERROR(VLOOKUP(#REF!,'DM2'!$C$1:$I$108,7,0),IFERROR(VLOOKUP(A10,'DM2'!$D$1:$I$108,6,0),""))</f>
        <v/>
      </c>
      <c r="M10" s="1" t="str">
        <f>IFERROR(VLOOKUP(A10,'SPF1'!$C$1:$I$108,7,0),IFERROR(VLOOKUP(B10,'SPF1'!$D$1:$I$108,6,0),""))</f>
        <v/>
      </c>
      <c r="N10" s="4" t="str">
        <f>IFERROR(VLOOKUP(A10,'SPF2'!$C$1:$I$108,7,0),IFERROR(VLOOKUP(B10,'SPF2'!$D$1:$I$108,6,0),""))</f>
        <v/>
      </c>
      <c r="O10" s="10">
        <f t="shared" si="0"/>
        <v>0</v>
      </c>
      <c r="P10" s="11">
        <f t="shared" si="1"/>
        <v>0</v>
      </c>
      <c r="Q10" s="201">
        <f t="shared" si="2"/>
        <v>0</v>
      </c>
      <c r="R10" s="8"/>
      <c r="S10" s="5" t="str">
        <f>IFERROR(VLOOKUP(A10,DMSBX1!$C$1:$I$108,7,0),IFERROR(VLOOKUP(B10,DMSBX1!$D$1:$I$108,6,0),""))</f>
        <v/>
      </c>
      <c r="T10" s="5" t="str">
        <f>IFERROR(VLOOKUP(A10,DMSBX2!$C$1:$I$101,7,0),IFERROR(VLOOKUP(B10,DMSBX2!$D$1:$I$101,6,0),""))</f>
        <v/>
      </c>
      <c r="U10" s="4" t="str">
        <f>IFERROR(VLOOKUP(B10,'SP1'!$D$1:$I$107,6,0),"")</f>
        <v/>
      </c>
      <c r="V10" s="4" t="str">
        <f>IFERROR(VLOOKUP(B10,'SP2'!$D$1:$I$107,6,0),"")</f>
        <v/>
      </c>
      <c r="W10" s="4">
        <f>IFERROR(IF(B10&lt;&gt;0,VLOOKUP(B10,KLSBX1!$D$2:$I$120,6,FALSE()),NA()),IFERROR(IF(A10&lt;&gt;0,VLOOKUP(A10,KLSBX1!$C$2:$I$120,7,FALSE()),NA()),""))</f>
        <v>26.1</v>
      </c>
      <c r="X10" s="4">
        <f>IFERROR(IF(B10&lt;&gt;0,VLOOKUP(B10,KLSBX2!$D$2:$I$120,6,FALSE()),NA()),IFERROR(IF(A10&lt;&gt;0,VLOOKUP(A10,KLSBX2!$C$2:$I$120,7,FALSE()),NA()),""))</f>
        <v>26</v>
      </c>
      <c r="Y10" s="4">
        <f>IFERROR(IF(B10&lt;&gt;0,VLOOKUP(B10,DMSBXNC!$D$2:$I$420,6,FALSE()),NA()),IFERROR(IF(A10&lt;&gt;0,VLOOKUP(A10,DMSBXNC!$C$2:$I$420,7,FALSE()),NA()),""))</f>
        <v>40</v>
      </c>
      <c r="Z10" s="4">
        <f>IFERROR(IF(B10&lt;&gt;0,VLOOKUP(B10,DMSBX1_3!$D$2:$I$420,6,FALSE()),NA()),IFERROR(IF(A10&lt;&gt;0,VLOOKUP(A10,DMSBX1_3!$C$2:$I$420,7,FALSE()),NA()),""))</f>
        <v>40</v>
      </c>
      <c r="AA10" s="4" t="str">
        <f>IFERROR(IF(B10&lt;&gt;0,VLOOKUP(B10,'KLS1'!$D$2:$I$420,6,FALSE()),NA()),IFERROR(IF(A10&lt;&gt;0,VLOOKUP(A10,'KLS1'!$C$2:$I$420,7,FALSE()),NA()),""))</f>
        <v/>
      </c>
      <c r="AB10" s="6" t="str">
        <f>IFERROR(IF(B10&lt;&gt;0,VLOOKUP(B10,'KLS2'!$D$2:$I$426,6,FALSE()),NA()),IFERROR(IF(A10&lt;&gt;0,VLOOKUP(A10,'KLS2'!$C$2:$I$426,7,FALSE()),NA()),""))</f>
        <v/>
      </c>
      <c r="AC10" s="10">
        <f t="shared" si="3"/>
        <v>132.1</v>
      </c>
      <c r="AD10" s="11">
        <f t="shared" si="4"/>
        <v>132.1</v>
      </c>
      <c r="AE10" s="201">
        <f t="shared" si="5"/>
        <v>35.366666666666667</v>
      </c>
      <c r="AF10" s="240"/>
      <c r="AG10" s="4">
        <f>IFERROR(VLOOKUP(B10,FS!$A$2:$N$78,6,FALSE),"")</f>
        <v>30</v>
      </c>
      <c r="AH10" s="4">
        <f>IFERROR(VLOOKUP(B10,FS!$A$2:$N$78,7,FALSE),"")</f>
        <v>18</v>
      </c>
      <c r="AI10" s="4">
        <f>IFERROR(VLOOKUP(B10,FS!$A$2:$N$78,8,FALSE),"")</f>
        <v>30</v>
      </c>
      <c r="AJ10" s="4">
        <f>IFERROR(VLOOKUP(B10,FS!$A$2:$N$78,9,FALSE),"")</f>
        <v>36</v>
      </c>
      <c r="AK10" s="4">
        <f>IFERROR(VLOOKUP(B10,FS!$A$2:$N$78,10,FALSE),"")</f>
        <v>27</v>
      </c>
      <c r="AL10" s="4">
        <f>IFERROR(VLOOKUP(B10,FS!$A$2:$N$78,11,FALSE),"")</f>
        <v>27</v>
      </c>
      <c r="AM10" s="4">
        <f>IFERROR(VLOOKUP(B10,FS!$A$2:$N$78,12,FALSE),"")</f>
        <v>28.8</v>
      </c>
      <c r="AN10" s="4">
        <f>IFERROR(VLOOKUP(B10,FS!$A$2:$N$78,13,FALSE),"")</f>
        <v>22.5</v>
      </c>
      <c r="AO10" s="236">
        <f t="shared" si="6"/>
        <v>219.3</v>
      </c>
      <c r="AP10" s="235">
        <f t="shared" si="7"/>
        <v>151.80000000000001</v>
      </c>
      <c r="AQ10" s="237">
        <f t="shared" si="8"/>
        <v>32</v>
      </c>
      <c r="AR10" s="4">
        <f t="shared" si="9"/>
        <v>67.366666666666674</v>
      </c>
      <c r="AS10" s="1">
        <f t="shared" si="10"/>
        <v>2</v>
      </c>
      <c r="AT10" s="245">
        <f t="shared" si="11"/>
        <v>12</v>
      </c>
    </row>
    <row r="11" spans="1:46" ht="15" customHeight="1">
      <c r="B11" s="14">
        <v>778173</v>
      </c>
      <c r="C11" s="14" t="s">
        <v>521</v>
      </c>
      <c r="D11" s="3">
        <v>2018</v>
      </c>
      <c r="E11" s="3" t="s">
        <v>11</v>
      </c>
      <c r="F11" s="1" t="str">
        <f>IFERROR(VLOOKUP(B11,SVEXP!$A$2:$F$6577,6,FALSE),"")</f>
        <v>Klub Krušných hor</v>
      </c>
      <c r="G11" s="211" t="str">
        <f>IFERROR(VLOOKUP(B11,SVEXP!$A$2:$E$6577,5,FALSE),"")</f>
        <v>Ústecký kraj</v>
      </c>
      <c r="H11" s="3" t="s">
        <v>161</v>
      </c>
      <c r="I11" s="4">
        <f>IFERROR(VLOOKUP(A11,'KLP1'!$C$1:$I$108,7,0),IFERROR(VLOOKUP(B11,'KLP1'!$D$1:$I$108,6,0),""))</f>
        <v>24</v>
      </c>
      <c r="J11" s="4" t="str">
        <f>IFERROR(VLOOKUP(A11,'KLP2'!$C$1:$I$108,7,0),IFERROR(VLOOKUP(B11,'KLP2'!$D$1:$I$108,6,0),""))</f>
        <v/>
      </c>
      <c r="K11" s="4" t="str">
        <f>IFERROR(VLOOKUP(A11,'DM1'!$C$1:$I$108,7,0),IFERROR(VLOOKUP(B11,'DM1'!$D$1:$I$108,6,0),""))</f>
        <v/>
      </c>
      <c r="L11" s="4" t="str">
        <f>IFERROR(VLOOKUP(A11,'DM2'!$C$1:$I$108,7,0),IFERROR(VLOOKUP(B11,'DM2'!$D$1:$I$108,6,0),""))</f>
        <v/>
      </c>
      <c r="M11" s="4" t="str">
        <f>IFERROR(VLOOKUP(A11,'SPF1'!$C$1:$I$108,7,0),IFERROR(VLOOKUP(B11,'SPF1'!$D$1:$I$108,6,0),""))</f>
        <v/>
      </c>
      <c r="N11" s="4" t="str">
        <f>IFERROR(VLOOKUP(A11,'SPF2'!$C$1:$I$108,7,0),IFERROR(VLOOKUP(B11,'SPF2'!$D$1:$I$108,6,0),""))</f>
        <v/>
      </c>
      <c r="O11" s="10">
        <f t="shared" si="0"/>
        <v>24</v>
      </c>
      <c r="P11" s="11">
        <f t="shared" si="1"/>
        <v>24</v>
      </c>
      <c r="Q11" s="201">
        <f t="shared" si="2"/>
        <v>8</v>
      </c>
      <c r="R11" s="8"/>
      <c r="S11" s="5" t="str">
        <f>IFERROR(VLOOKUP(A11,DMSBX1!$C$1:$I$108,7,0),IFERROR(VLOOKUP(B11,DMSBX1!$D$1:$I$108,6,0),""))</f>
        <v/>
      </c>
      <c r="T11" s="4"/>
      <c r="U11" s="4">
        <f>IFERROR(VLOOKUP(B11,'SP1'!$D$1:$I$107,6,0),"")</f>
        <v>26</v>
      </c>
      <c r="V11" s="4">
        <f>IFERROR(VLOOKUP(B11,'SP2'!$D$1:$I$107,6,0),"")</f>
        <v>40</v>
      </c>
      <c r="W11" s="4" t="str">
        <f>IFERROR(IF(B11&lt;&gt;0,VLOOKUP(B11,KLSBX1!$D$2:$I$120,6,FALSE()),NA()),IFERROR(IF(A11&lt;&gt;0,VLOOKUP(A11,KLSBX1!$C$2:$I$120,7,FALSE()),NA()),""))</f>
        <v/>
      </c>
      <c r="X11" s="4">
        <f>IFERROR(IF(B11&lt;&gt;0,VLOOKUP(B11,KLSBX2!$D$2:$I$120,6,FALSE()),NA()),IFERROR(IF(A11&lt;&gt;0,VLOOKUP(A11,KLSBX2!$C$2:$I$120,7,FALSE()),NA()),""))</f>
        <v>32</v>
      </c>
      <c r="Y11" s="4" t="str">
        <f>IFERROR(IF(B11&lt;&gt;0,VLOOKUP(B11,DMSBXNC!$D$2:$I$420,6,FALSE()),NA()),IFERROR(IF(A11&lt;&gt;0,VLOOKUP(A11,DMSBXNC!$C$2:$I$420,7,FALSE()),NA()),""))</f>
        <v/>
      </c>
      <c r="Z11" s="4" t="str">
        <f>IFERROR(IF(B11&lt;&gt;0,VLOOKUP(B11,DMSBX1_3!$D$2:$I$420,6,FALSE()),NA()),IFERROR(IF(A11&lt;&gt;0,VLOOKUP(A11,DMSBX1_3!$C$2:$I$420,7,FALSE()),NA()),""))</f>
        <v/>
      </c>
      <c r="AA11" s="4" t="str">
        <f>IFERROR(IF(B11&lt;&gt;0,VLOOKUP(B11,'KLS1'!$D$2:$I$420,6,FALSE()),NA()),IFERROR(IF(A11&lt;&gt;0,VLOOKUP(A11,'KLS1'!$C$2:$I$420,7,FALSE()),NA()),""))</f>
        <v/>
      </c>
      <c r="AB11" s="6" t="str">
        <f>IFERROR(IF(B11&lt;&gt;0,VLOOKUP(B11,'KLS2'!$D$2:$I$426,6,FALSE()),NA()),IFERROR(IF(A11&lt;&gt;0,VLOOKUP(A11,'KLS2'!$C$2:$I$426,7,FALSE()),NA()),""))</f>
        <v/>
      </c>
      <c r="AC11" s="10">
        <f t="shared" si="3"/>
        <v>98</v>
      </c>
      <c r="AD11" s="11">
        <f t="shared" si="4"/>
        <v>98</v>
      </c>
      <c r="AE11" s="201">
        <f t="shared" si="5"/>
        <v>32.666666666666664</v>
      </c>
      <c r="AF11" s="240"/>
      <c r="AJ11" s="4">
        <f>IFERROR(VLOOKUP(B11,FS!$A$2:$N$78,9,FALSE),"")</f>
        <v>26</v>
      </c>
      <c r="AO11" s="236">
        <f t="shared" si="6"/>
        <v>26</v>
      </c>
      <c r="AP11" s="235">
        <f t="shared" si="7"/>
        <v>26</v>
      </c>
      <c r="AQ11" s="237">
        <f t="shared" si="8"/>
        <v>8.6666666666666661</v>
      </c>
      <c r="AR11" s="4">
        <f t="shared" si="9"/>
        <v>49.333333333333329</v>
      </c>
      <c r="AS11" s="1">
        <f t="shared" si="10"/>
        <v>3</v>
      </c>
      <c r="AT11" s="245">
        <f t="shared" si="11"/>
        <v>5</v>
      </c>
    </row>
    <row r="12" spans="1:46" ht="15" customHeight="1">
      <c r="B12" s="14">
        <v>810898</v>
      </c>
      <c r="C12" s="1" t="s">
        <v>1195</v>
      </c>
      <c r="D12" s="3">
        <v>2017</v>
      </c>
      <c r="E12" s="3" t="s">
        <v>11</v>
      </c>
      <c r="F12" s="1" t="str">
        <f>IFERROR(VLOOKUP(B12,SVEXP!$A$2:$F$6577,6,FALSE),"")</f>
        <v>board masteRS team</v>
      </c>
      <c r="G12" s="211" t="str">
        <f>IFERROR(VLOOKUP(B12,SVEXP!$A$2:$E$6577,5,FALSE),"")</f>
        <v>Hlavní město Praha</v>
      </c>
      <c r="H12" s="3" t="s">
        <v>164</v>
      </c>
      <c r="O12" s="10">
        <f t="shared" si="0"/>
        <v>0</v>
      </c>
      <c r="P12" s="11">
        <f t="shared" si="1"/>
        <v>0</v>
      </c>
      <c r="Q12" s="201">
        <f t="shared" si="2"/>
        <v>0</v>
      </c>
      <c r="AC12" s="10">
        <f t="shared" si="3"/>
        <v>0</v>
      </c>
      <c r="AD12" s="11">
        <f t="shared" si="4"/>
        <v>0</v>
      </c>
      <c r="AE12" s="201">
        <f t="shared" si="5"/>
        <v>0</v>
      </c>
      <c r="AF12" s="240"/>
      <c r="AJ12" s="4">
        <f>IFERROR(VLOOKUP(B12,FS!$A$2:$N$78,9,FALSE),"")</f>
        <v>24</v>
      </c>
      <c r="AM12" s="4">
        <f>IFERROR(VLOOKUP(B12,FS!$A$2:$N$78,12,FALSE),"")</f>
        <v>32</v>
      </c>
      <c r="AO12" s="236">
        <f t="shared" si="6"/>
        <v>56</v>
      </c>
      <c r="AP12" s="235">
        <f t="shared" si="7"/>
        <v>56</v>
      </c>
      <c r="AQ12" s="237">
        <f t="shared" si="8"/>
        <v>18.666666666666668</v>
      </c>
      <c r="AR12" s="4">
        <f t="shared" si="9"/>
        <v>18.666666666666668</v>
      </c>
      <c r="AS12" s="1">
        <f t="shared" si="10"/>
        <v>1</v>
      </c>
      <c r="AT12" s="245">
        <f t="shared" si="11"/>
        <v>2</v>
      </c>
    </row>
    <row r="13" spans="1:46" ht="15" customHeight="1">
      <c r="A13" s="141"/>
      <c r="B13" s="141">
        <v>889860</v>
      </c>
      <c r="C13" s="14" t="s">
        <v>302</v>
      </c>
      <c r="D13" s="2">
        <v>2017</v>
      </c>
      <c r="E13" s="3" t="s">
        <v>11</v>
      </c>
      <c r="F13" s="1" t="str">
        <f>IFERROR(VLOOKUP(B13,SVEXP!$A$2:$F$6577,6,FALSE),"")</f>
        <v>SNB Seveřani</v>
      </c>
      <c r="G13" s="211" t="str">
        <f>IFERROR(VLOOKUP(B13,SVEXP!$A$2:$E$6577,5,FALSE),"")</f>
        <v>Hlavní město Praha</v>
      </c>
      <c r="H13" s="3" t="s">
        <v>164</v>
      </c>
      <c r="I13" s="4" t="str">
        <f>IFERROR(VLOOKUP(A13,'KLP1'!$C$1:$I$108,7,0),IFERROR(VLOOKUP(B13,'KLP1'!$D$1:$I$108,6,0),""))</f>
        <v/>
      </c>
      <c r="J13" s="4" t="str">
        <f>IFERROR(VLOOKUP(A13,'KLP2'!$C$1:$I$108,7,0),IFERROR(VLOOKUP(B13,'KLP2'!$D$1:$I$108,6,0),""))</f>
        <v/>
      </c>
      <c r="K13" s="4">
        <f>IFERROR(VLOOKUP(A13,'DM1'!$C$1:$I$108,7,0),IFERROR(VLOOKUP(B13,'DM1'!$D$1:$I$108,6,0),""))</f>
        <v>22.5</v>
      </c>
      <c r="L13" s="4">
        <f>IFERROR(VLOOKUP(A13,'DM2'!$C$1:$I$108,7,0),IFERROR(VLOOKUP(B13,'DM2'!$D$1:$I$108,6,0),""))</f>
        <v>24</v>
      </c>
      <c r="M13" s="4" t="str">
        <f>IFERROR(VLOOKUP(A13,'SPF1'!$C$1:$I$108,7,0),IFERROR(VLOOKUP(B13,'SPF1'!$D$1:$I$108,6,0),""))</f>
        <v/>
      </c>
      <c r="N13" s="4" t="str">
        <f>IFERROR(VLOOKUP(A13,'SPF2'!$C$1:$I$108,7,0),IFERROR(VLOOKUP(B13,'SPF2'!$D$1:$I$108,6,0),""))</f>
        <v/>
      </c>
      <c r="O13" s="10">
        <f t="shared" si="0"/>
        <v>46.5</v>
      </c>
      <c r="P13" s="11">
        <f t="shared" si="1"/>
        <v>46.5</v>
      </c>
      <c r="Q13" s="201">
        <f t="shared" si="2"/>
        <v>15.5</v>
      </c>
      <c r="R13" s="8"/>
      <c r="S13" s="5" t="str">
        <f>IFERROR(VLOOKUP(A13,DMSBX1!$C$1:$I$108,7,0),IFERROR(VLOOKUP(B13,DMSBX1!$D$1:$I$108,6,0),""))</f>
        <v/>
      </c>
      <c r="T13" s="5" t="str">
        <f>IFERROR(VLOOKUP(A13,DMSBX2!$C$1:$I$101,7,0),IFERROR(VLOOKUP(B13,DMSBX2!$D$1:$I$101,6,0),""))</f>
        <v/>
      </c>
      <c r="U13" s="4" t="str">
        <f>IFERROR(VLOOKUP(B13,'SP1'!$D$1:$I$107,6,0),"")</f>
        <v/>
      </c>
      <c r="V13" s="4" t="str">
        <f>IFERROR(VLOOKUP(B13,'SP2'!$D$1:$I$107,6,0),"")</f>
        <v/>
      </c>
      <c r="W13" s="4" t="str">
        <f>IFERROR(IF(B13&lt;&gt;0,VLOOKUP(B13,KLSBX1!$D$2:$I$120,6,FALSE()),NA()),IFERROR(IF(A13&lt;&gt;0,VLOOKUP(A13,KLSBX1!$C$2:$I$120,7,FALSE()),NA()),""))</f>
        <v/>
      </c>
      <c r="X13" s="4" t="str">
        <f>IFERROR(IF(B13&lt;&gt;0,VLOOKUP(B13,KLSBX2!$D$2:$I$120,6,FALSE()),NA()),IFERROR(IF(A13&lt;&gt;0,VLOOKUP(A13,KLSBX2!$C$2:$I$120,7,FALSE()),NA()),""))</f>
        <v/>
      </c>
      <c r="Y13" s="4" t="str">
        <f>IFERROR(IF(B13&lt;&gt;0,VLOOKUP(B13,DMSBXNC!$D$2:$I$420,6,FALSE()),NA()),IFERROR(IF(A13&lt;&gt;0,VLOOKUP(A13,DMSBXNC!$C$2:$I$420,7,FALSE()),NA()),""))</f>
        <v/>
      </c>
      <c r="Z13" s="4" t="str">
        <f>IFERROR(IF(B13&lt;&gt;0,VLOOKUP(B13,DMSBX1_3!$D$2:$I$420,6,FALSE()),NA()),IFERROR(IF(A13&lt;&gt;0,VLOOKUP(A13,DMSBX1_3!$C$2:$I$420,7,FALSE()),NA()),""))</f>
        <v/>
      </c>
      <c r="AA13" s="4" t="str">
        <f>IFERROR(IF(B13&lt;&gt;0,VLOOKUP(B13,'KLS1'!$D$2:$I$420,6,FALSE()),NA()),IFERROR(IF(A13&lt;&gt;0,VLOOKUP(A13,'KLS1'!$C$2:$I$420,7,FALSE()),NA()),""))</f>
        <v/>
      </c>
      <c r="AB13" s="6" t="str">
        <f>IFERROR(IF(B13&lt;&gt;0,VLOOKUP(B13,'KLS2'!$D$2:$I$426,6,FALSE()),NA()),IFERROR(IF(A13&lt;&gt;0,VLOOKUP(A13,'KLS2'!$C$2:$I$426,7,FALSE()),NA()),""))</f>
        <v/>
      </c>
      <c r="AC13" s="10">
        <f t="shared" si="3"/>
        <v>0</v>
      </c>
      <c r="AD13" s="11">
        <f t="shared" si="4"/>
        <v>0</v>
      </c>
      <c r="AE13" s="201">
        <f t="shared" si="5"/>
        <v>0</v>
      </c>
      <c r="AF13" s="240"/>
      <c r="AG13" s="4" t="str">
        <f>IFERROR(VLOOKUP(B13,FS!$A$2:$N$78,6,FALSE),"")</f>
        <v/>
      </c>
      <c r="AH13" s="4" t="str">
        <f>IFERROR(VLOOKUP(B13,FS!$A$2:$N$78,7,FALSE),"")</f>
        <v/>
      </c>
      <c r="AI13" s="4" t="str">
        <f>IFERROR(VLOOKUP(B13,FS!$A$2:$N$78,8,FALSE),"")</f>
        <v/>
      </c>
      <c r="AJ13" s="4" t="str">
        <f>IFERROR(VLOOKUP(B13,FS!$A$2:$N$78,9,FALSE),"")</f>
        <v/>
      </c>
      <c r="AK13" s="4" t="str">
        <f>IFERROR(VLOOKUP(B13,FS!$A$2:$N$78,10,FALSE),"")</f>
        <v/>
      </c>
      <c r="AL13" s="4" t="str">
        <f>IFERROR(VLOOKUP(B13,FS!$A$2:$N$78,11,FALSE),"")</f>
        <v/>
      </c>
      <c r="AM13" s="4" t="str">
        <f>IFERROR(VLOOKUP(B13,FS!$A$2:$N$78,12,FALSE),"")</f>
        <v/>
      </c>
      <c r="AN13" s="4" t="str">
        <f>IFERROR(VLOOKUP(B13,FS!$A$2:$N$78,13,FALSE),"")</f>
        <v/>
      </c>
      <c r="AO13" s="236">
        <f t="shared" si="6"/>
        <v>0</v>
      </c>
      <c r="AP13" s="235">
        <f t="shared" si="7"/>
        <v>0</v>
      </c>
      <c r="AQ13" s="237">
        <f t="shared" si="8"/>
        <v>0</v>
      </c>
      <c r="AR13" s="4">
        <f t="shared" si="9"/>
        <v>15.5</v>
      </c>
      <c r="AS13" s="1">
        <f t="shared" si="10"/>
        <v>1</v>
      </c>
      <c r="AT13" s="245">
        <f t="shared" si="11"/>
        <v>2</v>
      </c>
    </row>
    <row r="14" spans="1:46" ht="15" customHeight="1">
      <c r="B14" s="14">
        <v>891511</v>
      </c>
      <c r="C14" s="1" t="s">
        <v>1203</v>
      </c>
      <c r="D14" s="3">
        <v>2017</v>
      </c>
      <c r="E14" s="3" t="s">
        <v>11</v>
      </c>
      <c r="F14" s="1" t="str">
        <f>IFERROR(VLOOKUP(B14,SVEXP!$A$2:$F$6577,6,FALSE),"")</f>
        <v>SK LOQUITA' S</v>
      </c>
      <c r="G14" s="211" t="str">
        <f>IFERROR(VLOOKUP(B14,SVEXP!$A$2:$E$6577,5,FALSE),"")</f>
        <v>Hlavní město Praha</v>
      </c>
      <c r="H14" s="3" t="s">
        <v>164</v>
      </c>
      <c r="O14" s="10">
        <f t="shared" si="0"/>
        <v>0</v>
      </c>
      <c r="P14" s="11">
        <f t="shared" si="1"/>
        <v>0</v>
      </c>
      <c r="Q14" s="201">
        <f t="shared" si="2"/>
        <v>0</v>
      </c>
      <c r="AC14" s="10">
        <f t="shared" si="3"/>
        <v>0</v>
      </c>
      <c r="AD14" s="11">
        <f t="shared" si="4"/>
        <v>0</v>
      </c>
      <c r="AE14" s="201">
        <f t="shared" si="5"/>
        <v>0</v>
      </c>
      <c r="AF14" s="240"/>
      <c r="AM14" s="4">
        <f>IFERROR(VLOOKUP(B14,FS!$A$2:$N$78,12,FALSE),"")</f>
        <v>20</v>
      </c>
      <c r="AO14" s="236">
        <f t="shared" si="6"/>
        <v>20</v>
      </c>
      <c r="AP14" s="235">
        <f t="shared" si="7"/>
        <v>20</v>
      </c>
      <c r="AQ14" s="237">
        <f t="shared" si="8"/>
        <v>6.666666666666667</v>
      </c>
      <c r="AR14" s="4">
        <f t="shared" si="9"/>
        <v>6.666666666666667</v>
      </c>
      <c r="AS14" s="1">
        <f t="shared" si="10"/>
        <v>1</v>
      </c>
      <c r="AT14" s="245">
        <f t="shared" si="11"/>
        <v>1</v>
      </c>
    </row>
    <row r="15" spans="1:46" ht="15" customHeight="1">
      <c r="A15" s="142"/>
      <c r="B15" s="142">
        <v>891674</v>
      </c>
      <c r="C15" s="142" t="s">
        <v>629</v>
      </c>
      <c r="D15" s="13">
        <v>2017</v>
      </c>
      <c r="E15" s="13" t="s">
        <v>11</v>
      </c>
      <c r="F15" s="1" t="str">
        <f>IFERROR(VLOOKUP(B15,SVEXP!$A$2:$F$6577,6,FALSE),"")</f>
        <v>Lítací jelen</v>
      </c>
      <c r="G15" s="211" t="str">
        <f>IFERROR(VLOOKUP(B15,SVEXP!$A$2:$E$6577,5,FALSE),"")</f>
        <v>Jihomoravský kraj</v>
      </c>
      <c r="H15" s="13" t="s">
        <v>164</v>
      </c>
      <c r="I15" s="1" t="str">
        <f>IFERROR(VLOOKUP(A15,'KLP1'!$C$1:$I$108,7,0),IFERROR(VLOOKUP(B15,'KLP1'!$D$1:$I$108,6,0),""))</f>
        <v/>
      </c>
      <c r="J15" s="1" t="str">
        <f>IFERROR(VLOOKUP(A15,'KLP2'!$C$1:$I$108,7,0),IFERROR(VLOOKUP(B15,'KLP2'!$D$1:$I$108,6,0),""))</f>
        <v/>
      </c>
      <c r="K15" s="1" t="str">
        <f>IFERROR(VLOOKUP(A15,'DM1'!$C$1:$I$108,7,0),IFERROR(VLOOKUP(B15,'DM1'!$D$1:$I$108,6,0),""))</f>
        <v/>
      </c>
      <c r="L15" s="1" t="str">
        <f>IFERROR(VLOOKUP(A15,'DM2'!$C$1:$I$108,7,0),IFERROR(VLOOKUP(B15,'DM2'!$D$1:$I$108,6,0),""))</f>
        <v/>
      </c>
      <c r="M15" s="4">
        <f>IFERROR(VLOOKUP(A15,'SPF1'!$C$1:$I$108,7,0),IFERROR(VLOOKUP(B15,'SPF1'!$D$1:$I$108,6,0),""))</f>
        <v>25.6</v>
      </c>
      <c r="N15" s="4">
        <f>IFERROR(VLOOKUP(A15,'SPF2'!$C$1:$I$108,7,0),IFERROR(VLOOKUP(B15,'SPF2'!$D$1:$I$108,6,0),""))</f>
        <v>25.2</v>
      </c>
      <c r="O15" s="10">
        <f t="shared" si="0"/>
        <v>50.8</v>
      </c>
      <c r="P15" s="11">
        <f t="shared" si="1"/>
        <v>50.8</v>
      </c>
      <c r="Q15" s="201">
        <f t="shared" si="2"/>
        <v>16.933333333333334</v>
      </c>
      <c r="S15" s="1" t="str">
        <f>IFERROR(VLOOKUP(A15,DMSBX1!$C$1:$I$108,7,0),IFERROR(VLOOKUP(B15,DMSBX1!$D$1:$I$108,6,0),""))</f>
        <v/>
      </c>
      <c r="T15" s="1" t="str">
        <f>IFERROR(VLOOKUP(A15,DMSBX2!$C$1:$I$101,7,0),IFERROR(VLOOKUP(B15,DMSBX2!$D$1:$I$101,6,0),""))</f>
        <v/>
      </c>
      <c r="U15" s="1" t="str">
        <f>IFERROR(VLOOKUP(B15,'SP1'!$D$1:$I$107,6,0),"")</f>
        <v/>
      </c>
      <c r="V15" s="1" t="str">
        <f>IFERROR(VLOOKUP(B15,'SP2'!$D$1:$I$107,6,0),"")</f>
        <v/>
      </c>
      <c r="W15" s="4" t="str">
        <f>IFERROR(IF(B15&lt;&gt;0,VLOOKUP(B15,KLSBX1!$D$2:$I$120,6,FALSE()),NA()),IFERROR(IF(A15&lt;&gt;0,VLOOKUP(A15,KLSBX1!$C$2:$I$120,7,FALSE()),NA()),""))</f>
        <v/>
      </c>
      <c r="X15" s="4" t="str">
        <f>IFERROR(IF(B15&lt;&gt;0,VLOOKUP(B15,KLSBX2!$D$2:$I$120,6,FALSE()),NA()),IFERROR(IF(A15&lt;&gt;0,VLOOKUP(A15,KLSBX2!$C$2:$I$120,7,FALSE()),NA()),""))</f>
        <v/>
      </c>
      <c r="Y15" s="4" t="str">
        <f>IFERROR(IF(B15&lt;&gt;0,VLOOKUP(B15,DMSBXNC!$D$2:$I$420,6,FALSE()),NA()),IFERROR(IF(A15&lt;&gt;0,VLOOKUP(A15,DMSBXNC!$C$2:$I$420,7,FALSE()),NA()),""))</f>
        <v/>
      </c>
      <c r="Z15" s="4" t="str">
        <f>IFERROR(IF(B15&lt;&gt;0,VLOOKUP(B15,DMSBX1_3!$D$2:$I$420,6,FALSE()),NA()),IFERROR(IF(A15&lt;&gt;0,VLOOKUP(A15,DMSBX1_3!$C$2:$I$420,7,FALSE()),NA()),""))</f>
        <v/>
      </c>
      <c r="AA15" s="4" t="str">
        <f>IFERROR(IF(B15&lt;&gt;0,VLOOKUP(B15,'KLS1'!$D$2:$I$420,6,FALSE()),NA()),IFERROR(IF(A15&lt;&gt;0,VLOOKUP(A15,'KLS1'!$C$2:$I$420,7,FALSE()),NA()),""))</f>
        <v/>
      </c>
      <c r="AB15" s="6" t="str">
        <f>IFERROR(IF(B15&lt;&gt;0,VLOOKUP(B15,'KLS2'!$D$2:$I$426,6,FALSE()),NA()),IFERROR(IF(A15&lt;&gt;0,VLOOKUP(A15,'KLS2'!$C$2:$I$426,7,FALSE()),NA()),""))</f>
        <v/>
      </c>
      <c r="AC15" s="10">
        <f t="shared" si="3"/>
        <v>0</v>
      </c>
      <c r="AD15" s="11">
        <f t="shared" si="4"/>
        <v>0</v>
      </c>
      <c r="AE15" s="201">
        <f t="shared" si="5"/>
        <v>0</v>
      </c>
      <c r="AF15" s="240"/>
      <c r="AG15" s="4" t="str">
        <f>IFERROR(VLOOKUP(B15,FS!$A$2:$N$78,6,FALSE),"")</f>
        <v/>
      </c>
      <c r="AH15" s="4" t="str">
        <f>IFERROR(VLOOKUP(B15,FS!$A$2:$N$78,7,FALSE),"")</f>
        <v/>
      </c>
      <c r="AI15" s="4" t="str">
        <f>IFERROR(VLOOKUP(B15,FS!$A$2:$N$78,8,FALSE),"")</f>
        <v/>
      </c>
      <c r="AJ15" s="4" t="str">
        <f>IFERROR(VLOOKUP(B15,FS!$A$2:$N$78,9,FALSE),"")</f>
        <v/>
      </c>
      <c r="AK15" s="4" t="str">
        <f>IFERROR(VLOOKUP(B15,FS!$A$2:$N$78,10,FALSE),"")</f>
        <v/>
      </c>
      <c r="AL15" s="4" t="str">
        <f>IFERROR(VLOOKUP(B15,FS!$A$2:$N$78,11,FALSE),"")</f>
        <v/>
      </c>
      <c r="AM15" s="4" t="str">
        <f>IFERROR(VLOOKUP(B15,FS!$A$2:$N$78,12,FALSE),"")</f>
        <v/>
      </c>
      <c r="AN15" s="4" t="str">
        <f>IFERROR(VLOOKUP(B15,FS!$A$2:$N$78,13,FALSE),"")</f>
        <v/>
      </c>
      <c r="AO15" s="236">
        <f t="shared" si="6"/>
        <v>0</v>
      </c>
      <c r="AP15" s="235">
        <f t="shared" si="7"/>
        <v>0</v>
      </c>
      <c r="AQ15" s="237">
        <f t="shared" si="8"/>
        <v>0</v>
      </c>
      <c r="AR15" s="4">
        <f t="shared" si="9"/>
        <v>16.933333333333334</v>
      </c>
      <c r="AS15" s="1">
        <f t="shared" si="10"/>
        <v>1</v>
      </c>
      <c r="AT15" s="245">
        <f t="shared" si="11"/>
        <v>2</v>
      </c>
    </row>
    <row r="16" spans="1:46" ht="15" customHeight="1">
      <c r="B16" s="14">
        <v>891717</v>
      </c>
      <c r="C16" s="14" t="s">
        <v>301</v>
      </c>
      <c r="D16" s="3">
        <v>2017</v>
      </c>
      <c r="E16" s="3" t="s">
        <v>11</v>
      </c>
      <c r="F16" s="1" t="str">
        <f>IFERROR(VLOOKUP(B16,SVEXP!$A$2:$F$6577,6,FALSE),"")</f>
        <v>Lítací jelen</v>
      </c>
      <c r="G16" s="211" t="str">
        <f>IFERROR(VLOOKUP(B16,SVEXP!$A$2:$E$6577,5,FALSE),"")</f>
        <v>Moravskoslezský kraj</v>
      </c>
      <c r="H16" s="3" t="s">
        <v>164</v>
      </c>
      <c r="K16" s="4">
        <f>IFERROR(VLOOKUP(A16,'DM1'!$C$1:$I$108,7,0),IFERROR(VLOOKUP(B16,'DM1'!$D$1:$I$108,6,0),""))</f>
        <v>30</v>
      </c>
      <c r="L16" s="4">
        <f>IFERROR(VLOOKUP(A16,'DM2'!$C$1:$I$108,7,0),IFERROR(VLOOKUP(B16,'DM2'!$D$1:$I$108,6,0),""))</f>
        <v>20</v>
      </c>
      <c r="M16" s="4">
        <f>IFERROR(VLOOKUP(A16,'SPF1'!$C$1:$I$108,7,0),IFERROR(VLOOKUP(B16,'SPF1'!$D$1:$I$108,6,0),""))</f>
        <v>36</v>
      </c>
      <c r="N16" s="4">
        <f>IFERROR(VLOOKUP(A16,'SPF2'!$C$1:$I$108,7,0),IFERROR(VLOOKUP(B16,'SPF2'!$D$1:$I$108,6,0),""))</f>
        <v>35</v>
      </c>
      <c r="O16" s="10">
        <f t="shared" si="0"/>
        <v>121</v>
      </c>
      <c r="P16" s="11">
        <f t="shared" si="1"/>
        <v>121</v>
      </c>
      <c r="Q16" s="201">
        <f t="shared" si="2"/>
        <v>33.666666666666664</v>
      </c>
      <c r="R16" s="8"/>
      <c r="S16" s="5" t="str">
        <f>IFERROR(VLOOKUP(A16,DMSBX1!$C$1:$I$108,7,0),IFERROR(VLOOKUP(B16,DMSBX1!$D$1:$I$108,6,0),""))</f>
        <v/>
      </c>
      <c r="W16" s="4" t="str">
        <f>IFERROR(IF(B16&lt;&gt;0,VLOOKUP(B16,KLSBX1!$D$2:$I$120,6,FALSE()),NA()),IFERROR(IF(A16&lt;&gt;0,VLOOKUP(A16,KLSBX1!$C$2:$I$120,7,FALSE()),NA()),""))</f>
        <v/>
      </c>
      <c r="X16" s="4" t="str">
        <f>IFERROR(IF(B16&lt;&gt;0,VLOOKUP(B16,KLSBX2!$D$2:$I$120,6,FALSE()),NA()),IFERROR(IF(A16&lt;&gt;0,VLOOKUP(A16,KLSBX2!$C$2:$I$120,7,FALSE()),NA()),""))</f>
        <v/>
      </c>
      <c r="Y16" s="4" t="str">
        <f>IFERROR(IF(B16&lt;&gt;0,VLOOKUP(B16,DMSBXNC!$D$2:$I$420,6,FALSE()),NA()),IFERROR(IF(A16&lt;&gt;0,VLOOKUP(A16,DMSBXNC!$C$2:$I$420,7,FALSE()),NA()),""))</f>
        <v/>
      </c>
      <c r="Z16" s="4" t="str">
        <f>IFERROR(IF(B16&lt;&gt;0,VLOOKUP(B16,DMSBX1_3!$D$2:$I$420,6,FALSE()),NA()),IFERROR(IF(A16&lt;&gt;0,VLOOKUP(A16,DMSBX1_3!$C$2:$I$420,7,FALSE()),NA()),""))</f>
        <v/>
      </c>
      <c r="AA16" s="4" t="str">
        <f>IFERROR(IF(B16&lt;&gt;0,VLOOKUP(B16,'KLS1'!$D$2:$I$420,6,FALSE()),NA()),IFERROR(IF(A16&lt;&gt;0,VLOOKUP(A16,'KLS1'!$C$2:$I$420,7,FALSE()),NA()),""))</f>
        <v/>
      </c>
      <c r="AB16" s="6" t="str">
        <f>IFERROR(IF(B16&lt;&gt;0,VLOOKUP(B16,'KLS2'!$D$2:$I$426,6,FALSE()),NA()),IFERROR(IF(A16&lt;&gt;0,VLOOKUP(A16,'KLS2'!$C$2:$I$426,7,FALSE()),NA()),""))</f>
        <v/>
      </c>
      <c r="AC16" s="10">
        <f t="shared" si="3"/>
        <v>0</v>
      </c>
      <c r="AD16" s="11">
        <f t="shared" si="4"/>
        <v>0</v>
      </c>
      <c r="AE16" s="201">
        <f t="shared" si="5"/>
        <v>0</v>
      </c>
      <c r="AF16" s="240"/>
      <c r="AG16" s="4" t="str">
        <f>IFERROR(VLOOKUP(B16,FS!$A$2:$N$78,6,FALSE),"")</f>
        <v/>
      </c>
      <c r="AH16" s="4" t="str">
        <f>IFERROR(VLOOKUP(B16,FS!$A$2:$N$78,7,FALSE),"")</f>
        <v/>
      </c>
      <c r="AI16" s="4" t="str">
        <f>IFERROR(VLOOKUP(B16,FS!$A$2:$N$78,8,FALSE),"")</f>
        <v/>
      </c>
      <c r="AJ16" s="4" t="str">
        <f>IFERROR(VLOOKUP(B16,FS!$A$2:$N$78,9,FALSE),"")</f>
        <v/>
      </c>
      <c r="AK16" s="4" t="str">
        <f>IFERROR(VLOOKUP(B16,FS!$A$2:$N$78,10,FALSE),"")</f>
        <v/>
      </c>
      <c r="AL16" s="4" t="str">
        <f>IFERROR(VLOOKUP(B16,FS!$A$2:$N$78,11,FALSE),"")</f>
        <v/>
      </c>
      <c r="AM16" s="4" t="str">
        <f>IFERROR(VLOOKUP(B16,FS!$A$2:$N$78,12,FALSE),"")</f>
        <v/>
      </c>
      <c r="AN16" s="4" t="str">
        <f>IFERROR(VLOOKUP(B16,FS!$A$2:$N$78,13,FALSE),"")</f>
        <v/>
      </c>
      <c r="AO16" s="236">
        <f t="shared" si="6"/>
        <v>0</v>
      </c>
      <c r="AP16" s="235">
        <f t="shared" si="7"/>
        <v>0</v>
      </c>
      <c r="AQ16" s="237">
        <f t="shared" si="8"/>
        <v>0</v>
      </c>
      <c r="AR16" s="4">
        <f t="shared" si="9"/>
        <v>33.666666666666664</v>
      </c>
      <c r="AS16" s="1">
        <f t="shared" si="10"/>
        <v>1</v>
      </c>
      <c r="AT16" s="245">
        <f t="shared" si="11"/>
        <v>4</v>
      </c>
    </row>
    <row r="17" spans="1:46" ht="15" customHeight="1">
      <c r="A17" s="177">
        <v>1697597</v>
      </c>
      <c r="B17" s="177">
        <v>887748</v>
      </c>
      <c r="C17" s="177" t="s">
        <v>616</v>
      </c>
      <c r="D17" s="179">
        <v>1977</v>
      </c>
      <c r="E17" s="179" t="s">
        <v>11</v>
      </c>
      <c r="F17" s="1" t="str">
        <f>IFERROR(VLOOKUP(B17,SVEXP!$A$2:$F$6577,6,FALSE),"")</f>
        <v>VLLNNA</v>
      </c>
      <c r="G17" s="211" t="str">
        <f>IFERROR(VLOOKUP(B17,SVEXP!$A$2:$E$6577,5,FALSE),"")</f>
        <v>Hlavní město Praha</v>
      </c>
      <c r="H17" s="179" t="s">
        <v>164</v>
      </c>
      <c r="I17" s="17" t="str">
        <f>IFERROR(VLOOKUP(A17,'KLP1'!$C$1:$I$108,7,0),IFERROR(VLOOKUP(B17,'KLP1'!$D$1:$I$108,6,0),""))</f>
        <v/>
      </c>
      <c r="J17" s="17" t="str">
        <f>IFERROR(VLOOKUP(A17,'KLP2'!$C$1:$I$108,7,0),IFERROR(VLOOKUP(B17,'KLP2'!$D$1:$I$108,6,0),""))</f>
        <v/>
      </c>
      <c r="K17" s="17" t="str">
        <f>IFERROR(VLOOKUP(A17,'DM1'!$C$1:$I$108,7,0),IFERROR(VLOOKUP(B17,'DM1'!$D$1:$I$108,6,0),""))</f>
        <v/>
      </c>
      <c r="L17" s="17" t="str">
        <f>IFERROR(VLOOKUP(A17,'DM2'!$C$1:$I$108,7,0),IFERROR(VLOOKUP(B17,'DM2'!$D$1:$I$108,6,0),""))</f>
        <v/>
      </c>
      <c r="M17" s="17" t="str">
        <f>IFERROR(VLOOKUP(A17,'SPF1'!$C$1:$I$108,7,0),IFERROR(VLOOKUP(B17,'SPF1'!$D$1:$I$108,6,0),""))</f>
        <v/>
      </c>
      <c r="N17" s="88" t="str">
        <f>IFERROR(VLOOKUP(A17,'SPF2'!$C$1:$I$108,7,0),IFERROR(VLOOKUP(B17,'SPF2'!$D$1:$I$108,6,0),""))</f>
        <v/>
      </c>
      <c r="O17" s="10">
        <f t="shared" si="0"/>
        <v>0</v>
      </c>
      <c r="P17" s="11">
        <f t="shared" si="1"/>
        <v>0</v>
      </c>
      <c r="Q17" s="201">
        <f t="shared" si="2"/>
        <v>0</v>
      </c>
      <c r="R17" s="181"/>
      <c r="S17" s="17" t="str">
        <f>IFERROR(VLOOKUP(A17,DMSBX1!$C$1:$I$108,7,0),IFERROR(VLOOKUP(B17,DMSBX1!$D$1:$I$108,6,0),""))</f>
        <v/>
      </c>
      <c r="T17" s="17" t="str">
        <f>IFERROR(VLOOKUP(A17,DMSBX2!$C$1:$I$101,7,0),IFERROR(VLOOKUP(B17,DMSBX2!$D$1:$I$101,6,0),""))</f>
        <v/>
      </c>
      <c r="U17" s="17" t="str">
        <f>IFERROR(VLOOKUP(B17,'SP1'!$D$1:$I$107,6,0),"")</f>
        <v/>
      </c>
      <c r="V17" s="183" t="str">
        <f>IFERROR(VLOOKUP(B17,'SP2'!$D$1:$I$107,6,0),"")</f>
        <v/>
      </c>
      <c r="W17" s="182" t="str">
        <f>IFERROR(IF(B17&lt;&gt;0,VLOOKUP(B17,KLSBX1!$D$2:$I$120,6,FALSE()),NA()),IFERROR(IF(A17&lt;&gt;0,VLOOKUP(A17,KLSBX1!$C$2:$I$120,7,FALSE()),NA()),""))</f>
        <v/>
      </c>
      <c r="X17" s="182" t="str">
        <f>IFERROR(IF(B17&lt;&gt;0,VLOOKUP(B17,KLSBX2!$D$2:$I$120,6,FALSE()),NA()),IFERROR(IF(A17&lt;&gt;0,VLOOKUP(A17,KLSBX2!$C$2:$I$120,7,FALSE()),NA()),""))</f>
        <v/>
      </c>
      <c r="Y17" s="182" t="str">
        <f>IFERROR(IF(B17&lt;&gt;0,VLOOKUP(B17,DMSBXNC!$D$2:$I$420,6,FALSE()),NA()),IFERROR(IF(A17&lt;&gt;0,VLOOKUP(A17,DMSBXNC!$C$2:$I$420,7,FALSE()),NA()),""))</f>
        <v/>
      </c>
      <c r="Z17" s="182" t="str">
        <f>IFERROR(IF(B17&lt;&gt;0,VLOOKUP(B17,DMSBX1_3!$D$2:$I$420,6,FALSE()),NA()),IFERROR(IF(A17&lt;&gt;0,VLOOKUP(A17,DMSBX1_3!$C$2:$I$420,7,FALSE()),NA()),""))</f>
        <v/>
      </c>
      <c r="AA17" s="182" t="str">
        <f>IFERROR(IF(B17&lt;&gt;0,VLOOKUP(B17,'KLS1'!$D$2:$I$420,6,FALSE()),NA()),IFERROR(IF(A17&lt;&gt;0,VLOOKUP(A17,'KLS1'!$C$2:$I$420,7,FALSE()),NA()),""))</f>
        <v/>
      </c>
      <c r="AB17" s="6" t="str">
        <f>IFERROR(IF(B17&lt;&gt;0,VLOOKUP(B17,'KLS2'!$D$2:$I$426,6,FALSE()),NA()),IFERROR(IF(A17&lt;&gt;0,VLOOKUP(A17,'KLS2'!$C$2:$I$426,7,FALSE()),NA()),""))</f>
        <v/>
      </c>
      <c r="AC17" s="10">
        <f t="shared" si="3"/>
        <v>0</v>
      </c>
      <c r="AD17" s="11">
        <f t="shared" si="4"/>
        <v>0</v>
      </c>
      <c r="AE17" s="201">
        <f t="shared" si="5"/>
        <v>0</v>
      </c>
      <c r="AF17" s="240"/>
      <c r="AG17" s="4" t="str">
        <f>IFERROR(VLOOKUP(B17,FS!$A$2:$N$78,6,FALSE),"")</f>
        <v/>
      </c>
      <c r="AH17" s="4" t="str">
        <f>IFERROR(VLOOKUP(B17,FS!$A$2:$N$78,7,FALSE),"")</f>
        <v/>
      </c>
      <c r="AI17" s="4" t="str">
        <f>IFERROR(VLOOKUP(B17,FS!$A$2:$N$78,8,FALSE),"")</f>
        <v/>
      </c>
      <c r="AJ17" s="4" t="str">
        <f>IFERROR(VLOOKUP(B17,FS!$A$2:$N$78,9,FALSE),"")</f>
        <v/>
      </c>
      <c r="AK17" s="4" t="str">
        <f>IFERROR(VLOOKUP(B17,FS!$A$2:$N$78,10,FALSE),"")</f>
        <v/>
      </c>
      <c r="AL17" s="4" t="str">
        <f>IFERROR(VLOOKUP(B17,FS!$A$2:$N$78,11,FALSE),"")</f>
        <v/>
      </c>
      <c r="AM17" s="4" t="str">
        <f>IFERROR(VLOOKUP(B17,FS!$A$2:$N$78,12,FALSE),"")</f>
        <v/>
      </c>
      <c r="AN17" s="4" t="str">
        <f>IFERROR(VLOOKUP(B17,FS!$A$2:$N$78,13,FALSE),"")</f>
        <v/>
      </c>
      <c r="AO17" s="236">
        <f t="shared" si="6"/>
        <v>0</v>
      </c>
      <c r="AP17" s="235">
        <f t="shared" si="7"/>
        <v>0</v>
      </c>
      <c r="AQ17" s="237">
        <f t="shared" si="8"/>
        <v>0</v>
      </c>
      <c r="AR17" s="4">
        <f t="shared" si="9"/>
        <v>0</v>
      </c>
      <c r="AS17" s="1">
        <f t="shared" si="10"/>
        <v>0</v>
      </c>
      <c r="AT17" s="1"/>
    </row>
    <row r="18" spans="1:46" ht="15" customHeight="1">
      <c r="A18" s="142"/>
      <c r="B18" s="142">
        <v>891761</v>
      </c>
      <c r="C18" s="142" t="s">
        <v>631</v>
      </c>
      <c r="D18" s="13">
        <v>2017</v>
      </c>
      <c r="E18" s="13" t="s">
        <v>11</v>
      </c>
      <c r="F18" s="1" t="str">
        <f>IFERROR(VLOOKUP(B18,SVEXP!$A$2:$F$6577,6,FALSE),"")</f>
        <v>Lítací jelen</v>
      </c>
      <c r="G18" s="211" t="str">
        <f>IFERROR(VLOOKUP(B18,SVEXP!$A$2:$E$6577,5,FALSE),"")</f>
        <v>Moravskoslezský kraj</v>
      </c>
      <c r="H18" s="13" t="s">
        <v>164</v>
      </c>
      <c r="I18" s="1" t="str">
        <f>IFERROR(VLOOKUP(A18,'KLP1'!$C$1:$I$108,7,0),IFERROR(VLOOKUP(B18,'KLP1'!$D$1:$I$108,6,0),""))</f>
        <v/>
      </c>
      <c r="J18" s="1" t="str">
        <f>IFERROR(VLOOKUP(A18,'KLP2'!$C$1:$I$108,7,0),IFERROR(VLOOKUP(B18,'KLP2'!$D$1:$I$108,6,0),""))</f>
        <v/>
      </c>
      <c r="K18" s="1" t="str">
        <f>IFERROR(VLOOKUP(A18,'DM1'!$C$1:$I$108,7,0),IFERROR(VLOOKUP(B18,'DM1'!$D$1:$I$108,6,0),""))</f>
        <v/>
      </c>
      <c r="L18" s="1" t="str">
        <f>IFERROR(VLOOKUP(A18,'DM2'!$C$1:$I$108,7,0),IFERROR(VLOOKUP(B18,'DM2'!$D$1:$I$108,6,0),""))</f>
        <v/>
      </c>
      <c r="M18" s="1" t="str">
        <f>IFERROR(VLOOKUP(A18,'SPF1'!$C$1:$I$108,7,0),IFERROR(VLOOKUP(B18,'SPF1'!$D$1:$I$108,6,0),""))</f>
        <v/>
      </c>
      <c r="N18" s="4">
        <f>IFERROR(VLOOKUP(A18,'SPF2'!$C$1:$I$108,7,0),IFERROR(VLOOKUP(B18,'SPF2'!$D$1:$I$108,6,0),""))</f>
        <v>31.499999999999996</v>
      </c>
      <c r="O18" s="10">
        <f t="shared" si="0"/>
        <v>31.499999999999996</v>
      </c>
      <c r="P18" s="11">
        <f t="shared" si="1"/>
        <v>31.499999999999996</v>
      </c>
      <c r="Q18" s="201">
        <f t="shared" si="2"/>
        <v>10.499999999999998</v>
      </c>
      <c r="S18" s="1" t="str">
        <f>IFERROR(VLOOKUP(A18,DMSBX1!$C$1:$I$108,7,0),IFERROR(VLOOKUP(B18,DMSBX1!$D$1:$I$108,6,0),""))</f>
        <v/>
      </c>
      <c r="T18" s="1" t="str">
        <f>IFERROR(VLOOKUP(A18,DMSBX2!$C$1:$I$101,7,0),IFERROR(VLOOKUP(B18,DMSBX2!$D$1:$I$101,6,0),""))</f>
        <v/>
      </c>
      <c r="U18" s="1" t="str">
        <f>IFERROR(VLOOKUP(B18,'SP1'!$D$1:$I$107,6,0),"")</f>
        <v/>
      </c>
      <c r="V18" s="1" t="str">
        <f>IFERROR(VLOOKUP(B18,'SP2'!$D$1:$I$107,6,0),"")</f>
        <v/>
      </c>
      <c r="W18" s="4" t="str">
        <f>IFERROR(IF(B18&lt;&gt;0,VLOOKUP(B18,KLSBX1!$D$2:$I$120,6,FALSE()),NA()),IFERROR(IF(A18&lt;&gt;0,VLOOKUP(A18,KLSBX1!$C$2:$I$120,7,FALSE()),NA()),""))</f>
        <v/>
      </c>
      <c r="X18" s="4" t="str">
        <f>IFERROR(IF(B18&lt;&gt;0,VLOOKUP(B18,KLSBX2!$D$2:$I$120,6,FALSE()),NA()),IFERROR(IF(A18&lt;&gt;0,VLOOKUP(A18,KLSBX2!$C$2:$I$120,7,FALSE()),NA()),""))</f>
        <v/>
      </c>
      <c r="Y18" s="4" t="str">
        <f>IFERROR(IF(B18&lt;&gt;0,VLOOKUP(B18,DMSBXNC!$D$2:$I$420,6,FALSE()),NA()),IFERROR(IF(A18&lt;&gt;0,VLOOKUP(A18,DMSBXNC!$C$2:$I$420,7,FALSE()),NA()),""))</f>
        <v/>
      </c>
      <c r="Z18" s="4" t="str">
        <f>IFERROR(IF(B18&lt;&gt;0,VLOOKUP(B18,DMSBX1_3!$D$2:$I$420,6,FALSE()),NA()),IFERROR(IF(A18&lt;&gt;0,VLOOKUP(A18,DMSBX1_3!$C$2:$I$420,7,FALSE()),NA()),""))</f>
        <v/>
      </c>
      <c r="AA18" s="4" t="str">
        <f>IFERROR(IF(B18&lt;&gt;0,VLOOKUP(B18,'KLS1'!$D$2:$I$420,6,FALSE()),NA()),IFERROR(IF(A18&lt;&gt;0,VLOOKUP(A18,'KLS1'!$C$2:$I$420,7,FALSE()),NA()),""))</f>
        <v/>
      </c>
      <c r="AB18" s="6" t="str">
        <f>IFERROR(IF(B18&lt;&gt;0,VLOOKUP(B18,'KLS2'!$D$2:$I$426,6,FALSE()),NA()),IFERROR(IF(A18&lt;&gt;0,VLOOKUP(A18,'KLS2'!$C$2:$I$426,7,FALSE()),NA()),""))</f>
        <v/>
      </c>
      <c r="AC18" s="10">
        <f t="shared" si="3"/>
        <v>0</v>
      </c>
      <c r="AD18" s="11">
        <f t="shared" si="4"/>
        <v>0</v>
      </c>
      <c r="AE18" s="201">
        <f t="shared" si="5"/>
        <v>0</v>
      </c>
      <c r="AF18" s="240"/>
      <c r="AG18" s="4" t="str">
        <f>IFERROR(VLOOKUP(B18,FS!$A$2:$N$78,6,FALSE),"")</f>
        <v/>
      </c>
      <c r="AH18" s="4" t="str">
        <f>IFERROR(VLOOKUP(B18,FS!$A$2:$N$78,7,FALSE),"")</f>
        <v/>
      </c>
      <c r="AI18" s="4" t="str">
        <f>IFERROR(VLOOKUP(B18,FS!$A$2:$N$78,8,FALSE),"")</f>
        <v/>
      </c>
      <c r="AJ18" s="4" t="str">
        <f>IFERROR(VLOOKUP(B18,FS!$A$2:$N$78,9,FALSE),"")</f>
        <v/>
      </c>
      <c r="AK18" s="4" t="str">
        <f>IFERROR(VLOOKUP(B18,FS!$A$2:$N$78,10,FALSE),"")</f>
        <v/>
      </c>
      <c r="AL18" s="4" t="str">
        <f>IFERROR(VLOOKUP(B18,FS!$A$2:$N$78,11,FALSE),"")</f>
        <v/>
      </c>
      <c r="AM18" s="4" t="str">
        <f>IFERROR(VLOOKUP(B18,FS!$A$2:$N$78,12,FALSE),"")</f>
        <v/>
      </c>
      <c r="AN18" s="4" t="str">
        <f>IFERROR(VLOOKUP(B18,FS!$A$2:$N$78,13,FALSE),"")</f>
        <v/>
      </c>
      <c r="AO18" s="236">
        <f t="shared" si="6"/>
        <v>0</v>
      </c>
      <c r="AP18" s="235">
        <f t="shared" si="7"/>
        <v>0</v>
      </c>
      <c r="AQ18" s="237">
        <f t="shared" si="8"/>
        <v>0</v>
      </c>
      <c r="AR18" s="4">
        <f t="shared" si="9"/>
        <v>10.499999999999998</v>
      </c>
      <c r="AS18" s="1">
        <f t="shared" si="10"/>
        <v>1</v>
      </c>
      <c r="AT18" s="245">
        <f>COUNTIF(I18:N18,"&gt;"&amp;0)+COUNTIF(S18:AB18,"&gt;"&amp;0)+COUNTIF(AG18:AN18,"&gt;"&amp;0)</f>
        <v>1</v>
      </c>
    </row>
    <row r="19" spans="1:46" ht="15" customHeight="1">
      <c r="B19" s="14">
        <v>891651</v>
      </c>
      <c r="C19" s="1" t="s">
        <v>1204</v>
      </c>
      <c r="D19" s="3">
        <v>2017</v>
      </c>
      <c r="E19" s="3" t="s">
        <v>11</v>
      </c>
      <c r="F19" s="1" t="str">
        <f>IFERROR(VLOOKUP(B19,SVEXP!$A$2:$F$6577,6,FALSE),"")</f>
        <v>Český snowboarding</v>
      </c>
      <c r="G19" s="211" t="str">
        <f>IFERROR(VLOOKUP(B19,SVEXP!$A$2:$E$6577,5,FALSE),"")</f>
        <v>Středočeský kraj</v>
      </c>
      <c r="H19" s="3" t="s">
        <v>164</v>
      </c>
      <c r="O19" s="10">
        <f t="shared" si="0"/>
        <v>0</v>
      </c>
      <c r="P19" s="11">
        <f t="shared" si="1"/>
        <v>0</v>
      </c>
      <c r="Q19" s="201">
        <f t="shared" si="2"/>
        <v>0</v>
      </c>
      <c r="AC19" s="10">
        <f t="shared" si="3"/>
        <v>0</v>
      </c>
      <c r="AD19" s="11">
        <f t="shared" si="4"/>
        <v>0</v>
      </c>
      <c r="AE19" s="201">
        <f t="shared" si="5"/>
        <v>0</v>
      </c>
      <c r="AF19" s="240"/>
      <c r="AH19" s="4">
        <f>IFERROR(VLOOKUP(B19,FS!$A$2:$N$78,7,FALSE),"")</f>
        <v>16</v>
      </c>
      <c r="AO19" s="236">
        <f t="shared" si="6"/>
        <v>16</v>
      </c>
      <c r="AP19" s="235">
        <f t="shared" si="7"/>
        <v>16</v>
      </c>
      <c r="AQ19" s="237">
        <f t="shared" si="8"/>
        <v>5.333333333333333</v>
      </c>
      <c r="AR19" s="4">
        <f t="shared" si="9"/>
        <v>5.333333333333333</v>
      </c>
      <c r="AS19" s="1">
        <f t="shared" si="10"/>
        <v>1</v>
      </c>
      <c r="AT19" s="245">
        <f>COUNTIF(I19:N19,"&gt;"&amp;0)+COUNTIF(S19:AB19,"&gt;"&amp;0)+COUNTIF(AG19:AN19,"&gt;"&amp;0)</f>
        <v>1</v>
      </c>
    </row>
    <row r="20" spans="1:46" ht="15" customHeight="1">
      <c r="A20" s="141"/>
      <c r="B20" s="141">
        <v>773714</v>
      </c>
      <c r="C20" s="14" t="s">
        <v>517</v>
      </c>
      <c r="D20" s="2">
        <v>2017</v>
      </c>
      <c r="E20" s="3" t="s">
        <v>11</v>
      </c>
      <c r="F20" s="1" t="str">
        <f>IFERROR(VLOOKUP(B20,SVEXP!$A$2:$F$6577,6,FALSE),"")</f>
        <v>SK Freestyle Area</v>
      </c>
      <c r="G20" s="211" t="str">
        <f>IFERROR(VLOOKUP(B20,SVEXP!$A$2:$E$6577,5,FALSE),"")</f>
        <v>Hlavní město Praha</v>
      </c>
      <c r="H20" s="3" t="s">
        <v>161</v>
      </c>
      <c r="I20" s="4" t="str">
        <f>IFERROR(VLOOKUP(A20,'KLP1'!$C$1:$I$108,7,0),IFERROR(VLOOKUP(B20,'KLP1'!$D$1:$I$108,6,0),""))</f>
        <v/>
      </c>
      <c r="J20" s="4" t="str">
        <f>IFERROR(VLOOKUP(A20,'KLP2'!$C$1:$I$108,7,0),IFERROR(VLOOKUP(B20,'KLP2'!$D$1:$I$108,6,0),""))</f>
        <v/>
      </c>
      <c r="K20" s="4" t="str">
        <f>IFERROR(VLOOKUP(A20,'DM1'!$C$1:$I$108,7,0),IFERROR(VLOOKUP(B20,'DM1'!$D$1:$I$108,6,0),""))</f>
        <v/>
      </c>
      <c r="L20" s="4" t="str">
        <f>IFERROR(VLOOKUP(A20,'DM2'!$C$1:$I$108,7,0),IFERROR(VLOOKUP(B20,'DM2'!$D$1:$I$108,6,0),""))</f>
        <v/>
      </c>
      <c r="M20" s="1" t="str">
        <f>IFERROR(VLOOKUP(A20,'SPF1'!$C$1:$I$108,7,0),IFERROR(VLOOKUP(B20,'SPF1'!$D$1:$I$108,6,0),""))</f>
        <v/>
      </c>
      <c r="N20" s="4" t="str">
        <f>IFERROR(VLOOKUP(A20,'SPF2'!$C$1:$I$108,7,0),IFERROR(VLOOKUP(B20,'SPF2'!$D$1:$I$108,6,0),""))</f>
        <v/>
      </c>
      <c r="O20" s="10">
        <f t="shared" si="0"/>
        <v>0</v>
      </c>
      <c r="P20" s="11">
        <f t="shared" si="1"/>
        <v>0</v>
      </c>
      <c r="Q20" s="201">
        <f t="shared" si="2"/>
        <v>0</v>
      </c>
      <c r="R20" s="8"/>
      <c r="S20" s="5">
        <f>IFERROR(VLOOKUP(A20,DMSBX1!$C$1:$I$108,7,0),IFERROR(VLOOKUP(B20,DMSBX1!$D$1:$I$108,6,0),""))</f>
        <v>31.5</v>
      </c>
      <c r="T20" s="5">
        <f>IFERROR(VLOOKUP(A20,DMSBX2!$C$1:$I$101,7,0),IFERROR(VLOOKUP(B20,DMSBX2!$D$1:$I$101,6,0),""))</f>
        <v>42</v>
      </c>
      <c r="U20" s="4" t="str">
        <f>IFERROR(VLOOKUP(B20,'SP1'!$D$1:$I$107,6,0),"")</f>
        <v/>
      </c>
      <c r="V20" s="4" t="str">
        <f>IFERROR(VLOOKUP(B20,'SP2'!$D$1:$I$107,6,0),"")</f>
        <v/>
      </c>
      <c r="W20" s="4" t="str">
        <f>IFERROR(IF(B20&lt;&gt;0,VLOOKUP(B20,KLSBX1!$D$2:$I$120,6,FALSE()),NA()),IFERROR(IF(A20&lt;&gt;0,VLOOKUP(A20,KLSBX1!$C$2:$I$120,7,FALSE()),NA()),""))</f>
        <v/>
      </c>
      <c r="X20" s="4" t="str">
        <f>IFERROR(IF(B20&lt;&gt;0,VLOOKUP(B20,KLSBX2!$D$2:$I$120,6,FALSE()),NA()),IFERROR(IF(A20&lt;&gt;0,VLOOKUP(A20,KLSBX2!$C$2:$I$120,7,FALSE()),NA()),""))</f>
        <v/>
      </c>
      <c r="Y20" s="4">
        <f>IFERROR(IF(B20&lt;&gt;0,VLOOKUP(B20,DMSBXNC!$D$2:$I$420,6,FALSE()),NA()),IFERROR(IF(A20&lt;&gt;0,VLOOKUP(A20,DMSBXNC!$C$2:$I$420,7,FALSE()),NA()),""))</f>
        <v>80</v>
      </c>
      <c r="Z20" s="4">
        <f>IFERROR(IF(B20&lt;&gt;0,VLOOKUP(B20,DMSBX1_3!$D$2:$I$420,6,FALSE()),NA()),IFERROR(IF(A20&lt;&gt;0,VLOOKUP(A20,DMSBX1_3!$C$2:$I$420,7,FALSE()),NA()),""))</f>
        <v>60</v>
      </c>
      <c r="AA20" s="4" t="str">
        <f>IFERROR(IF(B20&lt;&gt;0,VLOOKUP(B20,'KLS1'!$D$2:$I$420,6,FALSE()),NA()),IFERROR(IF(A20&lt;&gt;0,VLOOKUP(A20,'KLS1'!$C$2:$I$420,7,FALSE()),NA()),""))</f>
        <v/>
      </c>
      <c r="AB20" s="6" t="str">
        <f>IFERROR(IF(B20&lt;&gt;0,VLOOKUP(B20,'KLS2'!$D$2:$I$426,6,FALSE()),NA()),IFERROR(IF(A20&lt;&gt;0,VLOOKUP(A20,'KLS2'!$C$2:$I$426,7,FALSE()),NA()),""))</f>
        <v/>
      </c>
      <c r="AC20" s="10">
        <f t="shared" si="3"/>
        <v>213.5</v>
      </c>
      <c r="AD20" s="11">
        <f t="shared" si="4"/>
        <v>213.5</v>
      </c>
      <c r="AE20" s="201">
        <f t="shared" si="5"/>
        <v>60.666666666666664</v>
      </c>
      <c r="AF20" s="240"/>
      <c r="AG20" s="4">
        <f>IFERROR(VLOOKUP(B20,FS!$A$2:$N$78,6,FALSE),"")</f>
        <v>60</v>
      </c>
      <c r="AI20" s="4">
        <f>IFERROR(VLOOKUP(B20,FS!$A$2:$N$78,8,FALSE),"")</f>
        <v>40</v>
      </c>
      <c r="AJ20" s="4">
        <f>IFERROR(VLOOKUP(B20,FS!$A$2:$N$78,9,FALSE),"")</f>
        <v>80</v>
      </c>
      <c r="AK20" s="4">
        <f>IFERROR(VLOOKUP(B20,FS!$A$2:$N$78,10,FALSE),"")</f>
        <v>48</v>
      </c>
      <c r="AL20" s="4">
        <f>IFERROR(VLOOKUP(B20,FS!$A$2:$N$78,11,FALSE),"")</f>
        <v>48</v>
      </c>
      <c r="AM20" s="4">
        <f>IFERROR(VLOOKUP(B20,FS!$A$2:$N$78,12,FALSE),"")</f>
        <v>64</v>
      </c>
      <c r="AN20" s="4">
        <f>IFERROR(VLOOKUP(B20,FS!$A$2:$N$78,13,FALSE),"")</f>
        <v>40</v>
      </c>
      <c r="AO20" s="236">
        <f t="shared" si="6"/>
        <v>380</v>
      </c>
      <c r="AP20" s="235">
        <f t="shared" si="7"/>
        <v>300</v>
      </c>
      <c r="AQ20" s="237">
        <f t="shared" si="8"/>
        <v>68</v>
      </c>
      <c r="AR20" s="4">
        <f t="shared" si="9"/>
        <v>128.66666666666666</v>
      </c>
      <c r="AS20" s="1">
        <f t="shared" si="10"/>
        <v>2</v>
      </c>
      <c r="AT20" s="245">
        <f>COUNTIF(I20:N20,"&gt;"&amp;0)+COUNTIF(S20:AB20,"&gt;"&amp;0)+COUNTIF(AG20:AN20,"&gt;"&amp;0)</f>
        <v>11</v>
      </c>
    </row>
    <row r="21" spans="1:46" ht="15" customHeight="1">
      <c r="A21" s="184"/>
      <c r="B21" s="184">
        <v>778958</v>
      </c>
      <c r="C21" s="184" t="s">
        <v>542</v>
      </c>
      <c r="D21" s="185">
        <v>2017</v>
      </c>
      <c r="E21" s="3" t="s">
        <v>11</v>
      </c>
      <c r="F21" s="1" t="str">
        <f>IFERROR(VLOOKUP(B21,SVEXP!$A$2:$F$6577,6,FALSE),"")</f>
        <v>SA Špindlerův Mlýn</v>
      </c>
      <c r="G21" s="211" t="str">
        <f>IFERROR(VLOOKUP(B21,SVEXP!$A$2:$E$6577,5,FALSE),"")</f>
        <v>Královéhradecký kraj</v>
      </c>
      <c r="H21" s="7" t="s">
        <v>161</v>
      </c>
      <c r="I21" s="4" t="str">
        <f>IFERROR(VLOOKUP(#REF!,'KLP1'!$C$1:$I$108,7,0),IFERROR(VLOOKUP(A21,'KLP1'!$D$1:$I$108,6,0),""))</f>
        <v/>
      </c>
      <c r="J21" s="4" t="str">
        <f>IFERROR(VLOOKUP(#REF!,'KLP2'!$C$1:$I$108,7,0),IFERROR(VLOOKUP(A21,'KLP2'!$D$1:$I$108,6,0),""))</f>
        <v/>
      </c>
      <c r="K21" s="4" t="str">
        <f>IFERROR(VLOOKUP(#REF!,'DM1'!$C$1:$I$108,7,0),IFERROR(VLOOKUP(A21,'DM1'!$D$1:$I$108,6,0),""))</f>
        <v/>
      </c>
      <c r="L21" s="4" t="str">
        <f>IFERROR(VLOOKUP(#REF!,'DM2'!$C$1:$I$108,7,0),IFERROR(VLOOKUP(A21,'DM2'!$D$1:$I$108,6,0),""))</f>
        <v/>
      </c>
      <c r="M21" s="4">
        <f>IFERROR(VLOOKUP(A21,'SPF1'!$C$1:$I$108,7,0),IFERROR(VLOOKUP(B21,'SPF1'!$D$1:$I$108,6,0),""))</f>
        <v>45</v>
      </c>
      <c r="N21" s="4" t="str">
        <f>IFERROR(VLOOKUP(A21,'SPF2'!$C$1:$I$108,7,0),IFERROR(VLOOKUP(B21,'SPF2'!$D$1:$I$108,6,0),""))</f>
        <v/>
      </c>
      <c r="O21" s="10">
        <f t="shared" si="0"/>
        <v>45</v>
      </c>
      <c r="P21" s="11">
        <f t="shared" si="1"/>
        <v>45</v>
      </c>
      <c r="Q21" s="201">
        <f t="shared" si="2"/>
        <v>15</v>
      </c>
      <c r="R21" s="8"/>
      <c r="S21" s="5" t="str">
        <f>IFERROR(VLOOKUP(A21,DMSBX1!$C$1:$I$108,7,0),IFERROR(VLOOKUP(B21,DMSBX1!$D$1:$I$108,6,0),""))</f>
        <v/>
      </c>
      <c r="T21" s="4"/>
      <c r="U21" s="4" t="str">
        <f>IFERROR(VLOOKUP(B21,'SP1'!$D$1:$I$107,6,0),"")</f>
        <v/>
      </c>
      <c r="V21" s="4" t="str">
        <f>IFERROR(VLOOKUP(B21,'SP2'!$D$1:$I$107,6,0),"")</f>
        <v/>
      </c>
      <c r="W21" s="4" t="str">
        <f>IFERROR(IF(B21&lt;&gt;0,VLOOKUP(B21,KLSBX1!$D$2:$I$120,6,FALSE()),NA()),IFERROR(IF(A21&lt;&gt;0,VLOOKUP(A21,KLSBX1!$C$2:$I$120,7,FALSE()),NA()),""))</f>
        <v/>
      </c>
      <c r="X21" s="4" t="str">
        <f>IFERROR(IF(B21&lt;&gt;0,VLOOKUP(B21,KLSBX2!$D$2:$I$120,6,FALSE()),NA()),IFERROR(IF(A21&lt;&gt;0,VLOOKUP(A21,KLSBX2!$C$2:$I$120,7,FALSE()),NA()),""))</f>
        <v/>
      </c>
      <c r="Y21" s="4" t="str">
        <f>IFERROR(IF(B21&lt;&gt;0,VLOOKUP(B21,DMSBXNC!$D$2:$I$420,6,FALSE()),NA()),IFERROR(IF(A21&lt;&gt;0,VLOOKUP(A21,DMSBXNC!$C$2:$I$420,7,FALSE()),NA()),""))</f>
        <v/>
      </c>
      <c r="Z21" s="4" t="str">
        <f>IFERROR(IF(B21&lt;&gt;0,VLOOKUP(B21,DMSBX1_3!$D$2:$I$420,6,FALSE()),NA()),IFERROR(IF(A21&lt;&gt;0,VLOOKUP(A21,DMSBX1_3!$C$2:$I$420,7,FALSE()),NA()),""))</f>
        <v/>
      </c>
      <c r="AA21" s="4" t="str">
        <f>IFERROR(IF(B21&lt;&gt;0,VLOOKUP(B21,'KLS1'!$D$2:$I$420,6,FALSE()),NA()),IFERROR(IF(A21&lt;&gt;0,VLOOKUP(A21,'KLS1'!$C$2:$I$420,7,FALSE()),NA()),""))</f>
        <v/>
      </c>
      <c r="AB21" s="6" t="str">
        <f>IFERROR(IF(B21&lt;&gt;0,VLOOKUP(B21,'KLS2'!$D$2:$I$426,6,FALSE()),NA()),IFERROR(IF(A21&lt;&gt;0,VLOOKUP(A21,'KLS2'!$C$2:$I$426,7,FALSE()),NA()),""))</f>
        <v/>
      </c>
      <c r="AC21" s="10">
        <f t="shared" si="3"/>
        <v>0</v>
      </c>
      <c r="AD21" s="11">
        <f t="shared" si="4"/>
        <v>0</v>
      </c>
      <c r="AE21" s="201">
        <f t="shared" si="5"/>
        <v>0</v>
      </c>
      <c r="AF21" s="240"/>
      <c r="AJ21" s="4">
        <f>IFERROR(VLOOKUP(B21,FS!$A$2:$N$78,9,FALSE),"")</f>
        <v>40</v>
      </c>
      <c r="AM21" s="4">
        <f>IFERROR(VLOOKUP(B21,FS!$A$2:$N$78,12,FALSE),"")</f>
        <v>32</v>
      </c>
      <c r="AO21" s="236">
        <f t="shared" si="6"/>
        <v>72</v>
      </c>
      <c r="AP21" s="235">
        <f t="shared" si="7"/>
        <v>72</v>
      </c>
      <c r="AQ21" s="237">
        <f t="shared" si="8"/>
        <v>24</v>
      </c>
      <c r="AR21" s="4">
        <f t="shared" si="9"/>
        <v>39</v>
      </c>
      <c r="AS21" s="1">
        <f t="shared" si="10"/>
        <v>2</v>
      </c>
      <c r="AT21" s="245">
        <f>COUNTIF(I21:N21,"&gt;"&amp;0)+COUNTIF(S21:AB21,"&gt;"&amp;0)+COUNTIF(AG21:AN21,"&gt;"&amp;0)</f>
        <v>3</v>
      </c>
    </row>
    <row r="22" spans="1:46" ht="15" customHeight="1">
      <c r="A22" s="142">
        <v>9150410</v>
      </c>
      <c r="B22" s="14">
        <v>777682</v>
      </c>
      <c r="C22" s="142" t="s">
        <v>379</v>
      </c>
      <c r="D22" s="18">
        <v>1982</v>
      </c>
      <c r="E22" s="13" t="s">
        <v>11</v>
      </c>
      <c r="F22" s="1" t="str">
        <f>IFERROR(VLOOKUP(B22,SVEXP!$A$2:$F$6577,6,FALSE),"")</f>
        <v>Neregistrovaní</v>
      </c>
      <c r="G22" s="211" t="str">
        <f>IFERROR(VLOOKUP(B22,SVEXP!$A$2:$E$6577,5,FALSE),"")</f>
        <v>Hlavní město Praha</v>
      </c>
      <c r="H22" s="13" t="s">
        <v>161</v>
      </c>
      <c r="I22" s="4" t="str">
        <f>IFERROR(VLOOKUP(A22,'KLP1'!$C$1:$I$108,7,0),IFERROR(VLOOKUP(B22,'KLP1'!$D$1:$I$108,6,0),""))</f>
        <v/>
      </c>
      <c r="J22" s="4" t="str">
        <f>IFERROR(VLOOKUP(A22,'KLP2'!$C$1:$I$108,7,0),IFERROR(VLOOKUP(B22,'KLP2'!$D$1:$I$108,6,0),""))</f>
        <v/>
      </c>
      <c r="K22" s="4" t="str">
        <f>IFERROR(VLOOKUP(A22,'DM1'!$C$1:$I$108,7,0),IFERROR(VLOOKUP(B22,'DM1'!$D$1:$I$108,6,0),""))</f>
        <v/>
      </c>
      <c r="L22" s="4" t="str">
        <f>IFERROR(VLOOKUP(A22,'DM2'!$C$1:$I$108,7,0),IFERROR(VLOOKUP(B22,'DM2'!$D$1:$I$108,6,0),""))</f>
        <v/>
      </c>
      <c r="M22" s="17" t="str">
        <f>IFERROR(VLOOKUP(A22,'SPF1'!$C$1:$I$108,7,0),IFERROR(VLOOKUP(B22,'SPF1'!$D$1:$I$108,6,0),""))</f>
        <v/>
      </c>
      <c r="N22" s="88" t="str">
        <f>IFERROR(VLOOKUP(A22,'SPF2'!$C$1:$I$108,7,0),IFERROR(VLOOKUP(B22,'SPF2'!$D$1:$I$108,6,0),""))</f>
        <v/>
      </c>
      <c r="O22" s="10">
        <f t="shared" si="0"/>
        <v>0</v>
      </c>
      <c r="P22" s="11">
        <f t="shared" si="1"/>
        <v>0</v>
      </c>
      <c r="Q22" s="201">
        <f t="shared" si="2"/>
        <v>0</v>
      </c>
      <c r="R22" s="8"/>
      <c r="S22" s="5" t="str">
        <f>IFERROR(VLOOKUP(A22,DMSBX1!$C$1:$I$108,7,0),IFERROR(VLOOKUP(B22,DMSBX1!$D$1:$I$108,6,0),""))</f>
        <v/>
      </c>
      <c r="T22" s="5" t="str">
        <f>IFERROR(VLOOKUP(A22,DMSBX2!$C$1:$I$101,7,0),IFERROR(VLOOKUP(B22,DMSBX2!$D$1:$I$101,6,0),""))</f>
        <v/>
      </c>
      <c r="U22" s="4" t="str">
        <f>IFERROR(VLOOKUP(B22,'SP1'!$D$1:$I$107,6,0),"")</f>
        <v/>
      </c>
      <c r="V22" s="4" t="str">
        <f>IFERROR(VLOOKUP(B22,'SP2'!$D$1:$I$107,6,0),"")</f>
        <v/>
      </c>
      <c r="W22" s="4" t="str">
        <f>IFERROR(IF(B22&lt;&gt;0,VLOOKUP(B22,KLSBX1!$D$2:$I$120,6,FALSE()),NA()),IFERROR(IF(A22&lt;&gt;0,VLOOKUP(A22,KLSBX1!$C$2:$I$120,7,FALSE()),NA()),""))</f>
        <v/>
      </c>
      <c r="X22" s="4" t="str">
        <f>IFERROR(IF(B22&lt;&gt;0,VLOOKUP(B22,KLSBX2!$D$2:$I$120,6,FALSE()),NA()),IFERROR(IF(A22&lt;&gt;0,VLOOKUP(A22,KLSBX2!$C$2:$I$120,7,FALSE()),NA()),""))</f>
        <v/>
      </c>
      <c r="Y22" s="4" t="str">
        <f>IFERROR(IF(B22&lt;&gt;0,VLOOKUP(B22,DMSBXNC!$D$2:$I$420,6,FALSE()),NA()),IFERROR(IF(A22&lt;&gt;0,VLOOKUP(A22,DMSBXNC!$C$2:$I$420,7,FALSE()),NA()),""))</f>
        <v/>
      </c>
      <c r="Z22" s="4" t="str">
        <f>IFERROR(IF(B22&lt;&gt;0,VLOOKUP(B22,DMSBX1_3!$D$2:$I$420,6,FALSE()),NA()),IFERROR(IF(A22&lt;&gt;0,VLOOKUP(A22,DMSBX1_3!$C$2:$I$420,7,FALSE()),NA()),""))</f>
        <v/>
      </c>
      <c r="AA22" s="4" t="str">
        <f>IFERROR(IF(B22&lt;&gt;0,VLOOKUP(B22,'KLS1'!$D$2:$I$420,6,FALSE()),NA()),IFERROR(IF(A22&lt;&gt;0,VLOOKUP(A22,'KLS1'!$C$2:$I$420,7,FALSE()),NA()),""))</f>
        <v/>
      </c>
      <c r="AB22" s="6" t="str">
        <f>IFERROR(IF(B22&lt;&gt;0,VLOOKUP(B22,'KLS2'!$D$2:$I$426,6,FALSE()),NA()),IFERROR(IF(A22&lt;&gt;0,VLOOKUP(A22,'KLS2'!$C$2:$I$426,7,FALSE()),NA()),""))</f>
        <v/>
      </c>
      <c r="AC22" s="10">
        <f t="shared" si="3"/>
        <v>0</v>
      </c>
      <c r="AD22" s="11">
        <f t="shared" si="4"/>
        <v>0</v>
      </c>
      <c r="AE22" s="201">
        <f t="shared" si="5"/>
        <v>0</v>
      </c>
      <c r="AF22" s="240"/>
      <c r="AG22" s="4" t="str">
        <f>IFERROR(VLOOKUP(B22,FS!$A$2:$N$78,6,FALSE),"")</f>
        <v/>
      </c>
      <c r="AH22" s="4" t="str">
        <f>IFERROR(VLOOKUP(B22,FS!$A$2:$N$78,7,FALSE),"")</f>
        <v/>
      </c>
      <c r="AI22" s="4" t="str">
        <f>IFERROR(VLOOKUP(B22,FS!$A$2:$N$78,8,FALSE),"")</f>
        <v/>
      </c>
      <c r="AJ22" s="4" t="str">
        <f>IFERROR(VLOOKUP(B22,FS!$A$2:$N$78,9,FALSE),"")</f>
        <v/>
      </c>
      <c r="AK22" s="4" t="str">
        <f>IFERROR(VLOOKUP(B22,FS!$A$2:$N$78,10,FALSE),"")</f>
        <v/>
      </c>
      <c r="AL22" s="4" t="str">
        <f>IFERROR(VLOOKUP(B22,FS!$A$2:$N$78,11,FALSE),"")</f>
        <v/>
      </c>
      <c r="AM22" s="4" t="str">
        <f>IFERROR(VLOOKUP(B22,FS!$A$2:$N$78,12,FALSE),"")</f>
        <v/>
      </c>
      <c r="AN22" s="4" t="str">
        <f>IFERROR(VLOOKUP(B22,FS!$A$2:$N$78,13,FALSE),"")</f>
        <v/>
      </c>
      <c r="AO22" s="236">
        <f t="shared" si="6"/>
        <v>0</v>
      </c>
      <c r="AP22" s="235">
        <f t="shared" si="7"/>
        <v>0</v>
      </c>
      <c r="AQ22" s="237">
        <f t="shared" si="8"/>
        <v>0</v>
      </c>
      <c r="AR22" s="4">
        <f t="shared" si="9"/>
        <v>0</v>
      </c>
      <c r="AS22" s="1">
        <f t="shared" si="10"/>
        <v>0</v>
      </c>
      <c r="AT22" s="17"/>
    </row>
    <row r="23" spans="1:46" ht="15" customHeight="1">
      <c r="A23" s="141">
        <v>9150365</v>
      </c>
      <c r="B23" s="141">
        <v>773709</v>
      </c>
      <c r="C23" s="14" t="s">
        <v>381</v>
      </c>
      <c r="D23" s="2">
        <v>1982</v>
      </c>
      <c r="E23" s="3" t="s">
        <v>11</v>
      </c>
      <c r="F23" s="1" t="str">
        <f>IFERROR(VLOOKUP(B23,SVEXP!$A$2:$F$6577,6,FALSE),"")</f>
        <v>Neregistrovaní</v>
      </c>
      <c r="G23" s="211" t="str">
        <f>IFERROR(VLOOKUP(B23,SVEXP!$A$2:$E$6577,5,FALSE),"")</f>
        <v>Středočeský kraj</v>
      </c>
      <c r="H23" s="3" t="s">
        <v>161</v>
      </c>
      <c r="I23" s="4" t="str">
        <f>IFERROR(VLOOKUP(A23,'KLP1'!$C$1:$I$108,7,0),IFERROR(VLOOKUP(B23,'KLP1'!$D$1:$I$108,6,0),""))</f>
        <v/>
      </c>
      <c r="J23" s="4" t="str">
        <f>IFERROR(VLOOKUP(A23,'KLP2'!$C$1:$I$108,7,0),IFERROR(VLOOKUP(B23,'KLP2'!$D$1:$I$108,6,0),""))</f>
        <v/>
      </c>
      <c r="K23" s="4" t="str">
        <f>IFERROR(VLOOKUP(A23,'DM1'!$C$1:$I$108,7,0),IFERROR(VLOOKUP(B23,'DM1'!$D$1:$I$108,6,0),""))</f>
        <v/>
      </c>
      <c r="L23" s="4" t="str">
        <f>IFERROR(VLOOKUP(A23,'DM2'!$C$1:$I$108,7,0),IFERROR(VLOOKUP(B23,'DM2'!$D$1:$I$108,6,0),""))</f>
        <v/>
      </c>
      <c r="M23" s="17" t="str">
        <f>IFERROR(VLOOKUP(A23,'SPF1'!$C$1:$I$108,7,0),IFERROR(VLOOKUP(B23,'SPF1'!$D$1:$I$108,6,0),""))</f>
        <v/>
      </c>
      <c r="N23" s="88" t="str">
        <f>IFERROR(VLOOKUP(A23,'SPF2'!$C$1:$I$108,7,0),IFERROR(VLOOKUP(B23,'SPF2'!$D$1:$I$108,6,0),""))</f>
        <v/>
      </c>
      <c r="O23" s="10">
        <f t="shared" si="0"/>
        <v>0</v>
      </c>
      <c r="P23" s="11">
        <f t="shared" si="1"/>
        <v>0</v>
      </c>
      <c r="Q23" s="201">
        <f t="shared" si="2"/>
        <v>0</v>
      </c>
      <c r="R23" s="8"/>
      <c r="S23" s="5" t="str">
        <f>IFERROR(VLOOKUP(A23,DMSBX1!$C$1:$I$108,7,0),IFERROR(VLOOKUP(B23,DMSBX1!$D$1:$I$108,6,0),""))</f>
        <v/>
      </c>
      <c r="T23" s="5" t="str">
        <f>IFERROR(VLOOKUP(A23,DMSBX2!$C$1:$I$101,7,0),IFERROR(VLOOKUP(B23,DMSBX2!$D$1:$I$101,6,0),""))</f>
        <v/>
      </c>
      <c r="U23" s="4" t="str">
        <f>IFERROR(VLOOKUP(B23,'SP1'!$D$1:$I$107,6,0),"")</f>
        <v/>
      </c>
      <c r="V23" s="4" t="str">
        <f>IFERROR(VLOOKUP(B23,'SP2'!$D$1:$I$107,6,0),"")</f>
        <v/>
      </c>
      <c r="W23" s="4" t="str">
        <f>IFERROR(IF(B23&lt;&gt;0,VLOOKUP(B23,KLSBX1!$D$2:$I$120,6,FALSE()),NA()),IFERROR(IF(A23&lt;&gt;0,VLOOKUP(A23,KLSBX1!$C$2:$I$120,7,FALSE()),NA()),""))</f>
        <v/>
      </c>
      <c r="X23" s="4" t="str">
        <f>IFERROR(IF(B23&lt;&gt;0,VLOOKUP(B23,KLSBX2!$D$2:$I$120,6,FALSE()),NA()),IFERROR(IF(A23&lt;&gt;0,VLOOKUP(A23,KLSBX2!$C$2:$I$120,7,FALSE()),NA()),""))</f>
        <v/>
      </c>
      <c r="Y23" s="4" t="str">
        <f>IFERROR(IF(B23&lt;&gt;0,VLOOKUP(B23,DMSBXNC!$D$2:$I$420,6,FALSE()),NA()),IFERROR(IF(A23&lt;&gt;0,VLOOKUP(A23,DMSBXNC!$C$2:$I$420,7,FALSE()),NA()),""))</f>
        <v/>
      </c>
      <c r="Z23" s="4" t="str">
        <f>IFERROR(IF(B23&lt;&gt;0,VLOOKUP(B23,DMSBX1_3!$D$2:$I$420,6,FALSE()),NA()),IFERROR(IF(A23&lt;&gt;0,VLOOKUP(A23,DMSBX1_3!$C$2:$I$420,7,FALSE()),NA()),""))</f>
        <v/>
      </c>
      <c r="AA23" s="4" t="str">
        <f>IFERROR(IF(B23&lt;&gt;0,VLOOKUP(B23,'KLS1'!$D$2:$I$420,6,FALSE()),NA()),IFERROR(IF(A23&lt;&gt;0,VLOOKUP(A23,'KLS1'!$C$2:$I$420,7,FALSE()),NA()),""))</f>
        <v/>
      </c>
      <c r="AB23" s="6" t="str">
        <f>IFERROR(IF(B23&lt;&gt;0,VLOOKUP(B23,'KLS2'!$D$2:$I$426,6,FALSE()),NA()),IFERROR(IF(A23&lt;&gt;0,VLOOKUP(A23,'KLS2'!$C$2:$I$426,7,FALSE()),NA()),""))</f>
        <v/>
      </c>
      <c r="AC23" s="10">
        <f t="shared" si="3"/>
        <v>0</v>
      </c>
      <c r="AD23" s="11">
        <f t="shared" si="4"/>
        <v>0</v>
      </c>
      <c r="AE23" s="201">
        <f t="shared" si="5"/>
        <v>0</v>
      </c>
      <c r="AF23" s="240"/>
      <c r="AG23" s="4" t="str">
        <f>IFERROR(VLOOKUP(B23,FS!$A$2:$N$78,6,FALSE),"")</f>
        <v/>
      </c>
      <c r="AH23" s="4" t="str">
        <f>IFERROR(VLOOKUP(B23,FS!$A$2:$N$78,7,FALSE),"")</f>
        <v/>
      </c>
      <c r="AI23" s="4" t="str">
        <f>IFERROR(VLOOKUP(B23,FS!$A$2:$N$78,8,FALSE),"")</f>
        <v/>
      </c>
      <c r="AJ23" s="4" t="str">
        <f>IFERROR(VLOOKUP(B23,FS!$A$2:$N$78,9,FALSE),"")</f>
        <v/>
      </c>
      <c r="AK23" s="4" t="str">
        <f>IFERROR(VLOOKUP(B23,FS!$A$2:$N$78,10,FALSE),"")</f>
        <v/>
      </c>
      <c r="AL23" s="4" t="str">
        <f>IFERROR(VLOOKUP(B23,FS!$A$2:$N$78,11,FALSE),"")</f>
        <v/>
      </c>
      <c r="AM23" s="4" t="str">
        <f>IFERROR(VLOOKUP(B23,FS!$A$2:$N$78,12,FALSE),"")</f>
        <v/>
      </c>
      <c r="AN23" s="4" t="str">
        <f>IFERROR(VLOOKUP(B23,FS!$A$2:$N$78,13,FALSE),"")</f>
        <v/>
      </c>
      <c r="AO23" s="236">
        <f t="shared" si="6"/>
        <v>0</v>
      </c>
      <c r="AP23" s="235">
        <f t="shared" si="7"/>
        <v>0</v>
      </c>
      <c r="AQ23" s="237">
        <f t="shared" si="8"/>
        <v>0</v>
      </c>
      <c r="AR23" s="4">
        <f t="shared" si="9"/>
        <v>0</v>
      </c>
      <c r="AS23" s="1">
        <f t="shared" si="10"/>
        <v>0</v>
      </c>
      <c r="AT23" s="1"/>
    </row>
    <row r="24" spans="1:46" ht="15" customHeight="1">
      <c r="A24" s="184"/>
      <c r="B24" s="184">
        <v>778241</v>
      </c>
      <c r="C24" s="184" t="s">
        <v>541</v>
      </c>
      <c r="D24" s="185">
        <v>2017</v>
      </c>
      <c r="E24" s="3" t="s">
        <v>11</v>
      </c>
      <c r="F24" s="1" t="str">
        <f>IFERROR(VLOOKUP(B24,SVEXP!$A$2:$F$6577,6,FALSE),"")</f>
        <v>SA Špindlerův Mlýn</v>
      </c>
      <c r="G24" s="211" t="str">
        <f>IFERROR(VLOOKUP(B24,SVEXP!$A$2:$E$6577,5,FALSE),"")</f>
        <v>Královéhradecký kraj</v>
      </c>
      <c r="H24" s="7" t="s">
        <v>161</v>
      </c>
      <c r="I24" s="4" t="str">
        <f>IFERROR(VLOOKUP(#REF!,'KLP1'!$C$1:$I$108,7,0),IFERROR(VLOOKUP(A24,'KLP1'!$D$1:$I$108,6,0),""))</f>
        <v/>
      </c>
      <c r="J24" s="4" t="str">
        <f>IFERROR(VLOOKUP(#REF!,'KLP2'!$C$1:$I$108,7,0),IFERROR(VLOOKUP(A24,'KLP2'!$D$1:$I$108,6,0),""))</f>
        <v/>
      </c>
      <c r="K24" s="4" t="str">
        <f>IFERROR(VLOOKUP(#REF!,'DM1'!$C$1:$I$108,7,0),IFERROR(VLOOKUP(A24,'DM1'!$D$1:$I$108,6,0),""))</f>
        <v/>
      </c>
      <c r="L24" s="4" t="str">
        <f>IFERROR(VLOOKUP(#REF!,'DM2'!$C$1:$I$108,7,0),IFERROR(VLOOKUP(A24,'DM2'!$D$1:$I$108,6,0),""))</f>
        <v/>
      </c>
      <c r="M24" s="4">
        <f>IFERROR(VLOOKUP(A24,'SPF1'!$C$1:$I$108,7,0),IFERROR(VLOOKUP(B24,'SPF1'!$D$1:$I$108,6,0),""))</f>
        <v>50</v>
      </c>
      <c r="N24" s="4" t="str">
        <f>IFERROR(VLOOKUP(A24,'SPF2'!$C$1:$I$108,7,0),IFERROR(VLOOKUP(B24,'SPF2'!$D$1:$I$108,6,0),""))</f>
        <v/>
      </c>
      <c r="O24" s="10">
        <f t="shared" si="0"/>
        <v>50</v>
      </c>
      <c r="P24" s="11">
        <f t="shared" si="1"/>
        <v>50</v>
      </c>
      <c r="Q24" s="201">
        <f t="shared" si="2"/>
        <v>16.666666666666668</v>
      </c>
      <c r="R24" s="8"/>
      <c r="S24" s="5" t="str">
        <f>IFERROR(VLOOKUP(A24,DMSBX1!$C$1:$I$108,7,0),IFERROR(VLOOKUP(B24,DMSBX1!$D$1:$I$108,6,0),""))</f>
        <v/>
      </c>
      <c r="T24" s="4"/>
      <c r="U24" s="4" t="str">
        <f>IFERROR(VLOOKUP(B24,'SP1'!$D$1:$I$107,6,0),"")</f>
        <v/>
      </c>
      <c r="V24" s="4" t="str">
        <f>IFERROR(VLOOKUP(B24,'SP2'!$D$1:$I$107,6,0),"")</f>
        <v/>
      </c>
      <c r="W24" s="4" t="str">
        <f>IFERROR(IF(B24&lt;&gt;0,VLOOKUP(B24,KLSBX1!$D$2:$I$120,6,FALSE()),NA()),IFERROR(IF(A24&lt;&gt;0,VLOOKUP(A24,KLSBX1!$C$2:$I$120,7,FALSE()),NA()),""))</f>
        <v/>
      </c>
      <c r="X24" s="4" t="str">
        <f>IFERROR(IF(B24&lt;&gt;0,VLOOKUP(B24,KLSBX2!$D$2:$I$120,6,FALSE()),NA()),IFERROR(IF(A24&lt;&gt;0,VLOOKUP(A24,KLSBX2!$C$2:$I$120,7,FALSE()),NA()),""))</f>
        <v/>
      </c>
      <c r="Y24" s="4" t="str">
        <f>IFERROR(IF(B24&lt;&gt;0,VLOOKUP(B24,DMSBXNC!$D$2:$I$420,6,FALSE()),NA()),IFERROR(IF(A24&lt;&gt;0,VLOOKUP(A24,DMSBXNC!$C$2:$I$420,7,FALSE()),NA()),""))</f>
        <v/>
      </c>
      <c r="Z24" s="4" t="str">
        <f>IFERROR(IF(B24&lt;&gt;0,VLOOKUP(B24,DMSBX1_3!$D$2:$I$420,6,FALSE()),NA()),IFERROR(IF(A24&lt;&gt;0,VLOOKUP(A24,DMSBX1_3!$C$2:$I$420,7,FALSE()),NA()),""))</f>
        <v/>
      </c>
      <c r="AA24" s="4" t="str">
        <f>IFERROR(IF(B24&lt;&gt;0,VLOOKUP(B24,'KLS1'!$D$2:$I$420,6,FALSE()),NA()),IFERROR(IF(A24&lt;&gt;0,VLOOKUP(A24,'KLS1'!$C$2:$I$420,7,FALSE()),NA()),""))</f>
        <v/>
      </c>
      <c r="AB24" s="6" t="str">
        <f>IFERROR(IF(B24&lt;&gt;0,VLOOKUP(B24,'KLS2'!$D$2:$I$426,6,FALSE()),NA()),IFERROR(IF(A24&lt;&gt;0,VLOOKUP(A24,'KLS2'!$C$2:$I$426,7,FALSE()),NA()),""))</f>
        <v/>
      </c>
      <c r="AC24" s="10">
        <f t="shared" si="3"/>
        <v>0</v>
      </c>
      <c r="AD24" s="11">
        <f t="shared" si="4"/>
        <v>0</v>
      </c>
      <c r="AE24" s="201">
        <f t="shared" si="5"/>
        <v>0</v>
      </c>
      <c r="AF24" s="240"/>
      <c r="AJ24" s="4">
        <f>IFERROR(VLOOKUP(B24,FS!$A$2:$N$78,9,FALSE),"")</f>
        <v>29</v>
      </c>
      <c r="AM24" s="4">
        <f>IFERROR(VLOOKUP(B24,FS!$A$2:$N$78,12,FALSE),"")</f>
        <v>36</v>
      </c>
      <c r="AO24" s="236">
        <f t="shared" si="6"/>
        <v>65</v>
      </c>
      <c r="AP24" s="235">
        <f t="shared" si="7"/>
        <v>65</v>
      </c>
      <c r="AQ24" s="237">
        <f t="shared" si="8"/>
        <v>21.666666666666668</v>
      </c>
      <c r="AR24" s="4">
        <f t="shared" si="9"/>
        <v>38.333333333333336</v>
      </c>
      <c r="AS24" s="1">
        <f t="shared" si="10"/>
        <v>2</v>
      </c>
      <c r="AT24" s="245">
        <f>COUNTIF(I24:N24,"&gt;"&amp;0)+COUNTIF(S24:AB24,"&gt;"&amp;0)+COUNTIF(AG24:AN24,"&gt;"&amp;0)</f>
        <v>3</v>
      </c>
    </row>
    <row r="25" spans="1:46" ht="15" customHeight="1">
      <c r="A25" s="184"/>
      <c r="B25" s="184">
        <v>779158</v>
      </c>
      <c r="C25" s="184" t="s">
        <v>526</v>
      </c>
      <c r="D25" s="185">
        <v>2017</v>
      </c>
      <c r="E25" s="185" t="s">
        <v>11</v>
      </c>
      <c r="F25" s="1" t="str">
        <f>IFERROR(VLOOKUP(B25,SVEXP!$A$2:$F$6577,6,FALSE),"")</f>
        <v>Snow Rockets</v>
      </c>
      <c r="G25" s="211" t="str">
        <f>IFERROR(VLOOKUP(B25,SVEXP!$A$2:$E$6577,5,FALSE),"")</f>
        <v>Královéhradecký kraj</v>
      </c>
      <c r="H25" s="185" t="s">
        <v>161</v>
      </c>
      <c r="I25" s="13"/>
      <c r="J25" s="185"/>
      <c r="K25" s="185"/>
      <c r="M25" s="1" t="str">
        <f>IFERROR(VLOOKUP(A25,'SPF1'!$C$1:$I$108,7,0),IFERROR(VLOOKUP(B25,'SPF1'!$D$1:$I$108,6,0),""))</f>
        <v/>
      </c>
      <c r="N25" s="4" t="str">
        <f>IFERROR(VLOOKUP(A25,'SPF2'!$C$1:$I$108,7,0),IFERROR(VLOOKUP(B25,'SPF2'!$D$1:$I$108,6,0),""))</f>
        <v/>
      </c>
      <c r="O25" s="10">
        <f t="shared" si="0"/>
        <v>0</v>
      </c>
      <c r="P25" s="11">
        <f t="shared" si="1"/>
        <v>0</v>
      </c>
      <c r="Q25" s="201">
        <f t="shared" si="2"/>
        <v>0</v>
      </c>
      <c r="R25" s="8"/>
      <c r="S25" s="5" t="str">
        <f>IFERROR(VLOOKUP(A25,DMSBX1!$C$1:$I$108,7,0),IFERROR(VLOOKUP(B25,DMSBX1!$D$1:$I$108,6,0),""))</f>
        <v/>
      </c>
      <c r="U25" s="4" t="str">
        <f>IFERROR(VLOOKUP(B25,'SP1'!$D$1:$I$107,6,0),"")</f>
        <v/>
      </c>
      <c r="V25" s="4" t="str">
        <f>IFERROR(VLOOKUP(B25,'SP2'!$D$1:$I$107,6,0),"")</f>
        <v/>
      </c>
      <c r="W25" s="4" t="str">
        <f>IFERROR(IF(B25&lt;&gt;0,VLOOKUP(B25,KLSBX1!$D$2:$I$120,6,FALSE()),NA()),IFERROR(IF(A25&lt;&gt;0,VLOOKUP(A25,KLSBX1!$C$2:$I$120,7,FALSE()),NA()),""))</f>
        <v/>
      </c>
      <c r="X25" s="4" t="str">
        <f>IFERROR(IF(B25&lt;&gt;0,VLOOKUP(B25,KLSBX2!$D$2:$I$120,6,FALSE()),NA()),IFERROR(IF(A25&lt;&gt;0,VLOOKUP(A25,KLSBX2!$C$2:$I$120,7,FALSE()),NA()),""))</f>
        <v/>
      </c>
      <c r="Y25" s="4">
        <f>IFERROR(IF(B25&lt;&gt;0,VLOOKUP(B25,DMSBXNC!$D$2:$I$420,6,FALSE()),NA()),IFERROR(IF(A25&lt;&gt;0,VLOOKUP(A25,DMSBXNC!$C$2:$I$420,7,FALSE()),NA()),""))</f>
        <v>29</v>
      </c>
      <c r="Z25" s="4">
        <f>IFERROR(IF(B25&lt;&gt;0,VLOOKUP(B25,DMSBX1_3!$D$2:$I$420,6,FALSE()),NA()),IFERROR(IF(A25&lt;&gt;0,VLOOKUP(A25,DMSBX1_3!$C$2:$I$420,7,FALSE()),NA()),""))</f>
        <v>36</v>
      </c>
      <c r="AA25" s="4" t="str">
        <f>IFERROR(IF(B25&lt;&gt;0,VLOOKUP(B25,'KLS1'!$D$2:$I$420,6,FALSE()),NA()),IFERROR(IF(A25&lt;&gt;0,VLOOKUP(A25,'KLS1'!$C$2:$I$420,7,FALSE()),NA()),""))</f>
        <v/>
      </c>
      <c r="AB25" s="6" t="str">
        <f>IFERROR(IF(B25&lt;&gt;0,VLOOKUP(B25,'KLS2'!$D$2:$I$426,6,FALSE()),NA()),IFERROR(IF(A25&lt;&gt;0,VLOOKUP(A25,'KLS2'!$C$2:$I$426,7,FALSE()),NA()),""))</f>
        <v/>
      </c>
      <c r="AC25" s="10">
        <f t="shared" si="3"/>
        <v>65</v>
      </c>
      <c r="AD25" s="11">
        <f t="shared" si="4"/>
        <v>65</v>
      </c>
      <c r="AE25" s="201">
        <f t="shared" si="5"/>
        <v>21.666666666666668</v>
      </c>
      <c r="AF25" s="240"/>
      <c r="AG25" s="4" t="str">
        <f>IFERROR(VLOOKUP(B25,FS!$A$2:$N$78,6,FALSE),"")</f>
        <v/>
      </c>
      <c r="AH25" s="4" t="str">
        <f>IFERROR(VLOOKUP(B25,FS!$A$2:$N$78,7,FALSE),"")</f>
        <v/>
      </c>
      <c r="AI25" s="4" t="str">
        <f>IFERROR(VLOOKUP(B25,FS!$A$2:$N$78,8,FALSE),"")</f>
        <v/>
      </c>
      <c r="AJ25" s="4" t="str">
        <f>IFERROR(VLOOKUP(B25,FS!$A$2:$N$78,9,FALSE),"")</f>
        <v/>
      </c>
      <c r="AK25" s="4" t="str">
        <f>IFERROR(VLOOKUP(B25,FS!$A$2:$N$78,10,FALSE),"")</f>
        <v/>
      </c>
      <c r="AL25" s="4" t="str">
        <f>IFERROR(VLOOKUP(B25,FS!$A$2:$N$78,11,FALSE),"")</f>
        <v/>
      </c>
      <c r="AM25" s="4" t="str">
        <f>IFERROR(VLOOKUP(B25,FS!$A$2:$N$78,12,FALSE),"")</f>
        <v/>
      </c>
      <c r="AN25" s="4" t="str">
        <f>IFERROR(VLOOKUP(B25,FS!$A$2:$N$78,13,FALSE),"")</f>
        <v/>
      </c>
      <c r="AO25" s="236">
        <f t="shared" si="6"/>
        <v>0</v>
      </c>
      <c r="AP25" s="235">
        <f t="shared" si="7"/>
        <v>0</v>
      </c>
      <c r="AQ25" s="237">
        <f t="shared" si="8"/>
        <v>0</v>
      </c>
      <c r="AR25" s="4">
        <f t="shared" si="9"/>
        <v>21.666666666666668</v>
      </c>
      <c r="AS25" s="1">
        <f t="shared" si="10"/>
        <v>1</v>
      </c>
      <c r="AT25" s="245">
        <f>COUNTIF(I25:N25,"&gt;"&amp;0)+COUNTIF(S25:AB25,"&gt;"&amp;0)+COUNTIF(AG25:AN25,"&gt;"&amp;0)</f>
        <v>2</v>
      </c>
    </row>
    <row r="26" spans="1:46" ht="15" customHeight="1">
      <c r="A26" s="142"/>
      <c r="B26" s="142">
        <v>778026</v>
      </c>
      <c r="C26" s="142" t="s">
        <v>635</v>
      </c>
      <c r="D26" s="13">
        <v>2017</v>
      </c>
      <c r="E26" s="13" t="s">
        <v>11</v>
      </c>
      <c r="F26" s="1" t="str">
        <f>IFERROR(VLOOKUP(B26,SVEXP!$A$2:$F$6577,6,FALSE),"")</f>
        <v>SNB Seveřani</v>
      </c>
      <c r="G26" s="211" t="str">
        <f>IFERROR(VLOOKUP(B26,SVEXP!$A$2:$E$6577,5,FALSE),"")</f>
        <v>Liberecký kraj</v>
      </c>
      <c r="H26" s="13" t="s">
        <v>161</v>
      </c>
      <c r="I26" s="1" t="str">
        <f>IFERROR(VLOOKUP(A26,'KLP1'!$C$1:$I$108,7,0),IFERROR(VLOOKUP(B26,'KLP1'!$D$1:$I$108,6,0),""))</f>
        <v/>
      </c>
      <c r="J26" s="1" t="str">
        <f>IFERROR(VLOOKUP(A26,'KLP2'!$C$1:$I$108,7,0),IFERROR(VLOOKUP(B26,'KLP2'!$D$1:$I$108,6,0),""))</f>
        <v/>
      </c>
      <c r="K26" s="1" t="str">
        <f>IFERROR(VLOOKUP(A26,'DM1'!$C$1:$I$108,7,0),IFERROR(VLOOKUP(B26,'DM1'!$D$1:$I$108,6,0),""))</f>
        <v/>
      </c>
      <c r="L26" s="1" t="str">
        <f>IFERROR(VLOOKUP(A26,'DM2'!$C$1:$I$108,7,0),IFERROR(VLOOKUP(B26,'DM2'!$D$1:$I$108,6,0),""))</f>
        <v/>
      </c>
      <c r="M26" s="4">
        <f>IFERROR(VLOOKUP(A26,'SPF1'!$C$1:$I$108,7,0),IFERROR(VLOOKUP(B26,'SPF1'!$D$1:$I$108,6,0),""))</f>
        <v>20</v>
      </c>
      <c r="N26" s="4">
        <f>IFERROR(VLOOKUP(A26,'SPF2'!$C$1:$I$108,7,0),IFERROR(VLOOKUP(B26,'SPF2'!$D$1:$I$108,6,0),""))</f>
        <v>25</v>
      </c>
      <c r="O26" s="10">
        <f t="shared" si="0"/>
        <v>45</v>
      </c>
      <c r="P26" s="11">
        <f t="shared" si="1"/>
        <v>45</v>
      </c>
      <c r="Q26" s="201">
        <f t="shared" si="2"/>
        <v>15</v>
      </c>
      <c r="S26" s="1" t="str">
        <f>IFERROR(VLOOKUP(A26,DMSBX1!$C$1:$I$108,7,0),IFERROR(VLOOKUP(B26,DMSBX1!$D$1:$I$108,6,0),""))</f>
        <v/>
      </c>
      <c r="T26" s="1" t="str">
        <f>IFERROR(VLOOKUP(A26,DMSBX2!$C$1:$I$101,7,0),IFERROR(VLOOKUP(B26,DMSBX2!$D$1:$I$101,6,0),""))</f>
        <v/>
      </c>
      <c r="U26" s="4" t="str">
        <f>IFERROR(VLOOKUP(B26,'SP1'!$D$1:$I$107,6,0),"")</f>
        <v/>
      </c>
      <c r="V26" s="4" t="str">
        <f>IFERROR(VLOOKUP(B26,'SP2'!$D$1:$I$107,6,0),"")</f>
        <v/>
      </c>
      <c r="W26" s="4" t="str">
        <f>IFERROR(IF(B26&lt;&gt;0,VLOOKUP(B26,KLSBX1!$D$2:$I$120,6,FALSE()),NA()),IFERROR(IF(A26&lt;&gt;0,VLOOKUP(A26,KLSBX1!$C$2:$I$120,7,FALSE()),NA()),""))</f>
        <v/>
      </c>
      <c r="X26" s="4" t="str">
        <f>IFERROR(IF(B26&lt;&gt;0,VLOOKUP(B26,KLSBX2!$D$2:$I$120,6,FALSE()),NA()),IFERROR(IF(A26&lt;&gt;0,VLOOKUP(A26,KLSBX2!$C$2:$I$120,7,FALSE()),NA()),""))</f>
        <v/>
      </c>
      <c r="Y26" s="4" t="str">
        <f>IFERROR(IF(B26&lt;&gt;0,VLOOKUP(B26,DMSBXNC!$D$2:$I$420,6,FALSE()),NA()),IFERROR(IF(A26&lt;&gt;0,VLOOKUP(A26,DMSBXNC!$C$2:$I$420,7,FALSE()),NA()),""))</f>
        <v/>
      </c>
      <c r="Z26" s="4" t="str">
        <f>IFERROR(IF(B26&lt;&gt;0,VLOOKUP(B26,DMSBX1_3!$D$2:$I$420,6,FALSE()),NA()),IFERROR(IF(A26&lt;&gt;0,VLOOKUP(A26,DMSBX1_3!$C$2:$I$420,7,FALSE()),NA()),""))</f>
        <v/>
      </c>
      <c r="AA26" s="4" t="str">
        <f>IFERROR(IF(B26&lt;&gt;0,VLOOKUP(B26,'KLS1'!$D$2:$I$420,6,FALSE()),NA()),IFERROR(IF(A26&lt;&gt;0,VLOOKUP(A26,'KLS1'!$C$2:$I$420,7,FALSE()),NA()),""))</f>
        <v/>
      </c>
      <c r="AB26" s="6" t="str">
        <f>IFERROR(IF(B26&lt;&gt;0,VLOOKUP(B26,'KLS2'!$D$2:$I$426,6,FALSE()),NA()),IFERROR(IF(A26&lt;&gt;0,VLOOKUP(A26,'KLS2'!$C$2:$I$426,7,FALSE()),NA()),""))</f>
        <v/>
      </c>
      <c r="AC26" s="10">
        <f t="shared" si="3"/>
        <v>0</v>
      </c>
      <c r="AD26" s="11">
        <f t="shared" si="4"/>
        <v>0</v>
      </c>
      <c r="AE26" s="201">
        <f t="shared" si="5"/>
        <v>0</v>
      </c>
      <c r="AF26" s="240"/>
      <c r="AG26" s="4" t="str">
        <f>IFERROR(VLOOKUP(B26,FS!$A$2:$N$78,6,FALSE),"")</f>
        <v/>
      </c>
      <c r="AH26" s="4" t="str">
        <f>IFERROR(VLOOKUP(B26,FS!$A$2:$N$78,7,FALSE),"")</f>
        <v/>
      </c>
      <c r="AI26" s="4" t="str">
        <f>IFERROR(VLOOKUP(B26,FS!$A$2:$N$78,8,FALSE),"")</f>
        <v/>
      </c>
      <c r="AJ26" s="4" t="str">
        <f>IFERROR(VLOOKUP(B26,FS!$A$2:$N$78,9,FALSE),"")</f>
        <v/>
      </c>
      <c r="AK26" s="4" t="str">
        <f>IFERROR(VLOOKUP(B26,FS!$A$2:$N$78,10,FALSE),"")</f>
        <v/>
      </c>
      <c r="AL26" s="4" t="str">
        <f>IFERROR(VLOOKUP(B26,FS!$A$2:$N$78,11,FALSE),"")</f>
        <v/>
      </c>
      <c r="AM26" s="4" t="str">
        <f>IFERROR(VLOOKUP(B26,FS!$A$2:$N$78,12,FALSE),"")</f>
        <v/>
      </c>
      <c r="AN26" s="4" t="str">
        <f>IFERROR(VLOOKUP(B26,FS!$A$2:$N$78,13,FALSE),"")</f>
        <v/>
      </c>
      <c r="AO26" s="236">
        <f t="shared" si="6"/>
        <v>0</v>
      </c>
      <c r="AP26" s="235">
        <f t="shared" si="7"/>
        <v>0</v>
      </c>
      <c r="AQ26" s="237">
        <f t="shared" si="8"/>
        <v>0</v>
      </c>
      <c r="AR26" s="4">
        <f t="shared" si="9"/>
        <v>15</v>
      </c>
      <c r="AS26" s="1">
        <f t="shared" si="10"/>
        <v>1</v>
      </c>
      <c r="AT26" s="245">
        <f>COUNTIF(I26:N26,"&gt;"&amp;0)+COUNTIF(S26:AB26,"&gt;"&amp;0)+COUNTIF(AG26:AN26,"&gt;"&amp;0)</f>
        <v>2</v>
      </c>
    </row>
    <row r="27" spans="1:46" ht="15" customHeight="1">
      <c r="A27" s="141">
        <v>9150301</v>
      </c>
      <c r="B27" s="141">
        <v>774470</v>
      </c>
      <c r="C27" s="14" t="s">
        <v>382</v>
      </c>
      <c r="D27" s="2">
        <v>1984</v>
      </c>
      <c r="E27" s="3" t="s">
        <v>11</v>
      </c>
      <c r="F27" s="1" t="str">
        <f>IFERROR(VLOOKUP(B27,SVEXP!$A$2:$F$6577,6,FALSE),"")</f>
        <v>SA Špindlerův Mlýn</v>
      </c>
      <c r="G27" s="211">
        <f>IFERROR(VLOOKUP(B27,SVEXP!$A$2:$E$6577,5,FALSE),"")</f>
        <v>0</v>
      </c>
      <c r="H27" s="3" t="s">
        <v>161</v>
      </c>
      <c r="I27" s="4" t="str">
        <f>IFERROR(VLOOKUP(A27,'KLP1'!$C$1:$I$108,7,0),IFERROR(VLOOKUP(B27,'KLP1'!$D$1:$I$108,6,0),""))</f>
        <v/>
      </c>
      <c r="J27" s="4" t="str">
        <f>IFERROR(VLOOKUP(A27,'KLP2'!$C$1:$I$108,7,0),IFERROR(VLOOKUP(B27,'KLP2'!$D$1:$I$108,6,0),""))</f>
        <v/>
      </c>
      <c r="K27" s="4" t="str">
        <f>IFERROR(VLOOKUP(A27,'DM1'!$C$1:$I$108,7,0),IFERROR(VLOOKUP(B27,'DM1'!$D$1:$I$108,6,0),""))</f>
        <v/>
      </c>
      <c r="L27" s="4" t="str">
        <f>IFERROR(VLOOKUP(A27,'DM2'!$C$1:$I$108,7,0),IFERROR(VLOOKUP(B27,'DM2'!$D$1:$I$108,6,0),""))</f>
        <v/>
      </c>
      <c r="M27" s="17" t="str">
        <f>IFERROR(VLOOKUP(A27,'SPF1'!$C$1:$I$108,7,0),IFERROR(VLOOKUP(B27,'SPF1'!$D$1:$I$108,6,0),""))</f>
        <v/>
      </c>
      <c r="N27" s="88" t="str">
        <f>IFERROR(VLOOKUP(A27,'SPF2'!$C$1:$I$108,7,0),IFERROR(VLOOKUP(B27,'SPF2'!$D$1:$I$108,6,0),""))</f>
        <v/>
      </c>
      <c r="O27" s="10">
        <f t="shared" si="0"/>
        <v>0</v>
      </c>
      <c r="P27" s="11">
        <f t="shared" si="1"/>
        <v>0</v>
      </c>
      <c r="Q27" s="201">
        <f t="shared" si="2"/>
        <v>0</v>
      </c>
      <c r="R27" s="8"/>
      <c r="S27" s="5" t="str">
        <f>IFERROR(VLOOKUP(A27,DMSBX1!$C$1:$I$108,7,0),IFERROR(VLOOKUP(B27,DMSBX1!$D$1:$I$108,6,0),""))</f>
        <v/>
      </c>
      <c r="T27" s="5" t="str">
        <f>IFERROR(VLOOKUP(A27,DMSBX2!$C$1:$I$101,7,0),IFERROR(VLOOKUP(B27,DMSBX2!$D$1:$I$101,6,0),""))</f>
        <v/>
      </c>
      <c r="U27" s="4" t="str">
        <f>IFERROR(VLOOKUP(B27,'SP1'!$D$1:$I$107,6,0),"")</f>
        <v/>
      </c>
      <c r="V27" s="4" t="str">
        <f>IFERROR(VLOOKUP(B27,'SP2'!$D$1:$I$107,6,0),"")</f>
        <v/>
      </c>
      <c r="W27" s="4" t="str">
        <f>IFERROR(IF(B27&lt;&gt;0,VLOOKUP(B27,KLSBX1!$D$2:$I$120,6,FALSE()),NA()),IFERROR(IF(A27&lt;&gt;0,VLOOKUP(A27,KLSBX1!$C$2:$I$120,7,FALSE()),NA()),""))</f>
        <v/>
      </c>
      <c r="X27" s="4" t="str">
        <f>IFERROR(IF(B27&lt;&gt;0,VLOOKUP(B27,KLSBX2!$D$2:$I$120,6,FALSE()),NA()),IFERROR(IF(A27&lt;&gt;0,VLOOKUP(A27,KLSBX2!$C$2:$I$120,7,FALSE()),NA()),""))</f>
        <v/>
      </c>
      <c r="Y27" s="4" t="str">
        <f>IFERROR(IF(B27&lt;&gt;0,VLOOKUP(B27,DMSBXNC!$D$2:$I$420,6,FALSE()),NA()),IFERROR(IF(A27&lt;&gt;0,VLOOKUP(A27,DMSBXNC!$C$2:$I$420,7,FALSE()),NA()),""))</f>
        <v/>
      </c>
      <c r="Z27" s="4" t="str">
        <f>IFERROR(IF(B27&lt;&gt;0,VLOOKUP(B27,DMSBX1_3!$D$2:$I$420,6,FALSE()),NA()),IFERROR(IF(A27&lt;&gt;0,VLOOKUP(A27,DMSBX1_3!$C$2:$I$420,7,FALSE()),NA()),""))</f>
        <v/>
      </c>
      <c r="AA27" s="4" t="str">
        <f>IFERROR(IF(B27&lt;&gt;0,VLOOKUP(B27,'KLS1'!$D$2:$I$420,6,FALSE()),NA()),IFERROR(IF(A27&lt;&gt;0,VLOOKUP(A27,'KLS1'!$C$2:$I$420,7,FALSE()),NA()),""))</f>
        <v/>
      </c>
      <c r="AB27" s="6" t="str">
        <f>IFERROR(IF(B27&lt;&gt;0,VLOOKUP(B27,'KLS2'!$D$2:$I$426,6,FALSE()),NA()),IFERROR(IF(A27&lt;&gt;0,VLOOKUP(A27,'KLS2'!$C$2:$I$426,7,FALSE()),NA()),""))</f>
        <v/>
      </c>
      <c r="AC27" s="10">
        <f t="shared" si="3"/>
        <v>0</v>
      </c>
      <c r="AD27" s="11">
        <f t="shared" si="4"/>
        <v>0</v>
      </c>
      <c r="AE27" s="201">
        <f t="shared" si="5"/>
        <v>0</v>
      </c>
      <c r="AF27" s="240"/>
      <c r="AG27" s="4" t="str">
        <f>IFERROR(VLOOKUP(B27,FS!$A$2:$N$78,6,FALSE),"")</f>
        <v/>
      </c>
      <c r="AH27" s="4" t="str">
        <f>IFERROR(VLOOKUP(B27,FS!$A$2:$N$78,7,FALSE),"")</f>
        <v/>
      </c>
      <c r="AI27" s="4" t="str">
        <f>IFERROR(VLOOKUP(B27,FS!$A$2:$N$78,8,FALSE),"")</f>
        <v/>
      </c>
      <c r="AJ27" s="4" t="str">
        <f>IFERROR(VLOOKUP(B27,FS!$A$2:$N$78,9,FALSE),"")</f>
        <v/>
      </c>
      <c r="AK27" s="4" t="str">
        <f>IFERROR(VLOOKUP(B27,FS!$A$2:$N$78,10,FALSE),"")</f>
        <v/>
      </c>
      <c r="AL27" s="4" t="str">
        <f>IFERROR(VLOOKUP(B27,FS!$A$2:$N$78,11,FALSE),"")</f>
        <v/>
      </c>
      <c r="AM27" s="4" t="str">
        <f>IFERROR(VLOOKUP(B27,FS!$A$2:$N$78,12,FALSE),"")</f>
        <v/>
      </c>
      <c r="AN27" s="4" t="str">
        <f>IFERROR(VLOOKUP(B27,FS!$A$2:$N$78,13,FALSE),"")</f>
        <v/>
      </c>
      <c r="AO27" s="236">
        <f t="shared" si="6"/>
        <v>0</v>
      </c>
      <c r="AP27" s="235">
        <f t="shared" si="7"/>
        <v>0</v>
      </c>
      <c r="AQ27" s="237">
        <f t="shared" si="8"/>
        <v>0</v>
      </c>
      <c r="AR27" s="4">
        <f t="shared" si="9"/>
        <v>0</v>
      </c>
      <c r="AS27" s="1">
        <f t="shared" si="10"/>
        <v>0</v>
      </c>
      <c r="AT27" s="1"/>
    </row>
    <row r="28" spans="1:46" ht="15" customHeight="1">
      <c r="A28" s="141">
        <v>9150108</v>
      </c>
      <c r="B28" s="141">
        <v>773710</v>
      </c>
      <c r="C28" s="14" t="s">
        <v>383</v>
      </c>
      <c r="D28" s="2">
        <v>1984</v>
      </c>
      <c r="E28" s="3" t="s">
        <v>11</v>
      </c>
      <c r="F28" s="1" t="str">
        <f>IFERROR(VLOOKUP(B28,SVEXP!$A$2:$F$6577,6,FALSE),"")</f>
        <v>Neregistrovaní</v>
      </c>
      <c r="G28" s="211" t="str">
        <f>IFERROR(VLOOKUP(B28,SVEXP!$A$2:$E$6577,5,FALSE),"")</f>
        <v>Olomoucký kraj</v>
      </c>
      <c r="H28" s="3" t="s">
        <v>161</v>
      </c>
      <c r="I28" s="4" t="str">
        <f>IFERROR(VLOOKUP(A28,'KLP1'!$C$1:$I$108,7,0),IFERROR(VLOOKUP(B28,'KLP1'!$D$1:$I$108,6,0),""))</f>
        <v/>
      </c>
      <c r="J28" s="4" t="str">
        <f>IFERROR(VLOOKUP(A28,'KLP2'!$C$1:$I$108,7,0),IFERROR(VLOOKUP(B28,'KLP2'!$D$1:$I$108,6,0),""))</f>
        <v/>
      </c>
      <c r="K28" s="4" t="str">
        <f>IFERROR(VLOOKUP(A28,'DM1'!$C$1:$I$108,7,0),IFERROR(VLOOKUP(B28,'DM1'!$D$1:$I$108,6,0),""))</f>
        <v/>
      </c>
      <c r="L28" s="4" t="str">
        <f>IFERROR(VLOOKUP(A28,'DM2'!$C$1:$I$108,7,0),IFERROR(VLOOKUP(B28,'DM2'!$D$1:$I$108,6,0),""))</f>
        <v/>
      </c>
      <c r="M28" s="17" t="str">
        <f>IFERROR(VLOOKUP(A28,'SPF1'!$C$1:$I$108,7,0),IFERROR(VLOOKUP(B28,'SPF1'!$D$1:$I$108,6,0),""))</f>
        <v/>
      </c>
      <c r="N28" s="88" t="str">
        <f>IFERROR(VLOOKUP(A28,'SPF2'!$C$1:$I$108,7,0),IFERROR(VLOOKUP(B28,'SPF2'!$D$1:$I$108,6,0),""))</f>
        <v/>
      </c>
      <c r="O28" s="10">
        <f t="shared" si="0"/>
        <v>0</v>
      </c>
      <c r="P28" s="11">
        <f t="shared" si="1"/>
        <v>0</v>
      </c>
      <c r="Q28" s="201">
        <f t="shared" si="2"/>
        <v>0</v>
      </c>
      <c r="R28" s="8"/>
      <c r="S28" s="5" t="str">
        <f>IFERROR(VLOOKUP(A28,DMSBX1!$C$1:$I$108,7,0),IFERROR(VLOOKUP(B28,DMSBX1!$D$1:$I$108,6,0),""))</f>
        <v/>
      </c>
      <c r="T28" s="5" t="str">
        <f>IFERROR(VLOOKUP(A28,DMSBX2!$C$1:$I$101,7,0),IFERROR(VLOOKUP(B28,DMSBX2!$D$1:$I$101,6,0),""))</f>
        <v/>
      </c>
      <c r="U28" s="4" t="str">
        <f>IFERROR(VLOOKUP(B28,'SP1'!$D$1:$I$107,6,0),"")</f>
        <v/>
      </c>
      <c r="V28" s="4" t="str">
        <f>IFERROR(VLOOKUP(B28,'SP2'!$D$1:$I$107,6,0),"")</f>
        <v/>
      </c>
      <c r="W28" s="4" t="str">
        <f>IFERROR(IF(B28&lt;&gt;0,VLOOKUP(B28,KLSBX1!$D$2:$I$120,6,FALSE()),NA()),IFERROR(IF(A28&lt;&gt;0,VLOOKUP(A28,KLSBX1!$C$2:$I$120,7,FALSE()),NA()),""))</f>
        <v/>
      </c>
      <c r="X28" s="4" t="str">
        <f>IFERROR(IF(B28&lt;&gt;0,VLOOKUP(B28,KLSBX2!$D$2:$I$120,6,FALSE()),NA()),IFERROR(IF(A28&lt;&gt;0,VLOOKUP(A28,KLSBX2!$C$2:$I$120,7,FALSE()),NA()),""))</f>
        <v/>
      </c>
      <c r="Y28" s="4" t="str">
        <f>IFERROR(IF(B28&lt;&gt;0,VLOOKUP(B28,DMSBXNC!$D$2:$I$420,6,FALSE()),NA()),IFERROR(IF(A28&lt;&gt;0,VLOOKUP(A28,DMSBXNC!$C$2:$I$420,7,FALSE()),NA()),""))</f>
        <v/>
      </c>
      <c r="Z28" s="4" t="str">
        <f>IFERROR(IF(B28&lt;&gt;0,VLOOKUP(B28,DMSBX1_3!$D$2:$I$420,6,FALSE()),NA()),IFERROR(IF(A28&lt;&gt;0,VLOOKUP(A28,DMSBX1_3!$C$2:$I$420,7,FALSE()),NA()),""))</f>
        <v/>
      </c>
      <c r="AA28" s="4" t="str">
        <f>IFERROR(IF(B28&lt;&gt;0,VLOOKUP(B28,'KLS1'!$D$2:$I$420,6,FALSE()),NA()),IFERROR(IF(A28&lt;&gt;0,VLOOKUP(A28,'KLS1'!$C$2:$I$420,7,FALSE()),NA()),""))</f>
        <v/>
      </c>
      <c r="AB28" s="6" t="str">
        <f>IFERROR(IF(B28&lt;&gt;0,VLOOKUP(B28,'KLS2'!$D$2:$I$426,6,FALSE()),NA()),IFERROR(IF(A28&lt;&gt;0,VLOOKUP(A28,'KLS2'!$C$2:$I$426,7,FALSE()),NA()),""))</f>
        <v/>
      </c>
      <c r="AC28" s="10">
        <f t="shared" si="3"/>
        <v>0</v>
      </c>
      <c r="AD28" s="11">
        <f t="shared" si="4"/>
        <v>0</v>
      </c>
      <c r="AE28" s="201">
        <f t="shared" si="5"/>
        <v>0</v>
      </c>
      <c r="AF28" s="240"/>
      <c r="AG28" s="4" t="str">
        <f>IFERROR(VLOOKUP(B28,FS!$A$2:$N$78,6,FALSE),"")</f>
        <v/>
      </c>
      <c r="AH28" s="4" t="str">
        <f>IFERROR(VLOOKUP(B28,FS!$A$2:$N$78,7,FALSE),"")</f>
        <v/>
      </c>
      <c r="AI28" s="4" t="str">
        <f>IFERROR(VLOOKUP(B28,FS!$A$2:$N$78,8,FALSE),"")</f>
        <v/>
      </c>
      <c r="AJ28" s="4" t="str">
        <f>IFERROR(VLOOKUP(B28,FS!$A$2:$N$78,9,FALSE),"")</f>
        <v/>
      </c>
      <c r="AK28" s="4" t="str">
        <f>IFERROR(VLOOKUP(B28,FS!$A$2:$N$78,10,FALSE),"")</f>
        <v/>
      </c>
      <c r="AL28" s="4" t="str">
        <f>IFERROR(VLOOKUP(B28,FS!$A$2:$N$78,11,FALSE),"")</f>
        <v/>
      </c>
      <c r="AM28" s="4" t="str">
        <f>IFERROR(VLOOKUP(B28,FS!$A$2:$N$78,12,FALSE),"")</f>
        <v/>
      </c>
      <c r="AN28" s="4" t="str">
        <f>IFERROR(VLOOKUP(B28,FS!$A$2:$N$78,13,FALSE),"")</f>
        <v/>
      </c>
      <c r="AO28" s="236">
        <f t="shared" si="6"/>
        <v>0</v>
      </c>
      <c r="AP28" s="235">
        <f t="shared" si="7"/>
        <v>0</v>
      </c>
      <c r="AQ28" s="237">
        <f t="shared" si="8"/>
        <v>0</v>
      </c>
      <c r="AR28" s="4">
        <f t="shared" si="9"/>
        <v>0</v>
      </c>
      <c r="AS28" s="1">
        <f t="shared" si="10"/>
        <v>0</v>
      </c>
      <c r="AT28" s="1"/>
    </row>
    <row r="29" spans="1:46" ht="15" customHeight="1">
      <c r="A29" s="186">
        <v>9430195</v>
      </c>
      <c r="B29" s="186"/>
      <c r="C29" s="186" t="s">
        <v>258</v>
      </c>
      <c r="D29" s="187">
        <v>1985</v>
      </c>
      <c r="E29" s="187" t="s">
        <v>16</v>
      </c>
      <c r="F29" s="186"/>
      <c r="G29" s="217"/>
      <c r="H29" s="187" t="s">
        <v>161</v>
      </c>
      <c r="I29" s="188"/>
      <c r="J29" s="187"/>
      <c r="K29" s="187"/>
      <c r="L29" s="130"/>
      <c r="M29" s="130" t="str">
        <f>IFERROR(VLOOKUP(A29,'SPF1'!$C$1:$I$108,7,0),IFERROR(VLOOKUP(B29,'SPF1'!$D$1:$I$108,6,0),""))</f>
        <v/>
      </c>
      <c r="N29" s="127" t="str">
        <f>IFERROR(VLOOKUP(A29,'SPF2'!$C$1:$I$108,7,0),IFERROR(VLOOKUP(B29,'SPF2'!$D$1:$I$108,6,0),""))</f>
        <v/>
      </c>
      <c r="O29" s="10">
        <f t="shared" si="0"/>
        <v>0</v>
      </c>
      <c r="P29" s="11">
        <f t="shared" si="1"/>
        <v>0</v>
      </c>
      <c r="Q29" s="201">
        <f t="shared" si="2"/>
        <v>0</v>
      </c>
      <c r="R29" s="8"/>
      <c r="S29" s="130"/>
      <c r="T29" s="130"/>
      <c r="U29" s="130"/>
      <c r="V29" s="130"/>
      <c r="W29" s="130"/>
      <c r="X29" s="127" t="str">
        <f>IFERROR(IF(B29&lt;&gt;0,VLOOKUP(B29,KLSBX2!$D$2:$I$120,6,FALSE()),NA()),IFERROR(IF(A29&lt;&gt;0,VLOOKUP(A29,KLSBX2!$C$2:$I$120,7,FALSE()),NA()),""))</f>
        <v/>
      </c>
      <c r="Y29" s="127">
        <f>IFERROR(IF(B29&lt;&gt;0,VLOOKUP(B29,DMSBXNC!$D$2:$I$420,6,FALSE()),NA()),IFERROR(IF(A29&lt;&gt;0,VLOOKUP(A29,DMSBXNC!$C$2:$I$420,7,FALSE()),NA()),""))</f>
        <v>1.64</v>
      </c>
      <c r="Z29" s="127">
        <f>IFERROR(IF(B29&lt;&gt;0,VLOOKUP(B29,DMSBX1_3!$D$2:$I$420,6,FALSE()),NA()),IFERROR(IF(A29&lt;&gt;0,VLOOKUP(A29,DMSBX1_3!$C$2:$I$420,7,FALSE()),NA()),""))</f>
        <v>1.76</v>
      </c>
      <c r="AA29" s="127">
        <f>IFERROR(IF(B29&lt;&gt;0,VLOOKUP(B29,'KLS1'!$D$2:$I$420,6,FALSE()),NA()),IFERROR(IF(A29&lt;&gt;0,VLOOKUP(A29,'KLS1'!$C$2:$I$420,7,FALSE()),NA()),""))</f>
        <v>18</v>
      </c>
      <c r="AB29" s="129">
        <f>IFERROR(IF(B29&lt;&gt;0,VLOOKUP(B29,'KLS2'!$D$2:$I$426,6,FALSE()),NA()),IFERROR(IF(A29&lt;&gt;0,VLOOKUP(A29,'KLS2'!$C$2:$I$426,7,FALSE()),NA()),""))</f>
        <v>20</v>
      </c>
      <c r="AC29" s="10">
        <f t="shared" si="3"/>
        <v>41.4</v>
      </c>
      <c r="AD29" s="11">
        <f t="shared" si="4"/>
        <v>41.4</v>
      </c>
      <c r="AE29" s="201">
        <f t="shared" si="5"/>
        <v>13.253333333333332</v>
      </c>
      <c r="AF29" s="240"/>
      <c r="AG29" s="4" t="str">
        <f>IFERROR(VLOOKUP(B29,FS!$A$2:$N$78,6,FALSE),"")</f>
        <v/>
      </c>
      <c r="AH29" s="4" t="str">
        <f>IFERROR(VLOOKUP(B29,FS!$A$2:$N$78,7,FALSE),"")</f>
        <v/>
      </c>
      <c r="AI29" s="4" t="str">
        <f>IFERROR(VLOOKUP(B29,FS!$A$2:$N$78,8,FALSE),"")</f>
        <v/>
      </c>
      <c r="AJ29" s="4" t="str">
        <f>IFERROR(VLOOKUP(B29,FS!$A$2:$N$78,9,FALSE),"")</f>
        <v/>
      </c>
      <c r="AK29" s="4" t="str">
        <f>IFERROR(VLOOKUP(B29,FS!$A$2:$N$78,10,FALSE),"")</f>
        <v/>
      </c>
      <c r="AL29" s="4" t="str">
        <f>IFERROR(VLOOKUP(B29,FS!$A$2:$N$78,11,FALSE),"")</f>
        <v/>
      </c>
      <c r="AM29" s="4" t="str">
        <f>IFERROR(VLOOKUP(B29,FS!$A$2:$N$78,12,FALSE),"")</f>
        <v/>
      </c>
      <c r="AN29" s="4" t="str">
        <f>IFERROR(VLOOKUP(B29,FS!$A$2:$N$78,13,FALSE),"")</f>
        <v/>
      </c>
      <c r="AO29" s="236">
        <f t="shared" si="6"/>
        <v>0</v>
      </c>
      <c r="AP29" s="235">
        <f t="shared" si="7"/>
        <v>0</v>
      </c>
      <c r="AQ29" s="237">
        <f t="shared" si="8"/>
        <v>0</v>
      </c>
      <c r="AR29" s="4">
        <f t="shared" si="9"/>
        <v>13.253333333333332</v>
      </c>
      <c r="AS29" s="1">
        <f t="shared" si="10"/>
        <v>1</v>
      </c>
      <c r="AT29" s="130"/>
    </row>
    <row r="30" spans="1:46" ht="15" customHeight="1">
      <c r="A30" s="144">
        <v>9430012</v>
      </c>
      <c r="B30" s="144"/>
      <c r="C30" s="133" t="s">
        <v>259</v>
      </c>
      <c r="D30" s="134">
        <v>1987</v>
      </c>
      <c r="E30" s="134" t="s">
        <v>16</v>
      </c>
      <c r="F30" s="133"/>
      <c r="G30" s="219"/>
      <c r="H30" s="134" t="s">
        <v>161</v>
      </c>
      <c r="I30" s="135"/>
      <c r="J30" s="135"/>
      <c r="K30" s="127">
        <f>IFERROR(VLOOKUP(A30,'DM1'!$C$1:$I$108,7,0),IFERROR(VLOOKUP(B30,'DM1'!$D$1:$I$108,6,0),""))</f>
        <v>2.6</v>
      </c>
      <c r="L30" s="127" t="str">
        <f>IFERROR(VLOOKUP(A30,'DM2'!$C$1:$I$108,7,0),IFERROR(VLOOKUP(B30,'DM2'!$D$1:$I$108,6,0),""))</f>
        <v/>
      </c>
      <c r="M30" s="130" t="str">
        <f>IFERROR(VLOOKUP(A30,'SPF1'!$C$1:$I$108,7,0),IFERROR(VLOOKUP(B30,'SPF1'!$D$1:$I$108,6,0),""))</f>
        <v/>
      </c>
      <c r="N30" s="127" t="str">
        <f>IFERROR(VLOOKUP(A30,'SPF2'!$C$1:$I$108,7,0),IFERROR(VLOOKUP(B30,'SPF2'!$D$1:$I$108,6,0),""))</f>
        <v/>
      </c>
      <c r="O30" s="10">
        <f t="shared" si="0"/>
        <v>2.6</v>
      </c>
      <c r="P30" s="11">
        <f t="shared" si="1"/>
        <v>2.6</v>
      </c>
      <c r="Q30" s="201">
        <f t="shared" si="2"/>
        <v>0.8666666666666667</v>
      </c>
      <c r="R30" s="8"/>
      <c r="S30" s="136"/>
      <c r="T30" s="135"/>
      <c r="U30" s="135"/>
      <c r="V30" s="135"/>
      <c r="W30" s="127" t="str">
        <f>IFERROR(IF(B30&lt;&gt;0,VLOOKUP(B30,KLSBX1!$D$2:$I$120,6,FALSE()),NA()),IFERROR(IF(A30&lt;&gt;0,VLOOKUP(A30,KLSBX1!$C$2:$I$120,7,FALSE()),NA()),""))</f>
        <v/>
      </c>
      <c r="X30" s="127" t="str">
        <f>IFERROR(IF(B30&lt;&gt;0,VLOOKUP(B30,KLSBX2!$D$2:$I$120,6,FALSE()),NA()),IFERROR(IF(A30&lt;&gt;0,VLOOKUP(A30,KLSBX2!$C$2:$I$120,7,FALSE()),NA()),""))</f>
        <v/>
      </c>
      <c r="Y30" s="127" t="str">
        <f>IFERROR(IF(B30&lt;&gt;0,VLOOKUP(B30,DMSBXNC!$D$2:$I$420,6,FALSE()),NA()),IFERROR(IF(A30&lt;&gt;0,VLOOKUP(A30,DMSBXNC!$C$2:$I$420,7,FALSE()),NA()),""))</f>
        <v/>
      </c>
      <c r="Z30" s="127" t="str">
        <f>IFERROR(IF(B30&lt;&gt;0,VLOOKUP(B30,DMSBX1_3!$D$2:$I$420,6,FALSE()),NA()),IFERROR(IF(A30&lt;&gt;0,VLOOKUP(A30,DMSBX1_3!$C$2:$I$420,7,FALSE()),NA()),""))</f>
        <v/>
      </c>
      <c r="AA30" s="127" t="str">
        <f>IFERROR(IF(B30&lt;&gt;0,VLOOKUP(B30,'KLS1'!$D$2:$I$420,6,FALSE()),NA()),IFERROR(IF(A30&lt;&gt;0,VLOOKUP(A30,'KLS1'!$C$2:$I$420,7,FALSE()),NA()),""))</f>
        <v/>
      </c>
      <c r="AB30" s="129" t="str">
        <f>IFERROR(IF(B30&lt;&gt;0,VLOOKUP(B30,'KLS2'!$D$2:$I$426,6,FALSE()),NA()),IFERROR(IF(A30&lt;&gt;0,VLOOKUP(A30,'KLS2'!$C$2:$I$426,7,FALSE()),NA()),""))</f>
        <v/>
      </c>
      <c r="AC30" s="10">
        <f t="shared" si="3"/>
        <v>0</v>
      </c>
      <c r="AD30" s="11">
        <f t="shared" si="4"/>
        <v>0</v>
      </c>
      <c r="AE30" s="201">
        <f t="shared" si="5"/>
        <v>0</v>
      </c>
      <c r="AF30" s="240"/>
      <c r="AG30" s="4" t="str">
        <f>IFERROR(VLOOKUP(B30,FS!$A$2:$N$78,6,FALSE),"")</f>
        <v/>
      </c>
      <c r="AH30" s="4" t="str">
        <f>IFERROR(VLOOKUP(B30,FS!$A$2:$N$78,7,FALSE),"")</f>
        <v/>
      </c>
      <c r="AI30" s="4" t="str">
        <f>IFERROR(VLOOKUP(B30,FS!$A$2:$N$78,8,FALSE),"")</f>
        <v/>
      </c>
      <c r="AJ30" s="4" t="str">
        <f>IFERROR(VLOOKUP(B30,FS!$A$2:$N$78,9,FALSE),"")</f>
        <v/>
      </c>
      <c r="AK30" s="4" t="str">
        <f>IFERROR(VLOOKUP(B30,FS!$A$2:$N$78,10,FALSE),"")</f>
        <v/>
      </c>
      <c r="AL30" s="4" t="str">
        <f>IFERROR(VLOOKUP(B30,FS!$A$2:$N$78,11,FALSE),"")</f>
        <v/>
      </c>
      <c r="AM30" s="4" t="str">
        <f>IFERROR(VLOOKUP(B30,FS!$A$2:$N$78,12,FALSE),"")</f>
        <v/>
      </c>
      <c r="AN30" s="4" t="str">
        <f>IFERROR(VLOOKUP(B30,FS!$A$2:$N$78,13,FALSE),"")</f>
        <v/>
      </c>
      <c r="AO30" s="236">
        <f t="shared" si="6"/>
        <v>0</v>
      </c>
      <c r="AP30" s="235">
        <f t="shared" si="7"/>
        <v>0</v>
      </c>
      <c r="AQ30" s="237">
        <f t="shared" si="8"/>
        <v>0</v>
      </c>
      <c r="AR30" s="4">
        <f t="shared" si="9"/>
        <v>0.8666666666666667</v>
      </c>
      <c r="AS30" s="1">
        <f t="shared" si="10"/>
        <v>1</v>
      </c>
      <c r="AT30" s="130"/>
    </row>
    <row r="31" spans="1:46" ht="15" customHeight="1">
      <c r="A31" s="186">
        <v>9430258</v>
      </c>
      <c r="B31" s="186"/>
      <c r="C31" s="186" t="s">
        <v>260</v>
      </c>
      <c r="D31" s="187">
        <v>1987</v>
      </c>
      <c r="E31" s="187" t="s">
        <v>16</v>
      </c>
      <c r="F31" s="186"/>
      <c r="G31" s="217"/>
      <c r="H31" s="187" t="s">
        <v>161</v>
      </c>
      <c r="I31" s="188"/>
      <c r="J31" s="187"/>
      <c r="K31" s="187"/>
      <c r="L31" s="130"/>
      <c r="M31" s="130" t="str">
        <f>IFERROR(VLOOKUP(A31,'SPF1'!$C$1:$I$108,7,0),IFERROR(VLOOKUP(B31,'SPF1'!$D$1:$I$108,6,0),""))</f>
        <v/>
      </c>
      <c r="N31" s="127" t="str">
        <f>IFERROR(VLOOKUP(A31,'SPF2'!$C$1:$I$108,7,0),IFERROR(VLOOKUP(B31,'SPF2'!$D$1:$I$108,6,0),""))</f>
        <v/>
      </c>
      <c r="O31" s="10">
        <f t="shared" si="0"/>
        <v>0</v>
      </c>
      <c r="P31" s="11">
        <f t="shared" si="1"/>
        <v>0</v>
      </c>
      <c r="Q31" s="201">
        <f t="shared" si="2"/>
        <v>0</v>
      </c>
      <c r="R31" s="8"/>
      <c r="S31" s="130"/>
      <c r="T31" s="130"/>
      <c r="U31" s="130"/>
      <c r="V31" s="130"/>
      <c r="W31" s="130"/>
      <c r="X31" s="127" t="str">
        <f>IFERROR(IF(B31&lt;&gt;0,VLOOKUP(B31,KLSBX2!$D$2:$I$120,6,FALSE()),NA()),IFERROR(IF(A31&lt;&gt;0,VLOOKUP(A31,KLSBX2!$C$2:$I$120,7,FALSE()),NA()),""))</f>
        <v/>
      </c>
      <c r="Y31" s="127" t="str">
        <f>IFERROR(IF(B31&lt;&gt;0,VLOOKUP(B31,DMSBXNC!$D$2:$I$420,6,FALSE()),NA()),IFERROR(IF(A31&lt;&gt;0,VLOOKUP(A31,DMSBXNC!$C$2:$I$420,7,FALSE()),NA()),""))</f>
        <v/>
      </c>
      <c r="Z31" s="127" t="str">
        <f>IFERROR(IF(B31&lt;&gt;0,VLOOKUP(B31,DMSBX1_3!$D$2:$I$420,6,FALSE()),NA()),IFERROR(IF(A31&lt;&gt;0,VLOOKUP(A31,DMSBX1_3!$C$2:$I$420,7,FALSE()),NA()),""))</f>
        <v/>
      </c>
      <c r="AA31" s="127" t="str">
        <f>IFERROR(IF(B31&lt;&gt;0,VLOOKUP(B31,'KLS1'!$D$2:$I$420,6,FALSE()),NA()),IFERROR(IF(A31&lt;&gt;0,VLOOKUP(A31,'KLS1'!$C$2:$I$420,7,FALSE()),NA()),""))</f>
        <v/>
      </c>
      <c r="AB31" s="129" t="str">
        <f>IFERROR(IF(B31&lt;&gt;0,VLOOKUP(B31,'KLS2'!$D$2:$I$426,6,FALSE()),NA()),IFERROR(IF(A31&lt;&gt;0,VLOOKUP(A31,'KLS2'!$C$2:$I$426,7,FALSE()),NA()),""))</f>
        <v/>
      </c>
      <c r="AC31" s="10">
        <f t="shared" si="3"/>
        <v>0</v>
      </c>
      <c r="AD31" s="11">
        <f t="shared" si="4"/>
        <v>0</v>
      </c>
      <c r="AE31" s="201">
        <f t="shared" si="5"/>
        <v>0</v>
      </c>
      <c r="AF31" s="240"/>
      <c r="AG31" s="4" t="str">
        <f>IFERROR(VLOOKUP(B31,FS!$A$2:$N$78,6,FALSE),"")</f>
        <v/>
      </c>
      <c r="AH31" s="4" t="str">
        <f>IFERROR(VLOOKUP(B31,FS!$A$2:$N$78,7,FALSE),"")</f>
        <v/>
      </c>
      <c r="AI31" s="4" t="str">
        <f>IFERROR(VLOOKUP(B31,FS!$A$2:$N$78,8,FALSE),"")</f>
        <v/>
      </c>
      <c r="AJ31" s="4" t="str">
        <f>IFERROR(VLOOKUP(B31,FS!$A$2:$N$78,9,FALSE),"")</f>
        <v/>
      </c>
      <c r="AK31" s="4" t="str">
        <f>IFERROR(VLOOKUP(B31,FS!$A$2:$N$78,10,FALSE),"")</f>
        <v/>
      </c>
      <c r="AL31" s="4" t="str">
        <f>IFERROR(VLOOKUP(B31,FS!$A$2:$N$78,11,FALSE),"")</f>
        <v/>
      </c>
      <c r="AM31" s="4" t="str">
        <f>IFERROR(VLOOKUP(B31,FS!$A$2:$N$78,12,FALSE),"")</f>
        <v/>
      </c>
      <c r="AN31" s="4" t="str">
        <f>IFERROR(VLOOKUP(B31,FS!$A$2:$N$78,13,FALSE),"")</f>
        <v/>
      </c>
      <c r="AO31" s="236">
        <f t="shared" si="6"/>
        <v>0</v>
      </c>
      <c r="AP31" s="235">
        <f t="shared" si="7"/>
        <v>0</v>
      </c>
      <c r="AQ31" s="237">
        <f t="shared" si="8"/>
        <v>0</v>
      </c>
      <c r="AR31" s="4">
        <f t="shared" si="9"/>
        <v>0</v>
      </c>
      <c r="AS31" s="1">
        <f t="shared" si="10"/>
        <v>0</v>
      </c>
      <c r="AT31" s="130"/>
    </row>
    <row r="32" spans="1:46" ht="15" customHeight="1">
      <c r="A32" s="142"/>
      <c r="B32" s="142">
        <v>779130</v>
      </c>
      <c r="C32" s="142" t="s">
        <v>634</v>
      </c>
      <c r="D32" s="13">
        <v>2017</v>
      </c>
      <c r="E32" s="13" t="s">
        <v>11</v>
      </c>
      <c r="F32" s="1" t="str">
        <f>IFERROR(VLOOKUP(B32,SVEXP!$A$2:$F$6577,6,FALSE),"")</f>
        <v>SNB Seveřani</v>
      </c>
      <c r="G32" s="211" t="str">
        <f>IFERROR(VLOOKUP(B32,SVEXP!$A$2:$E$6577,5,FALSE),"")</f>
        <v>Liberecký kraj</v>
      </c>
      <c r="H32" s="13" t="s">
        <v>161</v>
      </c>
      <c r="I32" s="1" t="str">
        <f>IFERROR(VLOOKUP(A32,'KLP1'!$C$1:$I$108,7,0),IFERROR(VLOOKUP(B32,'KLP1'!$D$1:$I$108,6,0),""))</f>
        <v/>
      </c>
      <c r="J32" s="1" t="str">
        <f>IFERROR(VLOOKUP(A32,'KLP2'!$C$1:$I$108,7,0),IFERROR(VLOOKUP(B32,'KLP2'!$D$1:$I$108,6,0),""))</f>
        <v/>
      </c>
      <c r="K32" s="1" t="str">
        <f>IFERROR(VLOOKUP(A32,'DM1'!$C$1:$I$108,7,0),IFERROR(VLOOKUP(B32,'DM1'!$D$1:$I$108,6,0),""))</f>
        <v/>
      </c>
      <c r="L32" s="1" t="str">
        <f>IFERROR(VLOOKUP(A32,'DM2'!$C$1:$I$108,7,0),IFERROR(VLOOKUP(B32,'DM2'!$D$1:$I$108,6,0),""))</f>
        <v/>
      </c>
      <c r="M32" s="4">
        <f>IFERROR(VLOOKUP(A32,'SPF1'!$C$1:$I$108,7,0),IFERROR(VLOOKUP(B32,'SPF1'!$D$1:$I$108,6,0),""))</f>
        <v>22</v>
      </c>
      <c r="N32" s="4" t="str">
        <f>IFERROR(VLOOKUP(A32,'SPF2'!$C$1:$I$108,7,0),IFERROR(VLOOKUP(B32,'SPF2'!$D$1:$I$108,6,0),""))</f>
        <v/>
      </c>
      <c r="O32" s="10">
        <f t="shared" si="0"/>
        <v>22</v>
      </c>
      <c r="P32" s="11">
        <f t="shared" si="1"/>
        <v>22</v>
      </c>
      <c r="Q32" s="201">
        <f t="shared" si="2"/>
        <v>7.333333333333333</v>
      </c>
      <c r="S32" s="1" t="str">
        <f>IFERROR(VLOOKUP(A32,DMSBX1!$C$1:$I$108,7,0),IFERROR(VLOOKUP(B32,DMSBX1!$D$1:$I$108,6,0),""))</f>
        <v/>
      </c>
      <c r="T32" s="1" t="str">
        <f>IFERROR(VLOOKUP(A32,DMSBX2!$C$1:$I$101,7,0),IFERROR(VLOOKUP(B32,DMSBX2!$D$1:$I$101,6,0),""))</f>
        <v/>
      </c>
      <c r="U32" s="4" t="str">
        <f>IFERROR(VLOOKUP(B32,'SP1'!$D$1:$I$107,6,0),"")</f>
        <v/>
      </c>
      <c r="V32" s="4" t="str">
        <f>IFERROR(VLOOKUP(B32,'SP2'!$D$1:$I$107,6,0),"")</f>
        <v/>
      </c>
      <c r="W32" s="4" t="str">
        <f>IFERROR(IF(B32&lt;&gt;0,VLOOKUP(B32,KLSBX1!$D$2:$I$120,6,FALSE()),NA()),IFERROR(IF(A32&lt;&gt;0,VLOOKUP(A32,KLSBX1!$C$2:$I$120,7,FALSE()),NA()),""))</f>
        <v/>
      </c>
      <c r="X32" s="4" t="str">
        <f>IFERROR(IF(B32&lt;&gt;0,VLOOKUP(B32,KLSBX2!$D$2:$I$120,6,FALSE()),NA()),IFERROR(IF(A32&lt;&gt;0,VLOOKUP(A32,KLSBX2!$C$2:$I$120,7,FALSE()),NA()),""))</f>
        <v/>
      </c>
      <c r="Y32" s="4" t="str">
        <f>IFERROR(IF(B32&lt;&gt;0,VLOOKUP(B32,DMSBXNC!$D$2:$I$420,6,FALSE()),NA()),IFERROR(IF(A32&lt;&gt;0,VLOOKUP(A32,DMSBXNC!$C$2:$I$420,7,FALSE()),NA()),""))</f>
        <v/>
      </c>
      <c r="Z32" s="4" t="str">
        <f>IFERROR(IF(B32&lt;&gt;0,VLOOKUP(B32,DMSBX1_3!$D$2:$I$420,6,FALSE()),NA()),IFERROR(IF(A32&lt;&gt;0,VLOOKUP(A32,DMSBX1_3!$C$2:$I$420,7,FALSE()),NA()),""))</f>
        <v/>
      </c>
      <c r="AA32" s="4" t="str">
        <f>IFERROR(IF(B32&lt;&gt;0,VLOOKUP(B32,'KLS1'!$D$2:$I$420,6,FALSE()),NA()),IFERROR(IF(A32&lt;&gt;0,VLOOKUP(A32,'KLS1'!$C$2:$I$420,7,FALSE()),NA()),""))</f>
        <v/>
      </c>
      <c r="AB32" s="6" t="str">
        <f>IFERROR(IF(B32&lt;&gt;0,VLOOKUP(B32,'KLS2'!$D$2:$I$426,6,FALSE()),NA()),IFERROR(IF(A32&lt;&gt;0,VLOOKUP(A32,'KLS2'!$C$2:$I$426,7,FALSE()),NA()),""))</f>
        <v/>
      </c>
      <c r="AC32" s="10">
        <f t="shared" si="3"/>
        <v>0</v>
      </c>
      <c r="AD32" s="11">
        <f t="shared" si="4"/>
        <v>0</v>
      </c>
      <c r="AE32" s="201">
        <f t="shared" si="5"/>
        <v>0</v>
      </c>
      <c r="AF32" s="240"/>
      <c r="AG32" s="4" t="str">
        <f>IFERROR(VLOOKUP(B32,FS!$A$2:$N$78,6,FALSE),"")</f>
        <v/>
      </c>
      <c r="AH32" s="4" t="str">
        <f>IFERROR(VLOOKUP(B32,FS!$A$2:$N$78,7,FALSE),"")</f>
        <v/>
      </c>
      <c r="AI32" s="4" t="str">
        <f>IFERROR(VLOOKUP(B32,FS!$A$2:$N$78,8,FALSE),"")</f>
        <v/>
      </c>
      <c r="AJ32" s="4" t="str">
        <f>IFERROR(VLOOKUP(B32,FS!$A$2:$N$78,9,FALSE),"")</f>
        <v/>
      </c>
      <c r="AK32" s="4" t="str">
        <f>IFERROR(VLOOKUP(B32,FS!$A$2:$N$78,10,FALSE),"")</f>
        <v/>
      </c>
      <c r="AL32" s="4" t="str">
        <f>IFERROR(VLOOKUP(B32,FS!$A$2:$N$78,11,FALSE),"")</f>
        <v/>
      </c>
      <c r="AM32" s="4" t="str">
        <f>IFERROR(VLOOKUP(B32,FS!$A$2:$N$78,12,FALSE),"")</f>
        <v/>
      </c>
      <c r="AN32" s="4" t="str">
        <f>IFERROR(VLOOKUP(B32,FS!$A$2:$N$78,13,FALSE),"")</f>
        <v/>
      </c>
      <c r="AO32" s="236">
        <f t="shared" si="6"/>
        <v>0</v>
      </c>
      <c r="AP32" s="235">
        <f t="shared" si="7"/>
        <v>0</v>
      </c>
      <c r="AQ32" s="237">
        <f t="shared" si="8"/>
        <v>0</v>
      </c>
      <c r="AR32" s="4">
        <f t="shared" si="9"/>
        <v>7.333333333333333</v>
      </c>
      <c r="AS32" s="1">
        <f t="shared" si="10"/>
        <v>1</v>
      </c>
      <c r="AT32" s="245">
        <f>COUNTIF(I32:N32,"&gt;"&amp;0)+COUNTIF(S32:AB32,"&gt;"&amp;0)+COUNTIF(AG32:AN32,"&gt;"&amp;0)</f>
        <v>1</v>
      </c>
    </row>
    <row r="33" spans="1:46" ht="15" customHeight="1">
      <c r="A33" s="184"/>
      <c r="B33" s="184">
        <v>779160</v>
      </c>
      <c r="C33" s="184" t="s">
        <v>530</v>
      </c>
      <c r="D33" s="185">
        <v>2017</v>
      </c>
      <c r="E33" s="185" t="s">
        <v>11</v>
      </c>
      <c r="F33" s="1" t="str">
        <f>IFERROR(VLOOKUP(B33,SVEXP!$A$2:$F$6577,6,FALSE),"")</f>
        <v>Snow Rockets</v>
      </c>
      <c r="G33" s="211" t="str">
        <f>IFERROR(VLOOKUP(B33,SVEXP!$A$2:$E$6577,5,FALSE),"")</f>
        <v>Moravskoslezský kraj</v>
      </c>
      <c r="H33" s="185" t="s">
        <v>161</v>
      </c>
      <c r="I33" s="13"/>
      <c r="J33" s="185"/>
      <c r="K33" s="185"/>
      <c r="M33" s="1" t="str">
        <f>IFERROR(VLOOKUP(A33,'SPF1'!$C$1:$I$108,7,0),IFERROR(VLOOKUP(B33,'SPF1'!$D$1:$I$108,6,0),""))</f>
        <v/>
      </c>
      <c r="N33" s="4" t="str">
        <f>IFERROR(VLOOKUP(A33,'SPF2'!$C$1:$I$108,7,0),IFERROR(VLOOKUP(B33,'SPF2'!$D$1:$I$108,6,0),""))</f>
        <v/>
      </c>
      <c r="O33" s="10">
        <f t="shared" si="0"/>
        <v>0</v>
      </c>
      <c r="P33" s="11">
        <f t="shared" si="1"/>
        <v>0</v>
      </c>
      <c r="Q33" s="201">
        <f t="shared" si="2"/>
        <v>0</v>
      </c>
      <c r="R33" s="8"/>
      <c r="S33" s="5" t="str">
        <f>IFERROR(VLOOKUP(A33,DMSBX1!$C$1:$I$108,7,0),IFERROR(VLOOKUP(B33,DMSBX1!$D$1:$I$108,6,0),""))</f>
        <v/>
      </c>
      <c r="U33" s="4" t="str">
        <f>IFERROR(VLOOKUP(B33,'SP1'!$D$1:$I$107,6,0),"")</f>
        <v/>
      </c>
      <c r="V33" s="4" t="str">
        <f>IFERROR(VLOOKUP(B33,'SP2'!$D$1:$I$107,6,0),"")</f>
        <v/>
      </c>
      <c r="W33" s="4" t="str">
        <f>IFERROR(IF(B33&lt;&gt;0,VLOOKUP(B33,KLSBX1!$D$2:$I$120,6,FALSE()),NA()),IFERROR(IF(A33&lt;&gt;0,VLOOKUP(A33,KLSBX1!$C$2:$I$120,7,FALSE()),NA()),""))</f>
        <v/>
      </c>
      <c r="X33" s="4" t="str">
        <f>IFERROR(IF(B33&lt;&gt;0,VLOOKUP(B33,KLSBX2!$D$2:$I$120,6,FALSE()),NA()),IFERROR(IF(A33&lt;&gt;0,VLOOKUP(A33,KLSBX2!$C$2:$I$120,7,FALSE()),NA()),""))</f>
        <v/>
      </c>
      <c r="Y33" s="4">
        <f>IFERROR(IF(B33&lt;&gt;0,VLOOKUP(B33,DMSBXNC!$D$2:$I$420,6,FALSE()),NA()),IFERROR(IF(A33&lt;&gt;0,VLOOKUP(A33,DMSBXNC!$C$2:$I$420,7,FALSE()),NA()),""))</f>
        <v>22</v>
      </c>
      <c r="Z33" s="4">
        <f>IFERROR(IF(B33&lt;&gt;0,VLOOKUP(B33,DMSBX1_3!$D$2:$I$420,6,FALSE()),NA()),IFERROR(IF(A33&lt;&gt;0,VLOOKUP(A33,DMSBX1_3!$C$2:$I$420,7,FALSE()),NA()),""))</f>
        <v>16</v>
      </c>
      <c r="AA33" s="4" t="str">
        <f>IFERROR(IF(B33&lt;&gt;0,VLOOKUP(B33,'KLS1'!$D$2:$I$420,6,FALSE()),NA()),IFERROR(IF(A33&lt;&gt;0,VLOOKUP(A33,'KLS1'!$C$2:$I$420,7,FALSE()),NA()),""))</f>
        <v/>
      </c>
      <c r="AB33" s="6" t="str">
        <f>IFERROR(IF(B33&lt;&gt;0,VLOOKUP(B33,'KLS2'!$D$2:$I$426,6,FALSE()),NA()),IFERROR(IF(A33&lt;&gt;0,VLOOKUP(A33,'KLS2'!$C$2:$I$426,7,FALSE()),NA()),""))</f>
        <v/>
      </c>
      <c r="AC33" s="10">
        <f t="shared" si="3"/>
        <v>38</v>
      </c>
      <c r="AD33" s="11">
        <f t="shared" si="4"/>
        <v>38</v>
      </c>
      <c r="AE33" s="201">
        <f t="shared" si="5"/>
        <v>12.666666666666666</v>
      </c>
      <c r="AF33" s="240"/>
      <c r="AG33" s="4" t="str">
        <f>IFERROR(VLOOKUP(B33,FS!$A$2:$N$78,6,FALSE),"")</f>
        <v/>
      </c>
      <c r="AH33" s="4" t="str">
        <f>IFERROR(VLOOKUP(B33,FS!$A$2:$N$78,7,FALSE),"")</f>
        <v/>
      </c>
      <c r="AI33" s="4" t="str">
        <f>IFERROR(VLOOKUP(B33,FS!$A$2:$N$78,8,FALSE),"")</f>
        <v/>
      </c>
      <c r="AJ33" s="4" t="str">
        <f>IFERROR(VLOOKUP(B33,FS!$A$2:$N$78,9,FALSE),"")</f>
        <v/>
      </c>
      <c r="AK33" s="4" t="str">
        <f>IFERROR(VLOOKUP(B33,FS!$A$2:$N$78,10,FALSE),"")</f>
        <v/>
      </c>
      <c r="AL33" s="4" t="str">
        <f>IFERROR(VLOOKUP(B33,FS!$A$2:$N$78,11,FALSE),"")</f>
        <v/>
      </c>
      <c r="AM33" s="4" t="str">
        <f>IFERROR(VLOOKUP(B33,FS!$A$2:$N$78,12,FALSE),"")</f>
        <v/>
      </c>
      <c r="AN33" s="4" t="str">
        <f>IFERROR(VLOOKUP(B33,FS!$A$2:$N$78,13,FALSE),"")</f>
        <v/>
      </c>
      <c r="AO33" s="236">
        <f t="shared" si="6"/>
        <v>0</v>
      </c>
      <c r="AP33" s="235">
        <f t="shared" si="7"/>
        <v>0</v>
      </c>
      <c r="AQ33" s="237">
        <f t="shared" si="8"/>
        <v>0</v>
      </c>
      <c r="AR33" s="4">
        <f t="shared" si="9"/>
        <v>12.666666666666666</v>
      </c>
      <c r="AS33" s="1">
        <f t="shared" si="10"/>
        <v>1</v>
      </c>
      <c r="AT33" s="245">
        <f>COUNTIF(I33:N33,"&gt;"&amp;0)+COUNTIF(S33:AB33,"&gt;"&amp;0)+COUNTIF(AG33:AN33,"&gt;"&amp;0)</f>
        <v>2</v>
      </c>
    </row>
    <row r="34" spans="1:46" ht="15" customHeight="1">
      <c r="A34" s="144">
        <v>9430173</v>
      </c>
      <c r="B34" s="144"/>
      <c r="C34" s="133" t="s">
        <v>261</v>
      </c>
      <c r="D34" s="134">
        <v>1989</v>
      </c>
      <c r="E34" s="134" t="s">
        <v>16</v>
      </c>
      <c r="F34" s="133"/>
      <c r="G34" s="219"/>
      <c r="H34" s="134" t="s">
        <v>161</v>
      </c>
      <c r="I34" s="135"/>
      <c r="J34" s="135"/>
      <c r="K34" s="127">
        <f>IFERROR(VLOOKUP(A34,'DM1'!$C$1:$I$108,7,0),IFERROR(VLOOKUP(B34,'DM1'!$D$1:$I$108,6,0),""))</f>
        <v>11</v>
      </c>
      <c r="L34" s="127">
        <f>IFERROR(VLOOKUP(A34,'DM2'!$C$1:$I$108,7,0),IFERROR(VLOOKUP(B34,'DM2'!$D$1:$I$108,6,0),""))</f>
        <v>20</v>
      </c>
      <c r="M34" s="130">
        <f>IFERROR(VLOOKUP(A34,'SPF1'!$C$1:$I$108,7,0),IFERROR(VLOOKUP(B34,'SPF1'!$D$1:$I$108,6,0),""))</f>
        <v>16</v>
      </c>
      <c r="N34" s="127">
        <f>IFERROR(VLOOKUP(A34,'SPF2'!$C$1:$I$108,7,0),IFERROR(VLOOKUP(B34,'SPF2'!$D$1:$I$108,6,0),""))</f>
        <v>18</v>
      </c>
      <c r="O34" s="10">
        <f t="shared" si="0"/>
        <v>65</v>
      </c>
      <c r="P34" s="11">
        <f t="shared" si="1"/>
        <v>65</v>
      </c>
      <c r="Q34" s="201">
        <f t="shared" si="2"/>
        <v>18</v>
      </c>
      <c r="R34" s="8"/>
      <c r="S34" s="136"/>
      <c r="T34" s="135"/>
      <c r="U34" s="135"/>
      <c r="V34" s="135"/>
      <c r="W34" s="127" t="str">
        <f>IFERROR(IF(B34&lt;&gt;0,VLOOKUP(B34,KLSBX1!$D$2:$I$120,6,FALSE()),NA()),IFERROR(IF(A34&lt;&gt;0,VLOOKUP(A34,KLSBX1!$C$2:$I$120,7,FALSE()),NA()),""))</f>
        <v/>
      </c>
      <c r="X34" s="127" t="str">
        <f>IFERROR(IF(B34&lt;&gt;0,VLOOKUP(B34,KLSBX2!$D$2:$I$120,6,FALSE()),NA()),IFERROR(IF(A34&lt;&gt;0,VLOOKUP(A34,KLSBX2!$C$2:$I$120,7,FALSE()),NA()),""))</f>
        <v/>
      </c>
      <c r="Y34" s="127" t="str">
        <f>IFERROR(IF(B34&lt;&gt;0,VLOOKUP(B34,DMSBXNC!$D$2:$I$420,6,FALSE()),NA()),IFERROR(IF(A34&lt;&gt;0,VLOOKUP(A34,DMSBXNC!$C$2:$I$420,7,FALSE()),NA()),""))</f>
        <v/>
      </c>
      <c r="Z34" s="127" t="str">
        <f>IFERROR(IF(B34&lt;&gt;0,VLOOKUP(B34,DMSBX1_3!$D$2:$I$420,6,FALSE()),NA()),IFERROR(IF(A34&lt;&gt;0,VLOOKUP(A34,DMSBX1_3!$C$2:$I$420,7,FALSE()),NA()),""))</f>
        <v/>
      </c>
      <c r="AA34" s="127" t="str">
        <f>IFERROR(IF(B34&lt;&gt;0,VLOOKUP(B34,'KLS1'!$D$2:$I$420,6,FALSE()),NA()),IFERROR(IF(A34&lt;&gt;0,VLOOKUP(A34,'KLS1'!$C$2:$I$420,7,FALSE()),NA()),""))</f>
        <v/>
      </c>
      <c r="AB34" s="129" t="str">
        <f>IFERROR(IF(B34&lt;&gt;0,VLOOKUP(B34,'KLS2'!$D$2:$I$426,6,FALSE()),NA()),IFERROR(IF(A34&lt;&gt;0,VLOOKUP(A34,'KLS2'!$C$2:$I$426,7,FALSE()),NA()),""))</f>
        <v/>
      </c>
      <c r="AC34" s="10">
        <f t="shared" si="3"/>
        <v>0</v>
      </c>
      <c r="AD34" s="11">
        <f t="shared" si="4"/>
        <v>0</v>
      </c>
      <c r="AE34" s="201">
        <f t="shared" si="5"/>
        <v>0</v>
      </c>
      <c r="AF34" s="240"/>
      <c r="AG34" s="4" t="str">
        <f>IFERROR(VLOOKUP(B34,FS!$A$2:$N$78,6,FALSE),"")</f>
        <v/>
      </c>
      <c r="AH34" s="4" t="str">
        <f>IFERROR(VLOOKUP(B34,FS!$A$2:$N$78,7,FALSE),"")</f>
        <v/>
      </c>
      <c r="AI34" s="4" t="str">
        <f>IFERROR(VLOOKUP(B34,FS!$A$2:$N$78,8,FALSE),"")</f>
        <v/>
      </c>
      <c r="AJ34" s="4" t="str">
        <f>IFERROR(VLOOKUP(B34,FS!$A$2:$N$78,9,FALSE),"")</f>
        <v/>
      </c>
      <c r="AK34" s="4" t="str">
        <f>IFERROR(VLOOKUP(B34,FS!$A$2:$N$78,10,FALSE),"")</f>
        <v/>
      </c>
      <c r="AL34" s="4" t="str">
        <f>IFERROR(VLOOKUP(B34,FS!$A$2:$N$78,11,FALSE),"")</f>
        <v/>
      </c>
      <c r="AM34" s="4" t="str">
        <f>IFERROR(VLOOKUP(B34,FS!$A$2:$N$78,12,FALSE),"")</f>
        <v/>
      </c>
      <c r="AN34" s="4" t="str">
        <f>IFERROR(VLOOKUP(B34,FS!$A$2:$N$78,13,FALSE),"")</f>
        <v/>
      </c>
      <c r="AO34" s="236">
        <f t="shared" si="6"/>
        <v>0</v>
      </c>
      <c r="AP34" s="235">
        <f t="shared" si="7"/>
        <v>0</v>
      </c>
      <c r="AQ34" s="237">
        <f t="shared" si="8"/>
        <v>0</v>
      </c>
      <c r="AR34" s="4">
        <f t="shared" si="9"/>
        <v>18</v>
      </c>
      <c r="AS34" s="1">
        <f t="shared" si="10"/>
        <v>1</v>
      </c>
      <c r="AT34" s="130"/>
    </row>
    <row r="35" spans="1:46" ht="15" customHeight="1">
      <c r="A35" s="145">
        <v>9430048</v>
      </c>
      <c r="B35" s="145"/>
      <c r="C35" s="130" t="s">
        <v>257</v>
      </c>
      <c r="D35" s="132">
        <v>1989</v>
      </c>
      <c r="E35" s="132" t="s">
        <v>16</v>
      </c>
      <c r="F35" s="186"/>
      <c r="G35" s="217"/>
      <c r="H35" s="132" t="s">
        <v>161</v>
      </c>
      <c r="I35" s="127" t="str">
        <f>IFERROR(VLOOKUP(A36,'KLP1'!$C$1:$I$108,7,0),IFERROR(VLOOKUP(B36,'KLP1'!$D$1:$I$108,6,0),""))</f>
        <v/>
      </c>
      <c r="J35" s="127" t="str">
        <f>IFERROR(VLOOKUP(A36,'KLP2'!$C$1:$I$108,7,0),IFERROR(VLOOKUP(B36,'KLP2'!$D$1:$I$108,6,0),""))</f>
        <v/>
      </c>
      <c r="K35" s="127"/>
      <c r="L35" s="127" t="str">
        <f>IFERROR(VLOOKUP(A36,'DM2'!$C$1:$I$108,7,0),IFERROR(VLOOKUP(B36,'DM2'!$D$1:$I$108,6,0),""))</f>
        <v/>
      </c>
      <c r="M35" s="130" t="str">
        <f>IFERROR(VLOOKUP(A35,'SPF1'!$C$1:$I$108,7,0),IFERROR(VLOOKUP(B35,'SPF1'!$D$1:$I$108,6,0),""))</f>
        <v/>
      </c>
      <c r="N35" s="127" t="str">
        <f>IFERROR(VLOOKUP(A35,'SPF2'!$C$1:$I$108,7,0),IFERROR(VLOOKUP(B35,'SPF2'!$D$1:$I$108,6,0),""))</f>
        <v/>
      </c>
      <c r="O35" s="10">
        <f t="shared" si="0"/>
        <v>0</v>
      </c>
      <c r="P35" s="11">
        <f t="shared" si="1"/>
        <v>0</v>
      </c>
      <c r="Q35" s="201">
        <f t="shared" si="2"/>
        <v>0</v>
      </c>
      <c r="R35" s="8"/>
      <c r="S35" s="128" t="str">
        <f>IFERROR(VLOOKUP(A35,DMSBX1!$C$1:$I$108,7,0),IFERROR(VLOOKUP(B35,DMSBX1!$D$1:$I$108,6,0),""))</f>
        <v/>
      </c>
      <c r="T35" s="127"/>
      <c r="U35" s="127" t="str">
        <f>IFERROR(VLOOKUP(B36,DMSBX2!$D$1:$I$101,6,0),"")</f>
        <v/>
      </c>
      <c r="V35" s="127">
        <f>IFERROR(VLOOKUP(B36,'SP2'!$D$1:$I$107,6,0),"")</f>
        <v>28.8</v>
      </c>
      <c r="W35" s="127">
        <f>IFERROR(IF(B35&lt;&gt;0,VLOOKUP(B35,KLSBX1!$D$2:$I$120,6,FALSE()),NA()),IFERROR(IF(A35&lt;&gt;0,VLOOKUP(A35,KLSBX1!$C$2:$I$120,7,FALSE()),NA()),""))</f>
        <v>15</v>
      </c>
      <c r="X35" s="127">
        <f>IFERROR(IF(B35&lt;&gt;0,VLOOKUP(B35,KLSBX2!$D$2:$I$120,6,FALSE()),NA()),IFERROR(IF(A35&lt;&gt;0,VLOOKUP(A35,KLSBX2!$C$2:$I$120,7,FALSE()),NA()),""))</f>
        <v>14</v>
      </c>
      <c r="Y35" s="127">
        <f>IFERROR(IF(B35&lt;&gt;0,VLOOKUP(B35,DMSBXNC!$D$2:$I$420,6,FALSE()),NA()),IFERROR(IF(A35&lt;&gt;0,VLOOKUP(A35,DMSBXNC!$C$2:$I$420,7,FALSE()),NA()),""))</f>
        <v>2.4</v>
      </c>
      <c r="Z35" s="127">
        <f>IFERROR(IF(B35&lt;&gt;0,VLOOKUP(B35,DMSBX1_3!$D$2:$I$420,6,FALSE()),NA()),IFERROR(IF(A35&lt;&gt;0,VLOOKUP(A35,DMSBX1_3!$C$2:$I$420,7,FALSE()),NA()),""))</f>
        <v>3.2</v>
      </c>
      <c r="AA35" s="127">
        <f>IFERROR(IF(B35&lt;&gt;0,VLOOKUP(B35,'KLS1'!$D$2:$I$420,6,FALSE()),NA()),IFERROR(IF(A35&lt;&gt;0,VLOOKUP(A35,'KLS1'!$C$2:$I$420,7,FALSE()),NA()),""))</f>
        <v>50</v>
      </c>
      <c r="AB35" s="129" t="str">
        <f>IFERROR(IF(B35&lt;&gt;0,VLOOKUP(B35,'KLS2'!$D$2:$I$426,6,FALSE()),NA()),IFERROR(IF(A35&lt;&gt;0,VLOOKUP(A35,'KLS2'!$C$2:$I$426,7,FALSE()),NA()),""))</f>
        <v/>
      </c>
      <c r="AC35" s="10">
        <f t="shared" si="3"/>
        <v>113.4</v>
      </c>
      <c r="AD35" s="11">
        <f t="shared" si="4"/>
        <v>113.4</v>
      </c>
      <c r="AE35" s="201">
        <f t="shared" si="5"/>
        <v>31.266666666666666</v>
      </c>
      <c r="AF35" s="240"/>
      <c r="AG35" s="4" t="str">
        <f>IFERROR(VLOOKUP(B35,FS!$A$2:$N$78,6,FALSE),"")</f>
        <v/>
      </c>
      <c r="AH35" s="4" t="str">
        <f>IFERROR(VLOOKUP(B35,FS!$A$2:$N$78,7,FALSE),"")</f>
        <v/>
      </c>
      <c r="AI35" s="4" t="str">
        <f>IFERROR(VLOOKUP(B35,FS!$A$2:$N$78,8,FALSE),"")</f>
        <v/>
      </c>
      <c r="AJ35" s="4" t="str">
        <f>IFERROR(VLOOKUP(B35,FS!$A$2:$N$78,9,FALSE),"")</f>
        <v/>
      </c>
      <c r="AK35" s="4" t="str">
        <f>IFERROR(VLOOKUP(B35,FS!$A$2:$N$78,10,FALSE),"")</f>
        <v/>
      </c>
      <c r="AL35" s="4" t="str">
        <f>IFERROR(VLOOKUP(B35,FS!$A$2:$N$78,11,FALSE),"")</f>
        <v/>
      </c>
      <c r="AM35" s="4" t="str">
        <f>IFERROR(VLOOKUP(B35,FS!$A$2:$N$78,12,FALSE),"")</f>
        <v/>
      </c>
      <c r="AN35" s="4" t="str">
        <f>IFERROR(VLOOKUP(B35,FS!$A$2:$N$78,13,FALSE),"")</f>
        <v/>
      </c>
      <c r="AO35" s="236">
        <f t="shared" si="6"/>
        <v>0</v>
      </c>
      <c r="AP35" s="235">
        <f t="shared" si="7"/>
        <v>0</v>
      </c>
      <c r="AQ35" s="237">
        <f t="shared" si="8"/>
        <v>0</v>
      </c>
      <c r="AR35" s="4">
        <f t="shared" si="9"/>
        <v>31.266666666666666</v>
      </c>
      <c r="AS35" s="1">
        <f t="shared" si="10"/>
        <v>1</v>
      </c>
      <c r="AT35" s="130"/>
    </row>
    <row r="36" spans="1:46" ht="15" customHeight="1">
      <c r="B36" s="14">
        <v>705444</v>
      </c>
      <c r="C36" s="14" t="s">
        <v>535</v>
      </c>
      <c r="D36" s="3">
        <v>2017</v>
      </c>
      <c r="E36" s="3" t="s">
        <v>11</v>
      </c>
      <c r="F36" s="1" t="str">
        <f>IFERROR(VLOOKUP(B36,SVEXP!$A$2:$F$6577,6,FALSE),"")</f>
        <v>SK SNOWRIDERS VIMPERK</v>
      </c>
      <c r="G36" s="211" t="str">
        <f>IFERROR(VLOOKUP(B36,SVEXP!$A$2:$E$6577,5,FALSE),"")</f>
        <v>Plzeňský kraj</v>
      </c>
      <c r="H36" s="3" t="s">
        <v>161</v>
      </c>
      <c r="I36" s="4" t="str">
        <f>IFERROR(VLOOKUP(A36,'KLP1'!$C$1:$I$108,7,0),IFERROR(VLOOKUP(B36,'KLP1'!$D$1:$I$108,6,0),""))</f>
        <v/>
      </c>
      <c r="J36" s="4" t="str">
        <f>IFERROR(VLOOKUP(A36,'KLP2'!$C$1:$I$108,7,0),IFERROR(VLOOKUP(B36,'KLP2'!$D$1:$I$108,6,0),""))</f>
        <v/>
      </c>
      <c r="K36" s="4" t="str">
        <f>IFERROR(VLOOKUP(A36,'DM1'!$C$1:$I$108,7,0),IFERROR(VLOOKUP(B36,'DM1'!$D$1:$I$108,6,0),""))</f>
        <v/>
      </c>
      <c r="L36" s="4" t="str">
        <f>IFERROR(VLOOKUP(A36,'DM2'!$C$1:$I$108,7,0),IFERROR(VLOOKUP(B36,'DM2'!$D$1:$I$108,6,0),""))</f>
        <v/>
      </c>
      <c r="M36" s="1" t="str">
        <f>IFERROR(VLOOKUP(A36,'SPF1'!$C$1:$I$108,7,0),IFERROR(VLOOKUP(B36,'SPF1'!$D$1:$I$108,6,0),""))</f>
        <v/>
      </c>
      <c r="N36" s="4" t="str">
        <f>IFERROR(VLOOKUP(A36,'SPF2'!$C$1:$I$108,7,0),IFERROR(VLOOKUP(B36,'SPF2'!$D$1:$I$108,6,0),""))</f>
        <v/>
      </c>
      <c r="O36" s="10">
        <f t="shared" si="0"/>
        <v>0</v>
      </c>
      <c r="P36" s="11">
        <f t="shared" si="1"/>
        <v>0</v>
      </c>
      <c r="Q36" s="201">
        <f t="shared" si="2"/>
        <v>0</v>
      </c>
      <c r="R36" s="8"/>
      <c r="S36" s="5" t="str">
        <f>IFERROR(VLOOKUP(A36,DMSBX1!$C$1:$I$108,7,0),IFERROR(VLOOKUP(B36,DMSBX1!$D$1:$I$108,6,0),""))</f>
        <v/>
      </c>
      <c r="T36" s="4"/>
      <c r="U36" s="4" t="str">
        <f>IFERROR(VLOOKUP(B36,'SP1'!$D$1:$I$107,6,0),"")</f>
        <v/>
      </c>
      <c r="V36" s="4">
        <f>IFERROR(VLOOKUP(B36,'SP2'!$D$1:$I$107,6,0),"")</f>
        <v>28.8</v>
      </c>
      <c r="W36" s="4" t="str">
        <f>IFERROR(IF(B36&lt;&gt;0,VLOOKUP(B36,KLSBX1!$D$2:$I$120,6,FALSE()),NA()),IFERROR(IF(A36&lt;&gt;0,VLOOKUP(A36,KLSBX1!$C$2:$I$120,7,FALSE()),NA()),""))</f>
        <v/>
      </c>
      <c r="X36" s="4" t="str">
        <f>IFERROR(IF(B36&lt;&gt;0,VLOOKUP(B36,KLSBX2!$D$2:$I$120,6,FALSE()),NA()),IFERROR(IF(A36&lt;&gt;0,VLOOKUP(A36,KLSBX2!$C$2:$I$120,7,FALSE()),NA()),""))</f>
        <v/>
      </c>
      <c r="Y36" s="4" t="str">
        <f>IFERROR(IF(B36&lt;&gt;0,VLOOKUP(B36,DMSBXNC!$D$2:$I$420,6,FALSE()),NA()),IFERROR(IF(A36&lt;&gt;0,VLOOKUP(A36,DMSBXNC!$C$2:$I$420,7,FALSE()),NA()),""))</f>
        <v/>
      </c>
      <c r="Z36" s="4" t="str">
        <f>IFERROR(IF(B36&lt;&gt;0,VLOOKUP(B36,DMSBX1_3!$D$2:$I$420,6,FALSE()),NA()),IFERROR(IF(A36&lt;&gt;0,VLOOKUP(A36,DMSBX1_3!$C$2:$I$420,7,FALSE()),NA()),""))</f>
        <v/>
      </c>
      <c r="AA36" s="4" t="str">
        <f>IFERROR(IF(B36&lt;&gt;0,VLOOKUP(B36,'KLS1'!$D$2:$I$420,6,FALSE()),NA()),IFERROR(IF(A36&lt;&gt;0,VLOOKUP(A36,'KLS1'!$C$2:$I$420,7,FALSE()),NA()),""))</f>
        <v/>
      </c>
      <c r="AB36" s="6" t="str">
        <f>IFERROR(IF(B36&lt;&gt;0,VLOOKUP(B36,'KLS2'!$D$2:$I$426,6,FALSE()),NA()),IFERROR(IF(A36&lt;&gt;0,VLOOKUP(A36,'KLS2'!$C$2:$I$426,7,FALSE()),NA()),""))</f>
        <v/>
      </c>
      <c r="AC36" s="10">
        <f t="shared" si="3"/>
        <v>28.8</v>
      </c>
      <c r="AD36" s="11">
        <f t="shared" si="4"/>
        <v>28.8</v>
      </c>
      <c r="AE36" s="201">
        <f t="shared" si="5"/>
        <v>9.6</v>
      </c>
      <c r="AF36" s="240"/>
      <c r="AG36" s="4" t="str">
        <f>IFERROR(VLOOKUP(B36,FS!$A$2:$N$78,6,FALSE),"")</f>
        <v/>
      </c>
      <c r="AH36" s="4" t="str">
        <f>IFERROR(VLOOKUP(B36,FS!$A$2:$N$78,7,FALSE),"")</f>
        <v/>
      </c>
      <c r="AI36" s="4" t="str">
        <f>IFERROR(VLOOKUP(B36,FS!$A$2:$N$78,8,FALSE),"")</f>
        <v/>
      </c>
      <c r="AJ36" s="4" t="str">
        <f>IFERROR(VLOOKUP(B36,FS!$A$2:$N$78,9,FALSE),"")</f>
        <v/>
      </c>
      <c r="AK36" s="4" t="str">
        <f>IFERROR(VLOOKUP(B36,FS!$A$2:$N$78,10,FALSE),"")</f>
        <v/>
      </c>
      <c r="AL36" s="4" t="str">
        <f>IFERROR(VLOOKUP(B36,FS!$A$2:$N$78,11,FALSE),"")</f>
        <v/>
      </c>
      <c r="AM36" s="4" t="str">
        <f>IFERROR(VLOOKUP(B36,FS!$A$2:$N$78,12,FALSE),"")</f>
        <v/>
      </c>
      <c r="AN36" s="4" t="str">
        <f>IFERROR(VLOOKUP(B36,FS!$A$2:$N$78,13,FALSE),"")</f>
        <v/>
      </c>
      <c r="AO36" s="236">
        <f t="shared" si="6"/>
        <v>0</v>
      </c>
      <c r="AP36" s="235">
        <f t="shared" si="7"/>
        <v>0</v>
      </c>
      <c r="AQ36" s="237">
        <f t="shared" si="8"/>
        <v>0</v>
      </c>
      <c r="AR36" s="4">
        <f t="shared" si="9"/>
        <v>9.6</v>
      </c>
      <c r="AS36" s="1">
        <f t="shared" si="10"/>
        <v>1</v>
      </c>
      <c r="AT36" s="245">
        <f>COUNTIF(I36:N36,"&gt;"&amp;0)+COUNTIF(S36:AB36,"&gt;"&amp;0)+COUNTIF(AG36:AN36,"&gt;"&amp;0)</f>
        <v>1</v>
      </c>
    </row>
    <row r="37" spans="1:46" ht="15" customHeight="1">
      <c r="B37" s="14">
        <v>779103</v>
      </c>
      <c r="C37" s="14" t="s">
        <v>533</v>
      </c>
      <c r="D37" s="3">
        <v>2017</v>
      </c>
      <c r="E37" s="3" t="s">
        <v>11</v>
      </c>
      <c r="F37" s="1" t="str">
        <f>IFERROR(VLOOKUP(B37,SVEXP!$A$2:$F$6577,6,FALSE),"")</f>
        <v>Snow Rockets</v>
      </c>
      <c r="G37" s="211" t="str">
        <f>IFERROR(VLOOKUP(B37,SVEXP!$A$2:$E$6577,5,FALSE),"")</f>
        <v>Středočeský kraj</v>
      </c>
      <c r="H37" s="3" t="s">
        <v>161</v>
      </c>
      <c r="I37" s="4" t="str">
        <f>IFERROR(VLOOKUP(A37,'KLP1'!$C$1:$I$108,7,0),IFERROR(VLOOKUP(B37,'KLP1'!$D$1:$I$108,6,0),""))</f>
        <v/>
      </c>
      <c r="J37" s="4" t="str">
        <f>IFERROR(VLOOKUP(A37,'KLP2'!$C$1:$I$108,7,0),IFERROR(VLOOKUP(B37,'KLP2'!$D$1:$I$108,6,0),""))</f>
        <v/>
      </c>
      <c r="K37" s="4" t="str">
        <f>IFERROR(VLOOKUP(A37,'DM1'!$C$1:$I$108,7,0),IFERROR(VLOOKUP(B37,'DM1'!$D$1:$I$108,6,0),""))</f>
        <v/>
      </c>
      <c r="L37" s="4" t="str">
        <f>IFERROR(VLOOKUP(A37,'DM2'!$C$1:$I$108,7,0),IFERROR(VLOOKUP(B37,'DM2'!$D$1:$I$108,6,0),""))</f>
        <v/>
      </c>
      <c r="M37" s="1" t="str">
        <f>IFERROR(VLOOKUP(A37,'SPF1'!$C$1:$I$108,7,0),IFERROR(VLOOKUP(B37,'SPF1'!$D$1:$I$108,6,0),""))</f>
        <v/>
      </c>
      <c r="N37" s="4" t="str">
        <f>IFERROR(VLOOKUP(A37,'SPF2'!$C$1:$I$108,7,0),IFERROR(VLOOKUP(B37,'SPF2'!$D$1:$I$108,6,0),""))</f>
        <v/>
      </c>
      <c r="O37" s="10">
        <f t="shared" si="0"/>
        <v>0</v>
      </c>
      <c r="P37" s="11">
        <f t="shared" si="1"/>
        <v>0</v>
      </c>
      <c r="Q37" s="201">
        <f t="shared" si="2"/>
        <v>0</v>
      </c>
      <c r="R37" s="8"/>
      <c r="S37" s="5" t="str">
        <f>IFERROR(VLOOKUP(A37,DMSBX1!$C$1:$I$108,7,0),IFERROR(VLOOKUP(B37,DMSBX1!$D$1:$I$108,6,0),""))</f>
        <v/>
      </c>
      <c r="T37" s="4"/>
      <c r="U37" s="4" t="str">
        <f>IFERROR(VLOOKUP(B37,'SP1'!$D$1:$I$107,6,0),"")</f>
        <v/>
      </c>
      <c r="V37" s="4">
        <f>IFERROR(VLOOKUP(B37,'SP2'!$D$1:$I$107,6,0),"")</f>
        <v>32</v>
      </c>
      <c r="W37" s="4" t="str">
        <f>IFERROR(IF(B37&lt;&gt;0,VLOOKUP(B37,KLSBX1!$D$2:$I$120,6,FALSE()),NA()),IFERROR(IF(A37&lt;&gt;0,VLOOKUP(A37,KLSBX1!$C$2:$I$120,7,FALSE()),NA()),""))</f>
        <v/>
      </c>
      <c r="X37" s="4" t="str">
        <f>IFERROR(IF(B37&lt;&gt;0,VLOOKUP(B37,KLSBX2!$D$2:$I$120,6,FALSE()),NA()),IFERROR(IF(A37&lt;&gt;0,VLOOKUP(A37,KLSBX2!$C$2:$I$120,7,FALSE()),NA()),""))</f>
        <v/>
      </c>
      <c r="Y37" s="4" t="str">
        <f>IFERROR(IF(B37&lt;&gt;0,VLOOKUP(B37,DMSBXNC!$D$2:$I$420,6,FALSE()),NA()),IFERROR(IF(A37&lt;&gt;0,VLOOKUP(A37,DMSBXNC!$C$2:$I$420,7,FALSE()),NA()),""))</f>
        <v/>
      </c>
      <c r="Z37" s="4" t="str">
        <f>IFERROR(IF(B37&lt;&gt;0,VLOOKUP(B37,DMSBX1_3!$D$2:$I$420,6,FALSE()),NA()),IFERROR(IF(A37&lt;&gt;0,VLOOKUP(A37,DMSBX1_3!$C$2:$I$420,7,FALSE()),NA()),""))</f>
        <v/>
      </c>
      <c r="AA37" s="4" t="str">
        <f>IFERROR(IF(B37&lt;&gt;0,VLOOKUP(B37,'KLS1'!$D$2:$I$420,6,FALSE()),NA()),IFERROR(IF(A37&lt;&gt;0,VLOOKUP(A37,'KLS1'!$C$2:$I$420,7,FALSE()),NA()),""))</f>
        <v/>
      </c>
      <c r="AB37" s="6" t="str">
        <f>IFERROR(IF(B37&lt;&gt;0,VLOOKUP(B37,'KLS2'!$D$2:$I$426,6,FALSE()),NA()),IFERROR(IF(A37&lt;&gt;0,VLOOKUP(A37,'KLS2'!$C$2:$I$426,7,FALSE()),NA()),""))</f>
        <v/>
      </c>
      <c r="AC37" s="10">
        <f t="shared" si="3"/>
        <v>32</v>
      </c>
      <c r="AD37" s="11">
        <f t="shared" si="4"/>
        <v>32</v>
      </c>
      <c r="AE37" s="201">
        <f t="shared" si="5"/>
        <v>10.666666666666666</v>
      </c>
      <c r="AF37" s="240"/>
      <c r="AG37" s="4" t="str">
        <f>IFERROR(VLOOKUP(B37,FS!$A$2:$N$78,6,FALSE),"")</f>
        <v/>
      </c>
      <c r="AH37" s="4" t="str">
        <f>IFERROR(VLOOKUP(B37,FS!$A$2:$N$78,7,FALSE),"")</f>
        <v/>
      </c>
      <c r="AI37" s="4" t="str">
        <f>IFERROR(VLOOKUP(B37,FS!$A$2:$N$78,8,FALSE),"")</f>
        <v/>
      </c>
      <c r="AJ37" s="4" t="str">
        <f>IFERROR(VLOOKUP(B37,FS!$A$2:$N$78,9,FALSE),"")</f>
        <v/>
      </c>
      <c r="AK37" s="4" t="str">
        <f>IFERROR(VLOOKUP(B37,FS!$A$2:$N$78,10,FALSE),"")</f>
        <v/>
      </c>
      <c r="AL37" s="4" t="str">
        <f>IFERROR(VLOOKUP(B37,FS!$A$2:$N$78,11,FALSE),"")</f>
        <v/>
      </c>
      <c r="AM37" s="4" t="str">
        <f>IFERROR(VLOOKUP(B37,FS!$A$2:$N$78,12,FALSE),"")</f>
        <v/>
      </c>
      <c r="AN37" s="4" t="str">
        <f>IFERROR(VLOOKUP(B37,FS!$A$2:$N$78,13,FALSE),"")</f>
        <v/>
      </c>
      <c r="AO37" s="236">
        <f t="shared" si="6"/>
        <v>0</v>
      </c>
      <c r="AP37" s="235">
        <f t="shared" si="7"/>
        <v>0</v>
      </c>
      <c r="AQ37" s="237">
        <f t="shared" si="8"/>
        <v>0</v>
      </c>
      <c r="AR37" s="4">
        <f t="shared" si="9"/>
        <v>10.666666666666666</v>
      </c>
      <c r="AS37" s="1">
        <f t="shared" si="10"/>
        <v>1</v>
      </c>
      <c r="AT37" s="245">
        <f>COUNTIF(I37:N37,"&gt;"&amp;0)+COUNTIF(S37:AB37,"&gt;"&amp;0)+COUNTIF(AG37:AN37,"&gt;"&amp;0)</f>
        <v>1</v>
      </c>
    </row>
    <row r="38" spans="1:46" ht="15" customHeight="1">
      <c r="A38" s="141"/>
      <c r="B38" s="141">
        <v>887880</v>
      </c>
      <c r="C38" s="14" t="s">
        <v>241</v>
      </c>
      <c r="D38" s="2">
        <v>2016</v>
      </c>
      <c r="E38" s="3" t="s">
        <v>11</v>
      </c>
      <c r="F38" s="1" t="str">
        <f>IFERROR(VLOOKUP(B38,SVEXP!$A$2:$F$6577,6,FALSE),"")</f>
        <v>SA Špindlerův Mlýn</v>
      </c>
      <c r="G38" s="211" t="str">
        <f>IFERROR(VLOOKUP(B38,SVEXP!$A$2:$E$6577,5,FALSE),"")</f>
        <v>Hlavní město Praha</v>
      </c>
      <c r="H38" s="3" t="s">
        <v>164</v>
      </c>
      <c r="I38" s="4" t="str">
        <f>IFERROR(VLOOKUP(A38,'KLP1'!$C$1:$I$108,7,0),IFERROR(VLOOKUP(B38,'KLP1'!$D$1:$I$108,6,0),""))</f>
        <v/>
      </c>
      <c r="J38" s="4" t="str">
        <f>IFERROR(VLOOKUP(A38,'KLP2'!$C$1:$I$108,7,0),IFERROR(VLOOKUP(B38,'KLP2'!$D$1:$I$108,6,0),""))</f>
        <v/>
      </c>
      <c r="K38" s="4" t="str">
        <f>IFERROR(VLOOKUP(A38,'DM1'!$C$1:$I$108,7,0),IFERROR(VLOOKUP(B38,'DM1'!$D$1:$I$108,6,0),""))</f>
        <v/>
      </c>
      <c r="L38" s="4" t="str">
        <f>IFERROR(VLOOKUP(A38,'DM2'!$C$1:$I$108,7,0),IFERROR(VLOOKUP(B38,'DM2'!$D$1:$I$108,6,0),""))</f>
        <v/>
      </c>
      <c r="M38" s="4">
        <f>IFERROR(VLOOKUP(A38,'SPF1'!$C$1:$I$108,7,0),IFERROR(VLOOKUP(B38,'SPF1'!$D$1:$I$108,6,0),""))</f>
        <v>48</v>
      </c>
      <c r="N38" s="4">
        <f>IFERROR(VLOOKUP(A38,'SPF2'!$C$1:$I$108,7,0),IFERROR(VLOOKUP(B38,'SPF2'!$D$1:$I$108,6,0),""))</f>
        <v>56</v>
      </c>
      <c r="O38" s="10">
        <f t="shared" si="0"/>
        <v>104</v>
      </c>
      <c r="P38" s="11">
        <f t="shared" si="1"/>
        <v>104</v>
      </c>
      <c r="Q38" s="201">
        <f t="shared" si="2"/>
        <v>34.666666666666664</v>
      </c>
      <c r="R38" s="8"/>
      <c r="S38" s="5">
        <f>IFERROR(VLOOKUP(A38,DMSBX1!$C$1:$I$108,7,0),IFERROR(VLOOKUP(B38,DMSBX1!$D$1:$I$108,6,0),""))</f>
        <v>30</v>
      </c>
      <c r="T38" s="5">
        <f>IFERROR(VLOOKUP(A38,DMSBX2!$C$1:$I$101,7,0),IFERROR(VLOOKUP(B38,DMSBX2!$D$1:$I$101,6,0),""))</f>
        <v>30</v>
      </c>
      <c r="U38" s="4">
        <f>IFERROR(VLOOKUP(B38,'SP1'!$D$1:$I$107,6,0),"")</f>
        <v>45</v>
      </c>
      <c r="V38" s="4">
        <f>IFERROR(VLOOKUP(B38,'SP2'!$D$1:$I$107,6,0),"")</f>
        <v>70</v>
      </c>
      <c r="W38" s="4">
        <f>IFERROR(IF(B38&lt;&gt;0,VLOOKUP(B38,KLSBX1!$D$2:$I$120,6,FALSE()),NA()),IFERROR(IF(A38&lt;&gt;0,VLOOKUP(A38,KLSBX1!$C$2:$I$120,7,FALSE()),NA()),""))</f>
        <v>64</v>
      </c>
      <c r="X38" s="4">
        <f>IFERROR(IF(B38&lt;&gt;0,VLOOKUP(B38,KLSBX2!$D$2:$I$120,6,FALSE()),NA()),IFERROR(IF(A38&lt;&gt;0,VLOOKUP(A38,KLSBX2!$C$2:$I$120,7,FALSE()),NA()),""))</f>
        <v>80</v>
      </c>
      <c r="Y38" s="4">
        <f>IFERROR(IF(B38&lt;&gt;0,VLOOKUP(B38,DMSBXNC!$D$2:$I$420,6,FALSE()),NA()),IFERROR(IF(A38&lt;&gt;0,VLOOKUP(A38,DMSBXNC!$C$2:$I$420,7,FALSE()),NA()),""))</f>
        <v>64</v>
      </c>
      <c r="Z38" s="4">
        <f>IFERROR(IF(B38&lt;&gt;0,VLOOKUP(B38,DMSBX1_3!$D$2:$I$420,6,FALSE()),NA()),IFERROR(IF(A38&lt;&gt;0,VLOOKUP(A38,DMSBX1_3!$C$2:$I$420,7,FALSE()),NA()),""))</f>
        <v>64</v>
      </c>
      <c r="AA38" s="4">
        <f>IFERROR(IF(B38&lt;&gt;0,VLOOKUP(B38,'KLS1'!$D$2:$I$420,6,FALSE()),NA()),IFERROR(IF(A38&lt;&gt;0,VLOOKUP(A38,'KLS1'!$C$2:$I$420,7,FALSE()),NA()),""))</f>
        <v>48</v>
      </c>
      <c r="AB38" s="6">
        <f>IFERROR(IF(B38&lt;&gt;0,VLOOKUP(B38,'KLS2'!$D$2:$I$426,6,FALSE()),NA()),IFERROR(IF(A38&lt;&gt;0,VLOOKUP(A38,'KLS2'!$C$2:$I$426,7,FALSE()),NA()),""))</f>
        <v>30</v>
      </c>
      <c r="AC38" s="10">
        <f t="shared" si="3"/>
        <v>525</v>
      </c>
      <c r="AD38" s="11">
        <f t="shared" si="4"/>
        <v>465</v>
      </c>
      <c r="AE38" s="201">
        <f t="shared" si="5"/>
        <v>71.333333333333329</v>
      </c>
      <c r="AF38" s="240"/>
      <c r="AG38" s="4">
        <f>IFERROR(VLOOKUP(B38,FS!$A$2:$N$78,6,FALSE),"")</f>
        <v>16</v>
      </c>
      <c r="AN38" s="4">
        <f>IFERROR(VLOOKUP(B38,FS!$A$2:$N$78,13,FALSE),"")</f>
        <v>16</v>
      </c>
      <c r="AO38" s="236">
        <f t="shared" si="6"/>
        <v>32</v>
      </c>
      <c r="AP38" s="235">
        <f t="shared" si="7"/>
        <v>32</v>
      </c>
      <c r="AQ38" s="237">
        <f t="shared" si="8"/>
        <v>10.666666666666666</v>
      </c>
      <c r="AR38" s="4">
        <f t="shared" si="9"/>
        <v>116.66666666666667</v>
      </c>
      <c r="AS38" s="1">
        <f t="shared" si="10"/>
        <v>3</v>
      </c>
      <c r="AT38" s="245">
        <f>COUNTIF(I38:N38,"&gt;"&amp;0)+COUNTIF(S38:AB38,"&gt;"&amp;0)+COUNTIF(AG38:AN38,"&gt;"&amp;0)</f>
        <v>14</v>
      </c>
    </row>
    <row r="39" spans="1:46" ht="15" customHeight="1">
      <c r="A39" s="186">
        <v>9690065</v>
      </c>
      <c r="B39" s="186"/>
      <c r="C39" s="186" t="s">
        <v>271</v>
      </c>
      <c r="D39" s="187">
        <v>1994</v>
      </c>
      <c r="E39" s="187" t="s">
        <v>93</v>
      </c>
      <c r="F39" s="186"/>
      <c r="G39" s="217"/>
      <c r="H39" s="187" t="s">
        <v>161</v>
      </c>
      <c r="I39" s="188"/>
      <c r="J39" s="187"/>
      <c r="K39" s="187"/>
      <c r="L39" s="130"/>
      <c r="M39" s="130" t="str">
        <f>IFERROR(VLOOKUP(A39,'SPF1'!$C$1:$I$108,7,0),IFERROR(VLOOKUP(B39,'SPF1'!$D$1:$I$108,6,0),""))</f>
        <v/>
      </c>
      <c r="N39" s="127" t="str">
        <f>IFERROR(VLOOKUP(A39,'SPF2'!$C$1:$I$108,7,0),IFERROR(VLOOKUP(B39,'SPF2'!$D$1:$I$108,6,0),""))</f>
        <v/>
      </c>
      <c r="O39" s="10">
        <f t="shared" si="0"/>
        <v>0</v>
      </c>
      <c r="P39" s="11">
        <f t="shared" si="1"/>
        <v>0</v>
      </c>
      <c r="Q39" s="201">
        <f t="shared" si="2"/>
        <v>0</v>
      </c>
      <c r="R39" s="8"/>
      <c r="S39" s="130"/>
      <c r="T39" s="130"/>
      <c r="U39" s="130"/>
      <c r="V39" s="130"/>
      <c r="W39" s="130"/>
      <c r="X39" s="127" t="str">
        <f>IFERROR(IF(B39&lt;&gt;0,VLOOKUP(B39,KLSBX2!$D$2:$I$120,6,FALSE()),NA()),IFERROR(IF(A39&lt;&gt;0,VLOOKUP(A39,KLSBX2!$C$2:$I$120,7,FALSE()),NA()),""))</f>
        <v/>
      </c>
      <c r="Y39" s="127">
        <f>IFERROR(IF(B39&lt;&gt;0,VLOOKUP(B39,DMSBXNC!$D$2:$I$420,6,FALSE()),NA()),IFERROR(IF(A39&lt;&gt;0,VLOOKUP(A39,DMSBXNC!$C$2:$I$420,7,FALSE()),NA()),""))</f>
        <v>12</v>
      </c>
      <c r="Z39" s="127">
        <f>IFERROR(IF(B39&lt;&gt;0,VLOOKUP(B39,DMSBX1_3!$D$2:$I$420,6,FALSE()),NA()),IFERROR(IF(A39&lt;&gt;0,VLOOKUP(A39,DMSBX1_3!$C$2:$I$420,7,FALSE()),NA()),""))</f>
        <v>40</v>
      </c>
      <c r="AA39" s="127" t="str">
        <f>IFERROR(IF(B39&lt;&gt;0,VLOOKUP(B39,'KLS1'!$D$2:$I$420,6,FALSE()),NA()),IFERROR(IF(A39&lt;&gt;0,VLOOKUP(A39,'KLS1'!$C$2:$I$420,7,FALSE()),NA()),""))</f>
        <v/>
      </c>
      <c r="AB39" s="129" t="str">
        <f>IFERROR(IF(B39&lt;&gt;0,VLOOKUP(B39,'KLS2'!$D$2:$I$426,6,FALSE()),NA()),IFERROR(IF(A39&lt;&gt;0,VLOOKUP(A39,'KLS2'!$C$2:$I$426,7,FALSE()),NA()),""))</f>
        <v/>
      </c>
      <c r="AC39" s="10">
        <f t="shared" si="3"/>
        <v>52</v>
      </c>
      <c r="AD39" s="11">
        <f t="shared" si="4"/>
        <v>52</v>
      </c>
      <c r="AE39" s="201">
        <f t="shared" si="5"/>
        <v>17.333333333333332</v>
      </c>
      <c r="AF39" s="240"/>
      <c r="AG39" s="4" t="str">
        <f>IFERROR(VLOOKUP(B39,FS!$A$2:$N$78,6,FALSE),"")</f>
        <v/>
      </c>
      <c r="AH39" s="4" t="str">
        <f>IFERROR(VLOOKUP(B39,FS!$A$2:$N$78,7,FALSE),"")</f>
        <v/>
      </c>
      <c r="AI39" s="4" t="str">
        <f>IFERROR(VLOOKUP(B39,FS!$A$2:$N$78,8,FALSE),"")</f>
        <v/>
      </c>
      <c r="AJ39" s="4" t="str">
        <f>IFERROR(VLOOKUP(B39,FS!$A$2:$N$78,9,FALSE),"")</f>
        <v/>
      </c>
      <c r="AK39" s="4" t="str">
        <f>IFERROR(VLOOKUP(B39,FS!$A$2:$N$78,10,FALSE),"")</f>
        <v/>
      </c>
      <c r="AL39" s="4" t="str">
        <f>IFERROR(VLOOKUP(B39,FS!$A$2:$N$78,11,FALSE),"")</f>
        <v/>
      </c>
      <c r="AM39" s="4" t="str">
        <f>IFERROR(VLOOKUP(B39,FS!$A$2:$N$78,12,FALSE),"")</f>
        <v/>
      </c>
      <c r="AN39" s="4" t="str">
        <f>IFERROR(VLOOKUP(B39,FS!$A$2:$N$78,13,FALSE),"")</f>
        <v/>
      </c>
      <c r="AO39" s="236">
        <f t="shared" si="6"/>
        <v>0</v>
      </c>
      <c r="AP39" s="235">
        <f t="shared" si="7"/>
        <v>0</v>
      </c>
      <c r="AQ39" s="237">
        <f t="shared" si="8"/>
        <v>0</v>
      </c>
      <c r="AR39" s="4">
        <f t="shared" si="9"/>
        <v>17.333333333333332</v>
      </c>
      <c r="AS39" s="1">
        <f t="shared" si="10"/>
        <v>1</v>
      </c>
      <c r="AT39" s="1"/>
    </row>
    <row r="40" spans="1:46" ht="15" customHeight="1">
      <c r="A40" s="141"/>
      <c r="B40" s="141">
        <v>887898</v>
      </c>
      <c r="C40" s="14" t="s">
        <v>292</v>
      </c>
      <c r="D40" s="2">
        <v>2016</v>
      </c>
      <c r="E40" s="3" t="s">
        <v>11</v>
      </c>
      <c r="F40" s="1" t="str">
        <f>IFERROR(VLOOKUP(B40,SVEXP!$A$2:$F$6577,6,FALSE),"")</f>
        <v>SA Špindlerův Mlýn</v>
      </c>
      <c r="G40" s="211" t="str">
        <f>IFERROR(VLOOKUP(B40,SVEXP!$A$2:$E$6577,5,FALSE),"")</f>
        <v>Hlavní město Praha</v>
      </c>
      <c r="H40" s="3" t="s">
        <v>164</v>
      </c>
      <c r="I40" s="4" t="str">
        <f>IFERROR(VLOOKUP(A40,'KLP1'!$C$1:$I$108,7,0),IFERROR(VLOOKUP(B40,'KLP1'!$D$1:$I$108,6,0),""))</f>
        <v/>
      </c>
      <c r="J40" s="4" t="str">
        <f>IFERROR(VLOOKUP(A40,'KLP2'!$C$1:$I$108,7,0),IFERROR(VLOOKUP(B40,'KLP2'!$D$1:$I$108,6,0),""))</f>
        <v/>
      </c>
      <c r="K40" s="4" t="str">
        <f>IFERROR(VLOOKUP(A40,'DM1'!$C$1:$I$108,7,0),IFERROR(VLOOKUP(B40,'DM1'!$D$1:$I$108,6,0),""))</f>
        <v/>
      </c>
      <c r="L40" s="4" t="str">
        <f>IFERROR(VLOOKUP(A40,'DM2'!$C$1:$I$108,7,0),IFERROR(VLOOKUP(B40,'DM2'!$D$1:$I$108,6,0),""))</f>
        <v/>
      </c>
      <c r="M40" s="4">
        <f>IFERROR(VLOOKUP(A40,'SPF1'!$C$1:$I$108,7,0),IFERROR(VLOOKUP(B40,'SPF1'!$D$1:$I$108,6,0),""))</f>
        <v>64</v>
      </c>
      <c r="N40" s="4" t="str">
        <f>IFERROR(VLOOKUP(A40,'SPF2'!$C$1:$I$108,7,0),IFERROR(VLOOKUP(B40,'SPF2'!$D$1:$I$108,6,0),""))</f>
        <v/>
      </c>
      <c r="O40" s="10">
        <f t="shared" si="0"/>
        <v>64</v>
      </c>
      <c r="P40" s="11">
        <f t="shared" si="1"/>
        <v>64</v>
      </c>
      <c r="Q40" s="201">
        <f t="shared" si="2"/>
        <v>21.333333333333332</v>
      </c>
      <c r="R40" s="8"/>
      <c r="S40" s="5">
        <f>IFERROR(VLOOKUP(A40,DMSBX1!$C$1:$I$108,7,0),IFERROR(VLOOKUP(B40,DMSBX1!$D$1:$I$108,6,0),""))</f>
        <v>40</v>
      </c>
      <c r="T40" s="5">
        <f>IFERROR(VLOOKUP(A40,DMSBX2!$C$1:$I$101,7,0),IFERROR(VLOOKUP(B40,DMSBX2!$D$1:$I$101,6,0),""))</f>
        <v>40</v>
      </c>
      <c r="U40" s="4" t="str">
        <f>IFERROR(VLOOKUP(B40,'SP1'!$D$1:$I$107,6,0),"")</f>
        <v/>
      </c>
      <c r="V40" s="4" t="str">
        <f>IFERROR(VLOOKUP(B40,'SP2'!$D$1:$I$107,6,0),"")</f>
        <v/>
      </c>
      <c r="W40" s="4">
        <f>IFERROR(IF(B40&lt;&gt;0,VLOOKUP(B40,KLSBX1!$D$2:$I$120,6,FALSE()),NA()),IFERROR(IF(A40&lt;&gt;0,VLOOKUP(A40,KLSBX1!$C$2:$I$120,7,FALSE()),NA()),""))</f>
        <v>48</v>
      </c>
      <c r="X40" s="4">
        <f>IFERROR(IF(B40&lt;&gt;0,VLOOKUP(B40,KLSBX2!$D$2:$I$120,6,FALSE()),NA()),IFERROR(IF(A40&lt;&gt;0,VLOOKUP(A40,KLSBX2!$C$2:$I$120,7,FALSE()),NA()),""))</f>
        <v>60</v>
      </c>
      <c r="Y40" s="4">
        <f>IFERROR(IF(B40&lt;&gt;0,VLOOKUP(B40,DMSBXNC!$D$2:$I$420,6,FALSE()),NA()),IFERROR(IF(A40&lt;&gt;0,VLOOKUP(A40,DMSBXNC!$C$2:$I$420,7,FALSE()),NA()),""))</f>
        <v>40</v>
      </c>
      <c r="Z40" s="4">
        <f>IFERROR(IF(B40&lt;&gt;0,VLOOKUP(B40,DMSBX1_3!$D$2:$I$420,6,FALSE()),NA()),IFERROR(IF(A40&lt;&gt;0,VLOOKUP(A40,DMSBX1_3!$C$2:$I$420,7,FALSE()),NA()),""))</f>
        <v>32</v>
      </c>
      <c r="AA40" s="4" t="str">
        <f>IFERROR(IF(B40&lt;&gt;0,VLOOKUP(B40,'KLS1'!$D$2:$I$420,6,FALSE()),NA()),IFERROR(IF(A40&lt;&gt;0,VLOOKUP(A40,'KLS1'!$C$2:$I$420,7,FALSE()),NA()),""))</f>
        <v/>
      </c>
      <c r="AB40" s="6" t="str">
        <f>IFERROR(IF(B40&lt;&gt;0,VLOOKUP(B40,'KLS2'!$D$2:$I$426,6,FALSE()),NA()),IFERROR(IF(A40&lt;&gt;0,VLOOKUP(A40,'KLS2'!$C$2:$I$426,7,FALSE()),NA()),""))</f>
        <v/>
      </c>
      <c r="AC40" s="10">
        <f t="shared" si="3"/>
        <v>260</v>
      </c>
      <c r="AD40" s="11">
        <f t="shared" si="4"/>
        <v>260</v>
      </c>
      <c r="AE40" s="201">
        <f t="shared" si="5"/>
        <v>49.333333333333336</v>
      </c>
      <c r="AF40" s="240"/>
      <c r="AG40" s="4">
        <f>IFERROR(VLOOKUP(B40,FS!$A$2:$N$78,6,FALSE),"")</f>
        <v>20</v>
      </c>
      <c r="AH40" s="4">
        <f>IFERROR(VLOOKUP(B40,FS!$A$2:$N$78,7,FALSE),"")</f>
        <v>20</v>
      </c>
      <c r="AJ40" s="4">
        <f>IFERROR(VLOOKUP(B40,FS!$A$2:$N$78,9,FALSE),"")</f>
        <v>40</v>
      </c>
      <c r="AK40" s="4">
        <f>IFERROR(VLOOKUP(B40,FS!$A$2:$N$78,10,FALSE),"")</f>
        <v>10</v>
      </c>
      <c r="AL40" s="4">
        <f>IFERROR(VLOOKUP(B40,FS!$A$2:$N$78,11,FALSE),"")</f>
        <v>10</v>
      </c>
      <c r="AM40" s="4">
        <f>IFERROR(VLOOKUP(B40,FS!$A$2:$N$78,12,FALSE),"")</f>
        <v>40</v>
      </c>
      <c r="AN40" s="4">
        <f>IFERROR(VLOOKUP(B40,FS!$A$2:$N$78,13,FALSE),"")</f>
        <v>20</v>
      </c>
      <c r="AO40" s="236">
        <f t="shared" si="6"/>
        <v>160</v>
      </c>
      <c r="AP40" s="235">
        <f t="shared" si="7"/>
        <v>140</v>
      </c>
      <c r="AQ40" s="237">
        <f t="shared" si="8"/>
        <v>33.333333333333336</v>
      </c>
      <c r="AR40" s="4">
        <f t="shared" si="9"/>
        <v>104</v>
      </c>
      <c r="AS40" s="1">
        <f t="shared" si="10"/>
        <v>3</v>
      </c>
      <c r="AT40" s="245">
        <f>COUNTIF(I40:N40,"&gt;"&amp;0)+COUNTIF(S40:AB40,"&gt;"&amp;0)+COUNTIF(AG40:AN40,"&gt;"&amp;0)</f>
        <v>14</v>
      </c>
    </row>
    <row r="41" spans="1:46" ht="15" customHeight="1">
      <c r="B41" s="184">
        <v>887094</v>
      </c>
      <c r="C41" s="184" t="s">
        <v>295</v>
      </c>
      <c r="D41" s="185">
        <v>2016</v>
      </c>
      <c r="E41" s="3" t="s">
        <v>11</v>
      </c>
      <c r="F41" s="1" t="str">
        <f>IFERROR(VLOOKUP(B41,SVEXP!$A$2:$F$6577,6,FALSE),"")</f>
        <v>Neregistrovaní</v>
      </c>
      <c r="G41" s="211" t="str">
        <f>IFERROR(VLOOKUP(B41,SVEXP!$A$2:$E$6577,5,FALSE),"")</f>
        <v>Hlavní město Praha</v>
      </c>
      <c r="H41" s="7" t="s">
        <v>164</v>
      </c>
      <c r="I41" s="4" t="str">
        <f>IFERROR(VLOOKUP(#REF!,'KLP1'!$C$1:$I$108,7,0),IFERROR(VLOOKUP(A41,'KLP1'!$D$1:$I$108,6,0),""))</f>
        <v/>
      </c>
      <c r="J41" s="4" t="str">
        <f>IFERROR(VLOOKUP(#REF!,'KLP2'!$C$1:$I$108,7,0),IFERROR(VLOOKUP(A41,'KLP2'!$D$1:$I$108,6,0),""))</f>
        <v/>
      </c>
      <c r="K41" s="4" t="str">
        <f>IFERROR(VLOOKUP(#REF!,'DM1'!$C$1:$I$108,7,0),IFERROR(VLOOKUP(A41,'DM1'!$D$1:$I$108,6,0),""))</f>
        <v/>
      </c>
      <c r="L41" s="4" t="str">
        <f>IFERROR(VLOOKUP(#REF!,'DM2'!$C$1:$I$108,7,0),IFERROR(VLOOKUP(A41,'DM2'!$D$1:$I$108,6,0),""))</f>
        <v/>
      </c>
      <c r="M41" s="1" t="str">
        <f>IFERROR(VLOOKUP(A41,'SPF1'!$C$1:$I$108,7,0),IFERROR(VLOOKUP(B41,'SPF1'!$D$1:$I$108,6,0),""))</f>
        <v/>
      </c>
      <c r="N41" s="4" t="str">
        <f>IFERROR(VLOOKUP(A41,'SPF2'!$C$1:$I$108,7,0),IFERROR(VLOOKUP(B41,'SPF2'!$D$1:$I$108,6,0),""))</f>
        <v/>
      </c>
      <c r="O41" s="10">
        <f t="shared" si="0"/>
        <v>0</v>
      </c>
      <c r="P41" s="11">
        <f t="shared" si="1"/>
        <v>0</v>
      </c>
      <c r="Q41" s="201">
        <f t="shared" si="2"/>
        <v>0</v>
      </c>
      <c r="R41" s="8"/>
      <c r="S41" s="5" t="str">
        <f>IFERROR(VLOOKUP(A41,DMSBX1!$C$1:$I$108,7,0),IFERROR(VLOOKUP(B41,DMSBX1!$D$1:$I$108,6,0),""))</f>
        <v/>
      </c>
      <c r="U41" s="4" t="str">
        <f>IFERROR(VLOOKUP(B41,'SP1'!$D$1:$I$107,6,0),"")</f>
        <v/>
      </c>
      <c r="V41" s="4" t="str">
        <f>IFERROR(VLOOKUP(B41,'SP2'!$D$1:$I$107,6,0),"")</f>
        <v/>
      </c>
      <c r="W41" s="4">
        <f>IFERROR(IF(B41&lt;&gt;0,VLOOKUP(B41,KLSBX1!$D$2:$I$120,6,FALSE()),NA()),IFERROR(IF(A41&lt;&gt;0,VLOOKUP(A41,KLSBX1!$C$2:$I$120,7,FALSE()),NA()),""))</f>
        <v>32</v>
      </c>
      <c r="X41" s="4">
        <f>IFERROR(IF(B41&lt;&gt;0,VLOOKUP(B41,KLSBX2!$D$2:$I$120,6,FALSE()),NA()),IFERROR(IF(A41&lt;&gt;0,VLOOKUP(A41,KLSBX2!$C$2:$I$120,7,FALSE()),NA()),""))</f>
        <v>36</v>
      </c>
      <c r="Y41" s="4" t="str">
        <f>IFERROR(IF(B41&lt;&gt;0,VLOOKUP(B41,DMSBXNC!$D$2:$I$420,6,FALSE()),NA()),IFERROR(IF(A41&lt;&gt;0,VLOOKUP(A41,DMSBXNC!$C$2:$I$420,7,FALSE()),NA()),""))</f>
        <v/>
      </c>
      <c r="Z41" s="4" t="str">
        <f>IFERROR(IF(B41&lt;&gt;0,VLOOKUP(B41,DMSBX1_3!$D$2:$I$420,6,FALSE()),NA()),IFERROR(IF(A41&lt;&gt;0,VLOOKUP(A41,DMSBX1_3!$C$2:$I$420,7,FALSE()),NA()),""))</f>
        <v/>
      </c>
      <c r="AA41" s="4">
        <f>IFERROR(IF(B41&lt;&gt;0,VLOOKUP(B41,'KLS1'!$D$2:$I$420,6,FALSE()),NA()),IFERROR(IF(A41&lt;&gt;0,VLOOKUP(A41,'KLS1'!$C$2:$I$420,7,FALSE()),NA()),""))</f>
        <v>24</v>
      </c>
      <c r="AB41" s="6" t="str">
        <f>IFERROR(IF(B41&lt;&gt;0,VLOOKUP(B41,'KLS2'!$D$2:$I$426,6,FALSE()),NA()),IFERROR(IF(A41&lt;&gt;0,VLOOKUP(A41,'KLS2'!$C$2:$I$426,7,FALSE()),NA()),""))</f>
        <v/>
      </c>
      <c r="AC41" s="10">
        <f t="shared" si="3"/>
        <v>92</v>
      </c>
      <c r="AD41" s="11">
        <f t="shared" si="4"/>
        <v>92</v>
      </c>
      <c r="AE41" s="201">
        <f t="shared" si="5"/>
        <v>30.666666666666668</v>
      </c>
      <c r="AF41" s="240"/>
      <c r="AG41" s="4" t="str">
        <f>IFERROR(VLOOKUP(B41,FS!$A$2:$N$78,6,FALSE),"")</f>
        <v/>
      </c>
      <c r="AH41" s="4" t="str">
        <f>IFERROR(VLOOKUP(B41,FS!$A$2:$N$78,7,FALSE),"")</f>
        <v/>
      </c>
      <c r="AI41" s="4" t="str">
        <f>IFERROR(VLOOKUP(B41,FS!$A$2:$N$78,8,FALSE),"")</f>
        <v/>
      </c>
      <c r="AJ41" s="4" t="str">
        <f>IFERROR(VLOOKUP(B41,FS!$A$2:$N$78,9,FALSE),"")</f>
        <v/>
      </c>
      <c r="AK41" s="4" t="str">
        <f>IFERROR(VLOOKUP(B41,FS!$A$2:$N$78,10,FALSE),"")</f>
        <v/>
      </c>
      <c r="AL41" s="4" t="str">
        <f>IFERROR(VLOOKUP(B41,FS!$A$2:$N$78,11,FALSE),"")</f>
        <v/>
      </c>
      <c r="AM41" s="4" t="str">
        <f>IFERROR(VLOOKUP(B41,FS!$A$2:$N$78,12,FALSE),"")</f>
        <v/>
      </c>
      <c r="AN41" s="4" t="str">
        <f>IFERROR(VLOOKUP(B41,FS!$A$2:$N$78,13,FALSE),"")</f>
        <v/>
      </c>
      <c r="AO41" s="236">
        <f t="shared" si="6"/>
        <v>0</v>
      </c>
      <c r="AP41" s="235">
        <f t="shared" si="7"/>
        <v>0</v>
      </c>
      <c r="AQ41" s="237">
        <f t="shared" si="8"/>
        <v>0</v>
      </c>
      <c r="AR41" s="4">
        <f t="shared" si="9"/>
        <v>30.666666666666668</v>
      </c>
      <c r="AS41" s="1">
        <f t="shared" si="10"/>
        <v>1</v>
      </c>
      <c r="AT41" s="245">
        <f>COUNTIF(I41:N41,"&gt;"&amp;0)+COUNTIF(S41:AB41,"&gt;"&amp;0)+COUNTIF(AG41:AN41,"&gt;"&amp;0)</f>
        <v>3</v>
      </c>
    </row>
    <row r="42" spans="1:46" ht="15" customHeight="1">
      <c r="A42" s="142"/>
      <c r="B42" s="142">
        <v>891774</v>
      </c>
      <c r="C42" s="142" t="s">
        <v>630</v>
      </c>
      <c r="D42" s="13">
        <v>2016</v>
      </c>
      <c r="E42" s="13" t="s">
        <v>11</v>
      </c>
      <c r="F42" s="1" t="str">
        <f>IFERROR(VLOOKUP(B42,SVEXP!$A$2:$F$6577,6,FALSE),"")</f>
        <v>Neregistrovaní</v>
      </c>
      <c r="G42" s="211" t="str">
        <f>IFERROR(VLOOKUP(B42,SVEXP!$A$2:$E$6577,5,FALSE),"")</f>
        <v>Liberecký kraj</v>
      </c>
      <c r="H42" s="13" t="s">
        <v>164</v>
      </c>
      <c r="I42" s="1" t="str">
        <f>IFERROR(VLOOKUP(A42,'KLP1'!$C$1:$I$108,7,0),IFERROR(VLOOKUP(B42,'KLP1'!$D$1:$I$108,6,0),""))</f>
        <v/>
      </c>
      <c r="J42" s="1" t="str">
        <f>IFERROR(VLOOKUP(A42,'KLP2'!$C$1:$I$108,7,0),IFERROR(VLOOKUP(B42,'KLP2'!$D$1:$I$108,6,0),""))</f>
        <v/>
      </c>
      <c r="K42" s="1" t="str">
        <f>IFERROR(VLOOKUP(A42,'DM1'!$C$1:$I$108,7,0),IFERROR(VLOOKUP(B42,'DM1'!$D$1:$I$108,6,0),""))</f>
        <v/>
      </c>
      <c r="L42" s="1" t="str">
        <f>IFERROR(VLOOKUP(A42,'DM2'!$C$1:$I$108,7,0),IFERROR(VLOOKUP(B42,'DM2'!$D$1:$I$108,6,0),""))</f>
        <v/>
      </c>
      <c r="M42" s="4">
        <f>IFERROR(VLOOKUP(A42,'SPF1'!$C$1:$I$108,7,0),IFERROR(VLOOKUP(B42,'SPF1'!$D$1:$I$108,6,0),""))</f>
        <v>32</v>
      </c>
      <c r="N42" s="4" t="str">
        <f>IFERROR(VLOOKUP(A42,'SPF2'!$C$1:$I$108,7,0),IFERROR(VLOOKUP(B42,'SPF2'!$D$1:$I$108,6,0),""))</f>
        <v/>
      </c>
      <c r="O42" s="10">
        <f t="shared" si="0"/>
        <v>32</v>
      </c>
      <c r="P42" s="11">
        <f t="shared" si="1"/>
        <v>32</v>
      </c>
      <c r="Q42" s="201">
        <f t="shared" si="2"/>
        <v>10.666666666666666</v>
      </c>
      <c r="S42" s="1" t="str">
        <f>IFERROR(VLOOKUP(A42,DMSBX1!$C$1:$I$108,7,0),IFERROR(VLOOKUP(B42,DMSBX1!$D$1:$I$108,6,0),""))</f>
        <v/>
      </c>
      <c r="T42" s="1" t="str">
        <f>IFERROR(VLOOKUP(A42,DMSBX2!$C$1:$I$101,7,0),IFERROR(VLOOKUP(B42,DMSBX2!$D$1:$I$101,6,0),""))</f>
        <v/>
      </c>
      <c r="U42" s="1" t="str">
        <f>IFERROR(VLOOKUP(B42,'SP1'!$D$1:$I$107,6,0),"")</f>
        <v/>
      </c>
      <c r="V42" s="1" t="str">
        <f>IFERROR(VLOOKUP(B42,'SP2'!$D$1:$I$107,6,0),"")</f>
        <v/>
      </c>
      <c r="W42" s="4" t="str">
        <f>IFERROR(IF(B42&lt;&gt;0,VLOOKUP(B42,KLSBX1!$D$2:$I$120,6,FALSE()),NA()),IFERROR(IF(A42&lt;&gt;0,VLOOKUP(A42,KLSBX1!$C$2:$I$120,7,FALSE()),NA()),""))</f>
        <v/>
      </c>
      <c r="X42" s="4" t="str">
        <f>IFERROR(IF(B42&lt;&gt;0,VLOOKUP(B42,KLSBX2!$D$2:$I$120,6,FALSE()),NA()),IFERROR(IF(A42&lt;&gt;0,VLOOKUP(A42,KLSBX2!$C$2:$I$120,7,FALSE()),NA()),""))</f>
        <v/>
      </c>
      <c r="Y42" s="4" t="str">
        <f>IFERROR(IF(B42&lt;&gt;0,VLOOKUP(B42,DMSBXNC!$D$2:$I$420,6,FALSE()),NA()),IFERROR(IF(A42&lt;&gt;0,VLOOKUP(A42,DMSBXNC!$C$2:$I$420,7,FALSE()),NA()),""))</f>
        <v/>
      </c>
      <c r="Z42" s="4" t="str">
        <f>IFERROR(IF(B42&lt;&gt;0,VLOOKUP(B42,DMSBX1_3!$D$2:$I$420,6,FALSE()),NA()),IFERROR(IF(A42&lt;&gt;0,VLOOKUP(A42,DMSBX1_3!$C$2:$I$420,7,FALSE()),NA()),""))</f>
        <v/>
      </c>
      <c r="AA42" s="4" t="str">
        <f>IFERROR(IF(B42&lt;&gt;0,VLOOKUP(B42,'KLS1'!$D$2:$I$420,6,FALSE()),NA()),IFERROR(IF(A42&lt;&gt;0,VLOOKUP(A42,'KLS1'!$C$2:$I$420,7,FALSE()),NA()),""))</f>
        <v/>
      </c>
      <c r="AB42" s="6" t="str">
        <f>IFERROR(IF(B42&lt;&gt;0,VLOOKUP(B42,'KLS2'!$D$2:$I$426,6,FALSE()),NA()),IFERROR(IF(A42&lt;&gt;0,VLOOKUP(A42,'KLS2'!$C$2:$I$426,7,FALSE()),NA()),""))</f>
        <v/>
      </c>
      <c r="AC42" s="10">
        <f t="shared" si="3"/>
        <v>0</v>
      </c>
      <c r="AD42" s="11">
        <f t="shared" si="4"/>
        <v>0</v>
      </c>
      <c r="AE42" s="201">
        <f t="shared" si="5"/>
        <v>0</v>
      </c>
      <c r="AF42" s="240"/>
      <c r="AG42" s="4" t="str">
        <f>IFERROR(VLOOKUP(B42,FS!$A$2:$N$78,6,FALSE),"")</f>
        <v/>
      </c>
      <c r="AH42" s="4" t="str">
        <f>IFERROR(VLOOKUP(B42,FS!$A$2:$N$78,7,FALSE),"")</f>
        <v/>
      </c>
      <c r="AI42" s="4" t="str">
        <f>IFERROR(VLOOKUP(B42,FS!$A$2:$N$78,8,FALSE),"")</f>
        <v/>
      </c>
      <c r="AJ42" s="4" t="str">
        <f>IFERROR(VLOOKUP(B42,FS!$A$2:$N$78,9,FALSE),"")</f>
        <v/>
      </c>
      <c r="AK42" s="4" t="str">
        <f>IFERROR(VLOOKUP(B42,FS!$A$2:$N$78,10,FALSE),"")</f>
        <v/>
      </c>
      <c r="AL42" s="4" t="str">
        <f>IFERROR(VLOOKUP(B42,FS!$A$2:$N$78,11,FALSE),"")</f>
        <v/>
      </c>
      <c r="AM42" s="4" t="str">
        <f>IFERROR(VLOOKUP(B42,FS!$A$2:$N$78,12,FALSE),"")</f>
        <v/>
      </c>
      <c r="AN42" s="4" t="str">
        <f>IFERROR(VLOOKUP(B42,FS!$A$2:$N$78,13,FALSE),"")</f>
        <v/>
      </c>
      <c r="AO42" s="236">
        <f t="shared" si="6"/>
        <v>0</v>
      </c>
      <c r="AP42" s="235">
        <f t="shared" si="7"/>
        <v>0</v>
      </c>
      <c r="AQ42" s="237">
        <f t="shared" si="8"/>
        <v>0</v>
      </c>
      <c r="AR42" s="4">
        <f t="shared" si="9"/>
        <v>10.666666666666666</v>
      </c>
      <c r="AS42" s="1">
        <f t="shared" si="10"/>
        <v>1</v>
      </c>
      <c r="AT42" s="245">
        <f>COUNTIF(I42:N42,"&gt;"&amp;0)+COUNTIF(S42:AB42,"&gt;"&amp;0)+COUNTIF(AG42:AN42,"&gt;"&amp;0)</f>
        <v>1</v>
      </c>
    </row>
    <row r="43" spans="1:46" ht="15" customHeight="1">
      <c r="A43" s="141">
        <v>9155052</v>
      </c>
      <c r="B43" s="141">
        <v>888883</v>
      </c>
      <c r="C43" s="14" t="s">
        <v>175</v>
      </c>
      <c r="D43" s="2">
        <v>1996</v>
      </c>
      <c r="E43" s="3" t="s">
        <v>11</v>
      </c>
      <c r="F43" s="1" t="str">
        <f>IFERROR(VLOOKUP(B43,SVEXP!$A$2:$F$6577,6,FALSE),"")</f>
        <v>100. Hard</v>
      </c>
      <c r="G43" s="211" t="str">
        <f>IFERROR(VLOOKUP(B43,SVEXP!$A$2:$E$6577,5,FALSE),"")</f>
        <v>Středočeský kraj</v>
      </c>
      <c r="H43" s="3" t="s">
        <v>164</v>
      </c>
      <c r="I43" s="4" t="str">
        <f>IFERROR(VLOOKUP(A43,'KLP1'!$C$1:$I$108,7,0),IFERROR(VLOOKUP(B43,'KLP1'!$D$1:$I$108,6,0),""))</f>
        <v/>
      </c>
      <c r="J43" s="4" t="str">
        <f>IFERROR(VLOOKUP(A43,'KLP2'!$C$1:$I$108,7,0),IFERROR(VLOOKUP(B43,'KLP2'!$D$1:$I$108,6,0),""))</f>
        <v/>
      </c>
      <c r="K43" s="4" t="str">
        <f>IFERROR(VLOOKUP(A43,'DM1'!$C$1:$I$108,7,0),IFERROR(VLOOKUP(B43,'DM1'!$D$1:$I$108,6,0),""))</f>
        <v/>
      </c>
      <c r="L43" s="4" t="str">
        <f>IFERROR(VLOOKUP(A43,'DM2'!$C$1:$I$108,7,0),IFERROR(VLOOKUP(B43,'DM2'!$D$1:$I$108,6,0),""))</f>
        <v/>
      </c>
      <c r="M43" s="17" t="str">
        <f>IFERROR(VLOOKUP(A43,'SPF1'!$C$1:$I$108,7,0),IFERROR(VLOOKUP(B43,'SPF1'!$D$1:$I$108,6,0),""))</f>
        <v/>
      </c>
      <c r="N43" s="88" t="str">
        <f>IFERROR(VLOOKUP(A43,'SPF2'!$C$1:$I$108,7,0),IFERROR(VLOOKUP(B43,'SPF2'!$D$1:$I$108,6,0),""))</f>
        <v/>
      </c>
      <c r="O43" s="10">
        <f t="shared" si="0"/>
        <v>0</v>
      </c>
      <c r="P43" s="11">
        <f t="shared" si="1"/>
        <v>0</v>
      </c>
      <c r="Q43" s="201">
        <f t="shared" si="2"/>
        <v>0</v>
      </c>
      <c r="R43" s="8"/>
      <c r="S43" s="5" t="str">
        <f>IFERROR(VLOOKUP(A43,DMSBX1!$C$1:$I$108,7,0),IFERROR(VLOOKUP(B43,DMSBX1!$D$1:$I$108,6,0),""))</f>
        <v/>
      </c>
      <c r="T43" s="5" t="str">
        <f>IFERROR(VLOOKUP(A43,DMSBX2!$C$1:$I$101,7,0),IFERROR(VLOOKUP(B43,DMSBX2!$D$1:$I$101,6,0),""))</f>
        <v/>
      </c>
      <c r="U43" s="4" t="str">
        <f>IFERROR(VLOOKUP(B43,'SP1'!$D$1:$I$107,6,0),"")</f>
        <v/>
      </c>
      <c r="V43" s="4" t="str">
        <f>IFERROR(VLOOKUP(B43,'SP2'!$D$1:$I$107,6,0),"")</f>
        <v/>
      </c>
      <c r="W43" s="4" t="str">
        <f>IFERROR(IF(B43&lt;&gt;0,VLOOKUP(B43,KLSBX1!$D$2:$I$120,6,FALSE()),NA()),IFERROR(IF(A43&lt;&gt;0,VLOOKUP(A43,KLSBX1!$C$2:$I$120,7,FALSE()),NA()),""))</f>
        <v/>
      </c>
      <c r="X43" s="4" t="str">
        <f>IFERROR(IF(B43&lt;&gt;0,VLOOKUP(B43,KLSBX2!$D$2:$I$120,6,FALSE()),NA()),IFERROR(IF(A43&lt;&gt;0,VLOOKUP(A43,KLSBX2!$C$2:$I$120,7,FALSE()),NA()),""))</f>
        <v/>
      </c>
      <c r="Y43" s="4" t="str">
        <f>IFERROR(IF(B43&lt;&gt;0,VLOOKUP(B43,DMSBXNC!$D$2:$I$420,6,FALSE()),NA()),IFERROR(IF(A43&lt;&gt;0,VLOOKUP(A43,DMSBXNC!$C$2:$I$420,7,FALSE()),NA()),""))</f>
        <v/>
      </c>
      <c r="Z43" s="4" t="str">
        <f>IFERROR(IF(B43&lt;&gt;0,VLOOKUP(B43,DMSBX1_3!$D$2:$I$420,6,FALSE()),NA()),IFERROR(IF(A43&lt;&gt;0,VLOOKUP(A43,DMSBX1_3!$C$2:$I$420,7,FALSE()),NA()),""))</f>
        <v/>
      </c>
      <c r="AA43" s="4" t="str">
        <f>IFERROR(IF(B43&lt;&gt;0,VLOOKUP(B43,'KLS1'!$D$2:$I$420,6,FALSE()),NA()),IFERROR(IF(A43&lt;&gt;0,VLOOKUP(A43,'KLS1'!$C$2:$I$420,7,FALSE()),NA()),""))</f>
        <v/>
      </c>
      <c r="AB43" s="6" t="str">
        <f>IFERROR(IF(B43&lt;&gt;0,VLOOKUP(B43,'KLS2'!$D$2:$I$426,6,FALSE()),NA()),IFERROR(IF(A43&lt;&gt;0,VLOOKUP(A43,'KLS2'!$C$2:$I$426,7,FALSE()),NA()),""))</f>
        <v/>
      </c>
      <c r="AC43" s="10">
        <f t="shared" si="3"/>
        <v>0</v>
      </c>
      <c r="AD43" s="11">
        <f t="shared" si="4"/>
        <v>0</v>
      </c>
      <c r="AE43" s="201">
        <f t="shared" si="5"/>
        <v>0</v>
      </c>
      <c r="AF43" s="240"/>
      <c r="AG43" s="4" t="str">
        <f>IFERROR(VLOOKUP(B43,FS!$A$2:$N$78,6,FALSE),"")</f>
        <v/>
      </c>
      <c r="AH43" s="4" t="str">
        <f>IFERROR(VLOOKUP(B43,FS!$A$2:$N$78,7,FALSE),"")</f>
        <v/>
      </c>
      <c r="AI43" s="4" t="str">
        <f>IFERROR(VLOOKUP(B43,FS!$A$2:$N$78,8,FALSE),"")</f>
        <v/>
      </c>
      <c r="AJ43" s="4" t="str">
        <f>IFERROR(VLOOKUP(B43,FS!$A$2:$N$78,9,FALSE),"")</f>
        <v/>
      </c>
      <c r="AK43" s="4" t="str">
        <f>IFERROR(VLOOKUP(B43,FS!$A$2:$N$78,10,FALSE),"")</f>
        <v/>
      </c>
      <c r="AL43" s="4" t="str">
        <f>IFERROR(VLOOKUP(B43,FS!$A$2:$N$78,11,FALSE),"")</f>
        <v/>
      </c>
      <c r="AM43" s="4" t="str">
        <f>IFERROR(VLOOKUP(B43,FS!$A$2:$N$78,12,FALSE),"")</f>
        <v/>
      </c>
      <c r="AN43" s="4" t="str">
        <f>IFERROR(VLOOKUP(B43,FS!$A$2:$N$78,13,FALSE),"")</f>
        <v/>
      </c>
      <c r="AO43" s="236">
        <f t="shared" si="6"/>
        <v>0</v>
      </c>
      <c r="AP43" s="235">
        <f t="shared" si="7"/>
        <v>0</v>
      </c>
      <c r="AQ43" s="237">
        <f t="shared" si="8"/>
        <v>0</v>
      </c>
      <c r="AR43" s="4">
        <f t="shared" si="9"/>
        <v>0</v>
      </c>
      <c r="AS43" s="1">
        <f t="shared" si="10"/>
        <v>0</v>
      </c>
      <c r="AT43" s="1"/>
    </row>
    <row r="44" spans="1:46" ht="15" customHeight="1">
      <c r="A44" s="186">
        <v>9690100</v>
      </c>
      <c r="B44" s="186"/>
      <c r="C44" s="186" t="s">
        <v>270</v>
      </c>
      <c r="D44" s="187">
        <v>1997</v>
      </c>
      <c r="E44" s="187" t="s">
        <v>93</v>
      </c>
      <c r="F44" s="186"/>
      <c r="G44" s="217"/>
      <c r="H44" s="187" t="s">
        <v>161</v>
      </c>
      <c r="I44" s="188"/>
      <c r="J44" s="187"/>
      <c r="K44" s="187"/>
      <c r="L44" s="130"/>
      <c r="M44" s="130" t="str">
        <f>IFERROR(VLOOKUP(A44,'SPF1'!$C$1:$I$108,7,0),IFERROR(VLOOKUP(B44,'SPF1'!$D$1:$I$108,6,0),""))</f>
        <v/>
      </c>
      <c r="N44" s="127" t="str">
        <f>IFERROR(VLOOKUP(A44,'SPF2'!$C$1:$I$108,7,0),IFERROR(VLOOKUP(B44,'SPF2'!$D$1:$I$108,6,0),""))</f>
        <v/>
      </c>
      <c r="O44" s="10">
        <f t="shared" si="0"/>
        <v>0</v>
      </c>
      <c r="P44" s="11">
        <f t="shared" si="1"/>
        <v>0</v>
      </c>
      <c r="Q44" s="201">
        <f t="shared" si="2"/>
        <v>0</v>
      </c>
      <c r="R44" s="8"/>
      <c r="S44" s="130"/>
      <c r="T44" s="130"/>
      <c r="U44" s="130"/>
      <c r="V44" s="130"/>
      <c r="W44" s="130"/>
      <c r="X44" s="127" t="str">
        <f>IFERROR(IF(B44&lt;&gt;0,VLOOKUP(B44,KLSBX2!$D$2:$I$120,6,FALSE()),NA()),IFERROR(IF(A44&lt;&gt;0,VLOOKUP(A44,KLSBX2!$C$2:$I$120,7,FALSE()),NA()),""))</f>
        <v/>
      </c>
      <c r="Y44" s="127">
        <f>IFERROR(IF(B44&lt;&gt;0,VLOOKUP(B44,DMSBXNC!$D$2:$I$420,6,FALSE()),NA()),IFERROR(IF(A44&lt;&gt;0,VLOOKUP(A44,DMSBXNC!$C$2:$I$420,7,FALSE()),NA()),""))</f>
        <v>22</v>
      </c>
      <c r="Z44" s="127">
        <f>IFERROR(IF(B44&lt;&gt;0,VLOOKUP(B44,DMSBX1_3!$D$2:$I$420,6,FALSE()),NA()),IFERROR(IF(A44&lt;&gt;0,VLOOKUP(A44,DMSBX1_3!$C$2:$I$420,7,FALSE()),NA()),""))</f>
        <v>45</v>
      </c>
      <c r="AA44" s="127" t="str">
        <f>IFERROR(IF(B44&lt;&gt;0,VLOOKUP(B44,'KLS1'!$D$2:$I$420,6,FALSE()),NA()),IFERROR(IF(A44&lt;&gt;0,VLOOKUP(A44,'KLS1'!$C$2:$I$420,7,FALSE()),NA()),""))</f>
        <v/>
      </c>
      <c r="AB44" s="129" t="str">
        <f>IFERROR(IF(B44&lt;&gt;0,VLOOKUP(B44,'KLS2'!$D$2:$I$426,6,FALSE()),NA()),IFERROR(IF(A44&lt;&gt;0,VLOOKUP(A44,'KLS2'!$C$2:$I$426,7,FALSE()),NA()),""))</f>
        <v/>
      </c>
      <c r="AC44" s="10">
        <f t="shared" si="3"/>
        <v>67</v>
      </c>
      <c r="AD44" s="11">
        <f t="shared" si="4"/>
        <v>67</v>
      </c>
      <c r="AE44" s="201">
        <f t="shared" si="5"/>
        <v>22.333333333333332</v>
      </c>
      <c r="AF44" s="240"/>
      <c r="AG44" s="4" t="str">
        <f>IFERROR(VLOOKUP(B44,FS!$A$2:$N$78,6,FALSE),"")</f>
        <v/>
      </c>
      <c r="AH44" s="4" t="str">
        <f>IFERROR(VLOOKUP(B44,FS!$A$2:$N$78,7,FALSE),"")</f>
        <v/>
      </c>
      <c r="AI44" s="4" t="str">
        <f>IFERROR(VLOOKUP(B44,FS!$A$2:$N$78,8,FALSE),"")</f>
        <v/>
      </c>
      <c r="AJ44" s="4" t="str">
        <f>IFERROR(VLOOKUP(B44,FS!$A$2:$N$78,9,FALSE),"")</f>
        <v/>
      </c>
      <c r="AK44" s="4" t="str">
        <f>IFERROR(VLOOKUP(B44,FS!$A$2:$N$78,10,FALSE),"")</f>
        <v/>
      </c>
      <c r="AL44" s="4" t="str">
        <f>IFERROR(VLOOKUP(B44,FS!$A$2:$N$78,11,FALSE),"")</f>
        <v/>
      </c>
      <c r="AM44" s="4" t="str">
        <f>IFERROR(VLOOKUP(B44,FS!$A$2:$N$78,12,FALSE),"")</f>
        <v/>
      </c>
      <c r="AN44" s="4" t="str">
        <f>IFERROR(VLOOKUP(B44,FS!$A$2:$N$78,13,FALSE),"")</f>
        <v/>
      </c>
      <c r="AO44" s="236">
        <f t="shared" si="6"/>
        <v>0</v>
      </c>
      <c r="AP44" s="235">
        <f t="shared" si="7"/>
        <v>0</v>
      </c>
      <c r="AQ44" s="237">
        <f t="shared" si="8"/>
        <v>0</v>
      </c>
      <c r="AR44" s="4">
        <f t="shared" si="9"/>
        <v>22.333333333333332</v>
      </c>
      <c r="AS44" s="1">
        <f t="shared" si="10"/>
        <v>1</v>
      </c>
      <c r="AT44" s="1"/>
    </row>
    <row r="45" spans="1:46" ht="15" customHeight="1">
      <c r="A45" s="190">
        <v>9400127</v>
      </c>
      <c r="B45" s="190"/>
      <c r="C45" s="190" t="s">
        <v>273</v>
      </c>
      <c r="D45" s="191">
        <v>1997</v>
      </c>
      <c r="E45" s="191"/>
      <c r="F45" s="190"/>
      <c r="G45" s="216"/>
      <c r="H45" s="191" t="s">
        <v>161</v>
      </c>
      <c r="I45" s="135" t="str">
        <f>IFERROR(VLOOKUP(A45,'KLP1'!$C$1:$I$108,7,0),IFERROR(VLOOKUP(B45,'KLP1'!$D$1:$I$108,6,0),""))</f>
        <v/>
      </c>
      <c r="J45" s="135" t="str">
        <f>IFERROR(VLOOKUP(A45,'KLP2'!$C$1:$I$108,7,0),IFERROR(VLOOKUP(B45,'KLP2'!$D$1:$I$108,6,0),""))</f>
        <v/>
      </c>
      <c r="K45" s="135" t="str">
        <f>IFERROR(VLOOKUP(A45,'DM1'!$C$1:$I$108,7,0),IFERROR(VLOOKUP(B45,'DM1'!$D$1:$I$108,6,0),""))</f>
        <v/>
      </c>
      <c r="L45" s="135" t="str">
        <f>IFERROR(VLOOKUP(A45,'DM2'!$C$1:$I$108,7,0),IFERROR(VLOOKUP(B45,'DM2'!$D$1:$I$108,6,0),""))</f>
        <v/>
      </c>
      <c r="M45" s="130" t="str">
        <f>IFERROR(VLOOKUP(A45,'SPF1'!$C$1:$I$108,7,0),IFERROR(VLOOKUP(B45,'SPF1'!$D$1:$I$108,6,0),""))</f>
        <v/>
      </c>
      <c r="N45" s="127" t="str">
        <f>IFERROR(VLOOKUP(A45,'SPF2'!$C$1:$I$108,7,0),IFERROR(VLOOKUP(B45,'SPF2'!$D$1:$I$108,6,0),""))</f>
        <v/>
      </c>
      <c r="O45" s="10">
        <f t="shared" si="0"/>
        <v>0</v>
      </c>
      <c r="P45" s="11">
        <f t="shared" si="1"/>
        <v>0</v>
      </c>
      <c r="Q45" s="201">
        <f t="shared" si="2"/>
        <v>0</v>
      </c>
      <c r="R45" s="8"/>
      <c r="S45" s="136"/>
      <c r="T45" s="135"/>
      <c r="U45" s="135" t="str">
        <f>IFERROR(VLOOKUP(B45,DMSBX2!$D$1:$I$101,6,0),"")</f>
        <v/>
      </c>
      <c r="V45" s="135" t="str">
        <f>IFERROR(VLOOKUP(B45,'SP2'!$D$1:$I$107,6,0),"")</f>
        <v/>
      </c>
      <c r="W45" s="127">
        <f>IFERROR(IF(B45&lt;&gt;0,VLOOKUP(B45,KLSBX1!$D$2:$I$120,6,FALSE()),NA()),IFERROR(IF(A45&lt;&gt;0,VLOOKUP(A45,KLSBX1!$C$2:$I$120,7,FALSE()),NA()),""))</f>
        <v>32</v>
      </c>
      <c r="X45" s="127">
        <f>IFERROR(IF(B45&lt;&gt;0,VLOOKUP(B45,KLSBX2!$D$2:$I$120,6,FALSE()),NA()),IFERROR(IF(A45&lt;&gt;0,VLOOKUP(A45,KLSBX2!$C$2:$I$120,7,FALSE()),NA()),""))</f>
        <v>36</v>
      </c>
      <c r="Y45" s="127">
        <f>IFERROR(IF(B45&lt;&gt;0,VLOOKUP(B45,DMSBXNC!$D$2:$I$420,6,FALSE()),NA()),IFERROR(IF(A45&lt;&gt;0,VLOOKUP(A45,DMSBXNC!$C$2:$I$420,7,FALSE()),NA()),""))</f>
        <v>10</v>
      </c>
      <c r="Z45" s="127">
        <f>IFERROR(IF(B45&lt;&gt;0,VLOOKUP(B45,DMSBX1_3!$D$2:$I$420,6,FALSE()),NA()),IFERROR(IF(A45&lt;&gt;0,VLOOKUP(A45,DMSBX1_3!$C$2:$I$420,7,FALSE()),NA()),""))</f>
        <v>11</v>
      </c>
      <c r="AA45" s="127">
        <f>IFERROR(IF(B45&lt;&gt;0,VLOOKUP(B45,'KLS1'!$D$2:$I$420,6,FALSE()),NA()),IFERROR(IF(A45&lt;&gt;0,VLOOKUP(A45,'KLS1'!$C$2:$I$420,7,FALSE()),NA()),""))</f>
        <v>100</v>
      </c>
      <c r="AB45" s="129">
        <f>IFERROR(IF(B45&lt;&gt;0,VLOOKUP(B45,'KLS2'!$D$2:$I$426,6,FALSE()),NA()),IFERROR(IF(A45&lt;&gt;0,VLOOKUP(A45,'KLS2'!$C$2:$I$426,7,FALSE()),NA()),""))</f>
        <v>100</v>
      </c>
      <c r="AC45" s="10">
        <f t="shared" si="3"/>
        <v>289</v>
      </c>
      <c r="AD45" s="11">
        <f t="shared" si="4"/>
        <v>289</v>
      </c>
      <c r="AE45" s="201">
        <f t="shared" si="5"/>
        <v>78.666666666666671</v>
      </c>
      <c r="AF45" s="240"/>
      <c r="AG45" s="4" t="str">
        <f>IFERROR(VLOOKUP(B45,FS!$A$2:$N$78,6,FALSE),"")</f>
        <v/>
      </c>
      <c r="AH45" s="4" t="str">
        <f>IFERROR(VLOOKUP(B45,FS!$A$2:$N$78,7,FALSE),"")</f>
        <v/>
      </c>
      <c r="AI45" s="4" t="str">
        <f>IFERROR(VLOOKUP(B45,FS!$A$2:$N$78,8,FALSE),"")</f>
        <v/>
      </c>
      <c r="AJ45" s="4" t="str">
        <f>IFERROR(VLOOKUP(B45,FS!$A$2:$N$78,9,FALSE),"")</f>
        <v/>
      </c>
      <c r="AK45" s="4" t="str">
        <f>IFERROR(VLOOKUP(B45,FS!$A$2:$N$78,10,FALSE),"")</f>
        <v/>
      </c>
      <c r="AL45" s="4" t="str">
        <f>IFERROR(VLOOKUP(B45,FS!$A$2:$N$78,11,FALSE),"")</f>
        <v/>
      </c>
      <c r="AM45" s="4" t="str">
        <f>IFERROR(VLOOKUP(B45,FS!$A$2:$N$78,12,FALSE),"")</f>
        <v/>
      </c>
      <c r="AN45" s="4" t="str">
        <f>IFERROR(VLOOKUP(B45,FS!$A$2:$N$78,13,FALSE),"")</f>
        <v/>
      </c>
      <c r="AO45" s="236">
        <f t="shared" si="6"/>
        <v>0</v>
      </c>
      <c r="AP45" s="235">
        <f t="shared" si="7"/>
        <v>0</v>
      </c>
      <c r="AQ45" s="237">
        <f t="shared" si="8"/>
        <v>0</v>
      </c>
      <c r="AR45" s="4">
        <f t="shared" si="9"/>
        <v>78.666666666666671</v>
      </c>
      <c r="AS45" s="1">
        <f t="shared" si="10"/>
        <v>1</v>
      </c>
      <c r="AT45" s="1"/>
    </row>
    <row r="46" spans="1:46" ht="15" customHeight="1">
      <c r="B46" s="147">
        <v>890527</v>
      </c>
      <c r="C46" s="147" t="s">
        <v>306</v>
      </c>
      <c r="D46" s="19">
        <v>2016</v>
      </c>
      <c r="E46" s="20" t="s">
        <v>11</v>
      </c>
      <c r="F46" s="1" t="str">
        <f>IFERROR(VLOOKUP(B46,SVEXP!$A$2:$F$6577,6,FALSE),"")</f>
        <v>Neregistrovaní</v>
      </c>
      <c r="G46" s="211" t="str">
        <f>IFERROR(VLOOKUP(B46,SVEXP!$A$2:$E$6577,5,FALSE),"")</f>
        <v>Olomoucký kraj</v>
      </c>
      <c r="H46" s="3" t="s">
        <v>164</v>
      </c>
      <c r="I46" s="4" t="str">
        <f>IFERROR(VLOOKUP(A46,'KLP1'!$C$1:$I$108,7,0),IFERROR(VLOOKUP(B46,'KLP1'!$D$1:$I$108,6,0),""))</f>
        <v/>
      </c>
      <c r="J46" s="4" t="str">
        <f>IFERROR(VLOOKUP(A46,'KLP2'!$C$1:$I$108,7,0),IFERROR(VLOOKUP(B46,'KLP2'!$D$1:$I$108,6,0),""))</f>
        <v/>
      </c>
      <c r="K46" s="4">
        <f>IFERROR(VLOOKUP(A46,'DM1'!$C$1:$I$108,7,0),IFERROR(VLOOKUP(B46,'DM1'!$D$1:$I$108,6,0),""))</f>
        <v>25</v>
      </c>
      <c r="L46" s="4" t="str">
        <f>IFERROR(VLOOKUP(A46,'DM2'!$C$1:$I$108,7,0),IFERROR(VLOOKUP(B46,'DM2'!$D$1:$I$108,6,0),""))</f>
        <v/>
      </c>
      <c r="M46" s="4">
        <f>IFERROR(VLOOKUP(A46,'SPF1'!$C$1:$I$108,7,0),IFERROR(VLOOKUP(B46,'SPF1'!$D$1:$I$108,6,0),""))</f>
        <v>28.8</v>
      </c>
      <c r="N46" s="4">
        <f>IFERROR(VLOOKUP(A46,'SPF2'!$C$1:$I$108,7,0),IFERROR(VLOOKUP(B46,'SPF2'!$D$1:$I$108,6,0),""))</f>
        <v>28</v>
      </c>
      <c r="O46" s="10">
        <f t="shared" si="0"/>
        <v>81.8</v>
      </c>
      <c r="P46" s="11">
        <f t="shared" si="1"/>
        <v>81.8</v>
      </c>
      <c r="Q46" s="201">
        <f t="shared" si="2"/>
        <v>27.266666666666666</v>
      </c>
      <c r="R46" s="8"/>
      <c r="S46" s="5" t="str">
        <f>IFERROR(VLOOKUP(A46,DMSBX1!$C$1:$I$108,7,0),IFERROR(VLOOKUP(B46,DMSBX1!$D$1:$I$108,6,0),""))</f>
        <v/>
      </c>
      <c r="T46" s="5" t="str">
        <f>IFERROR(VLOOKUP(A46,DMSBX2!$C$1:$I$101,7,0),IFERROR(VLOOKUP(B46,DMSBX2!$D$1:$I$101,6,0),""))</f>
        <v/>
      </c>
      <c r="U46" s="4" t="str">
        <f>IFERROR(VLOOKUP(B46,'SP1'!$D$1:$I$107,6,0),"")</f>
        <v/>
      </c>
      <c r="V46" s="4" t="str">
        <f>IFERROR(VLOOKUP(B46,'SP2'!$D$1:$I$107,6,0),"")</f>
        <v/>
      </c>
      <c r="W46" s="4" t="str">
        <f>IFERROR(IF(B46&lt;&gt;0,VLOOKUP(B46,KLSBX1!$D$2:$I$120,6,FALSE()),NA()),IFERROR(IF(A46&lt;&gt;0,VLOOKUP(A46,KLSBX1!$C$2:$I$120,7,FALSE()),NA()),""))</f>
        <v/>
      </c>
      <c r="X46" s="4" t="str">
        <f>IFERROR(IF(B46&lt;&gt;0,VLOOKUP(B46,KLSBX2!$D$2:$I$120,6,FALSE()),NA()),IFERROR(IF(A46&lt;&gt;0,VLOOKUP(A46,KLSBX2!$C$2:$I$120,7,FALSE()),NA()),""))</f>
        <v/>
      </c>
      <c r="Y46" s="4" t="str">
        <f>IFERROR(IF(B46&lt;&gt;0,VLOOKUP(B46,DMSBXNC!$D$2:$I$420,6,FALSE()),NA()),IFERROR(IF(A46&lt;&gt;0,VLOOKUP(A46,DMSBXNC!$C$2:$I$420,7,FALSE()),NA()),""))</f>
        <v/>
      </c>
      <c r="Z46" s="4" t="str">
        <f>IFERROR(IF(B46&lt;&gt;0,VLOOKUP(B46,DMSBX1_3!$D$2:$I$420,6,FALSE()),NA()),IFERROR(IF(A46&lt;&gt;0,VLOOKUP(A46,DMSBX1_3!$C$2:$I$420,7,FALSE()),NA()),""))</f>
        <v/>
      </c>
      <c r="AA46" s="4" t="str">
        <f>IFERROR(IF(B46&lt;&gt;0,VLOOKUP(B46,'KLS1'!$D$2:$I$420,6,FALSE()),NA()),IFERROR(IF(A46&lt;&gt;0,VLOOKUP(A46,'KLS1'!$C$2:$I$420,7,FALSE()),NA()),""))</f>
        <v/>
      </c>
      <c r="AB46" s="6" t="str">
        <f>IFERROR(IF(B46&lt;&gt;0,VLOOKUP(B46,'KLS2'!$D$2:$I$426,6,FALSE()),NA()),IFERROR(IF(A46&lt;&gt;0,VLOOKUP(A46,'KLS2'!$C$2:$I$426,7,FALSE()),NA()),""))</f>
        <v/>
      </c>
      <c r="AC46" s="10">
        <f t="shared" si="3"/>
        <v>0</v>
      </c>
      <c r="AD46" s="11">
        <f t="shared" si="4"/>
        <v>0</v>
      </c>
      <c r="AE46" s="201">
        <f t="shared" si="5"/>
        <v>0</v>
      </c>
      <c r="AF46" s="240"/>
      <c r="AG46" s="4" t="str">
        <f>IFERROR(VLOOKUP(B46,FS!$A$2:$N$78,6,FALSE),"")</f>
        <v/>
      </c>
      <c r="AH46" s="4" t="str">
        <f>IFERROR(VLOOKUP(B46,FS!$A$2:$N$78,7,FALSE),"")</f>
        <v/>
      </c>
      <c r="AI46" s="4" t="str">
        <f>IFERROR(VLOOKUP(B46,FS!$A$2:$N$78,8,FALSE),"")</f>
        <v/>
      </c>
      <c r="AJ46" s="4" t="str">
        <f>IFERROR(VLOOKUP(B46,FS!$A$2:$N$78,9,FALSE),"")</f>
        <v/>
      </c>
      <c r="AK46" s="4" t="str">
        <f>IFERROR(VLOOKUP(B46,FS!$A$2:$N$78,10,FALSE),"")</f>
        <v/>
      </c>
      <c r="AL46" s="4" t="str">
        <f>IFERROR(VLOOKUP(B46,FS!$A$2:$N$78,11,FALSE),"")</f>
        <v/>
      </c>
      <c r="AM46" s="4" t="str">
        <f>IFERROR(VLOOKUP(B46,FS!$A$2:$N$78,12,FALSE),"")</f>
        <v/>
      </c>
      <c r="AN46" s="4" t="str">
        <f>IFERROR(VLOOKUP(B46,FS!$A$2:$N$78,13,FALSE),"")</f>
        <v/>
      </c>
      <c r="AO46" s="236">
        <f t="shared" si="6"/>
        <v>0</v>
      </c>
      <c r="AP46" s="235">
        <f t="shared" si="7"/>
        <v>0</v>
      </c>
      <c r="AQ46" s="237">
        <f t="shared" si="8"/>
        <v>0</v>
      </c>
      <c r="AR46" s="4">
        <f t="shared" si="9"/>
        <v>27.266666666666666</v>
      </c>
      <c r="AS46" s="1">
        <f t="shared" si="10"/>
        <v>1</v>
      </c>
      <c r="AT46" s="245">
        <f>COUNTIF(I46:N46,"&gt;"&amp;0)+COUNTIF(S46:AB46,"&gt;"&amp;0)+COUNTIF(AG46:AN46,"&gt;"&amp;0)</f>
        <v>3</v>
      </c>
    </row>
    <row r="47" spans="1:46" ht="15" customHeight="1">
      <c r="B47" s="14">
        <v>813016</v>
      </c>
      <c r="C47" s="1" t="s">
        <v>1196</v>
      </c>
      <c r="D47" s="3">
        <v>2016</v>
      </c>
      <c r="E47" s="3" t="s">
        <v>11</v>
      </c>
      <c r="F47" s="1" t="str">
        <f>IFERROR(VLOOKUP(B47,SVEXP!$A$2:$F$6577,6,FALSE),"")</f>
        <v>board masteRS team</v>
      </c>
      <c r="G47" s="211" t="str">
        <f>IFERROR(VLOOKUP(B47,SVEXP!$A$2:$E$6577,5,FALSE),"")</f>
        <v>Středočeský kraj</v>
      </c>
      <c r="H47" s="3" t="s">
        <v>164</v>
      </c>
      <c r="O47" s="10">
        <f t="shared" si="0"/>
        <v>0</v>
      </c>
      <c r="P47" s="11">
        <f t="shared" si="1"/>
        <v>0</v>
      </c>
      <c r="Q47" s="201">
        <f t="shared" si="2"/>
        <v>0</v>
      </c>
      <c r="AC47" s="10">
        <f t="shared" si="3"/>
        <v>0</v>
      </c>
      <c r="AD47" s="11">
        <f t="shared" si="4"/>
        <v>0</v>
      </c>
      <c r="AE47" s="201">
        <f t="shared" si="5"/>
        <v>0</v>
      </c>
      <c r="AF47" s="240"/>
      <c r="AJ47" s="4">
        <f>IFERROR(VLOOKUP(B47,FS!$A$2:$N$78,9,FALSE),"")</f>
        <v>32</v>
      </c>
      <c r="AO47" s="236">
        <f t="shared" si="6"/>
        <v>32</v>
      </c>
      <c r="AP47" s="235">
        <f t="shared" si="7"/>
        <v>32</v>
      </c>
      <c r="AQ47" s="237">
        <f t="shared" si="8"/>
        <v>10.666666666666666</v>
      </c>
      <c r="AR47" s="4">
        <f t="shared" si="9"/>
        <v>10.666666666666666</v>
      </c>
      <c r="AS47" s="1">
        <f t="shared" si="10"/>
        <v>1</v>
      </c>
      <c r="AT47" s="245">
        <f>COUNTIF(I47:N47,"&gt;"&amp;0)+COUNTIF(S47:AB47,"&gt;"&amp;0)+COUNTIF(AG47:AN47,"&gt;"&amp;0)</f>
        <v>1</v>
      </c>
    </row>
    <row r="48" spans="1:46" ht="15" customHeight="1">
      <c r="A48" s="198">
        <v>9320127</v>
      </c>
      <c r="B48" s="198"/>
      <c r="C48" s="198" t="s">
        <v>617</v>
      </c>
      <c r="D48" s="199">
        <v>1998</v>
      </c>
      <c r="E48" s="199" t="s">
        <v>14</v>
      </c>
      <c r="F48" s="198"/>
      <c r="G48" s="255"/>
      <c r="H48" s="199" t="s">
        <v>161</v>
      </c>
      <c r="I48" s="130" t="str">
        <f>IFERROR(VLOOKUP(A48,'KLP1'!$C$1:$I$108,7,0),IFERROR(VLOOKUP(B48,'KLP1'!$D$1:$I$108,6,0),""))</f>
        <v/>
      </c>
      <c r="J48" s="130" t="str">
        <f>IFERROR(VLOOKUP(A48,'KLP2'!$C$1:$I$108,7,0),IFERROR(VLOOKUP(B48,'KLP2'!$D$1:$I$108,6,0),""))</f>
        <v/>
      </c>
      <c r="K48" s="130" t="str">
        <f>IFERROR(VLOOKUP(A48,'DM1'!$C$1:$I$108,7,0),IFERROR(VLOOKUP(B48,'DM1'!$D$1:$I$108,6,0),""))</f>
        <v/>
      </c>
      <c r="L48" s="130" t="str">
        <f>IFERROR(VLOOKUP(A48,'DM2'!$C$1:$I$108,7,0),IFERROR(VLOOKUP(B48,'DM2'!$D$1:$I$108,6,0),""))</f>
        <v/>
      </c>
      <c r="M48" s="130" t="str">
        <f>IFERROR(VLOOKUP(A48,'SPF1'!$C$1:$I$108,7,0),IFERROR(VLOOKUP(B48,'SPF1'!$D$1:$I$108,6,0),""))</f>
        <v/>
      </c>
      <c r="N48" s="127" t="str">
        <f>IFERROR(VLOOKUP(A48,'SPF2'!$C$1:$I$108,7,0),IFERROR(VLOOKUP(B48,'SPF2'!$D$1:$I$108,6,0),""))</f>
        <v/>
      </c>
      <c r="O48" s="10">
        <f t="shared" si="0"/>
        <v>0</v>
      </c>
      <c r="P48" s="11">
        <f t="shared" si="1"/>
        <v>0</v>
      </c>
      <c r="Q48" s="201">
        <f t="shared" si="2"/>
        <v>0</v>
      </c>
      <c r="S48" s="130" t="str">
        <f>IFERROR(VLOOKUP(A48,DMSBX1!$C$1:$I$108,7,0),IFERROR(VLOOKUP(B48,DMSBX1!$D$1:$I$108,6,0),""))</f>
        <v/>
      </c>
      <c r="T48" s="130" t="str">
        <f>IFERROR(VLOOKUP(A48,DMSBX2!$C$1:$I$101,7,0),IFERROR(VLOOKUP(B48,DMSBX2!$D$1:$I$101,6,0),""))</f>
        <v/>
      </c>
      <c r="U48" s="130" t="str">
        <f>IFERROR(VLOOKUP(B48,'SP1'!$D$1:$I$107,6,0),"")</f>
        <v/>
      </c>
      <c r="V48" s="130" t="str">
        <f>IFERROR(VLOOKUP(B48,'SP2'!$D$1:$I$107,6,0),"")</f>
        <v/>
      </c>
      <c r="W48" s="127" t="str">
        <f>IFERROR(IF(B48&lt;&gt;0,VLOOKUP(B48,KLSBX1!$D$2:$I$120,6,FALSE()),NA()),IFERROR(IF(A48&lt;&gt;0,VLOOKUP(A48,KLSBX1!$C$2:$I$120,7,FALSE()),NA()),""))</f>
        <v/>
      </c>
      <c r="X48" s="127" t="str">
        <f>IFERROR(IF(B48&lt;&gt;0,VLOOKUP(B48,KLSBX2!$D$2:$I$120,6,FALSE()),NA()),IFERROR(IF(A48&lt;&gt;0,VLOOKUP(A48,KLSBX2!$C$2:$I$120,7,FALSE()),NA()),""))</f>
        <v/>
      </c>
      <c r="Y48" s="127" t="str">
        <f>IFERROR(IF(B48&lt;&gt;0,VLOOKUP(B48,DMSBXNC!$D$2:$I$420,6,FALSE()),NA()),IFERROR(IF(A48&lt;&gt;0,VLOOKUP(A48,DMSBXNC!$C$2:$I$420,7,FALSE()),NA()),""))</f>
        <v/>
      </c>
      <c r="Z48" s="127" t="str">
        <f>IFERROR(IF(B48&lt;&gt;0,VLOOKUP(B48,DMSBX1_3!$D$2:$I$420,6,FALSE()),NA()),IFERROR(IF(A48&lt;&gt;0,VLOOKUP(A48,DMSBX1_3!$C$2:$I$420,7,FALSE()),NA()),""))</f>
        <v/>
      </c>
      <c r="AA48" s="127" t="str">
        <f>IFERROR(IF(B48&lt;&gt;0,VLOOKUP(B48,'KLS1'!$D$2:$I$420,6,FALSE()),NA()),IFERROR(IF(A48&lt;&gt;0,VLOOKUP(A48,'KLS1'!$C$2:$I$420,7,FALSE()),NA()),""))</f>
        <v/>
      </c>
      <c r="AB48" s="129" t="str">
        <f>IFERROR(IF(B48&lt;&gt;0,VLOOKUP(B48,'KLS2'!$D$2:$I$426,6,FALSE()),NA()),IFERROR(IF(A48&lt;&gt;0,VLOOKUP(A48,'KLS2'!$C$2:$I$426,7,FALSE()),NA()),""))</f>
        <v/>
      </c>
      <c r="AC48" s="10">
        <f t="shared" si="3"/>
        <v>0</v>
      </c>
      <c r="AD48" s="11">
        <f t="shared" si="4"/>
        <v>0</v>
      </c>
      <c r="AE48" s="201">
        <f t="shared" si="5"/>
        <v>0</v>
      </c>
      <c r="AF48" s="240"/>
      <c r="AG48" s="4" t="str">
        <f>IFERROR(VLOOKUP(B48,FS!$A$2:$N$78,6,FALSE),"")</f>
        <v/>
      </c>
      <c r="AH48" s="4" t="str">
        <f>IFERROR(VLOOKUP(B48,FS!$A$2:$N$78,7,FALSE),"")</f>
        <v/>
      </c>
      <c r="AI48" s="4" t="str">
        <f>IFERROR(VLOOKUP(B48,FS!$A$2:$N$78,8,FALSE),"")</f>
        <v/>
      </c>
      <c r="AJ48" s="4" t="str">
        <f>IFERROR(VLOOKUP(B48,FS!$A$2:$N$78,9,FALSE),"")</f>
        <v/>
      </c>
      <c r="AK48" s="4" t="str">
        <f>IFERROR(VLOOKUP(B48,FS!$A$2:$N$78,10,FALSE),"")</f>
        <v/>
      </c>
      <c r="AL48" s="4" t="str">
        <f>IFERROR(VLOOKUP(B48,FS!$A$2:$N$78,11,FALSE),"")</f>
        <v/>
      </c>
      <c r="AM48" s="4" t="str">
        <f>IFERROR(VLOOKUP(B48,FS!$A$2:$N$78,12,FALSE),"")</f>
        <v/>
      </c>
      <c r="AN48" s="4" t="str">
        <f>IFERROR(VLOOKUP(B48,FS!$A$2:$N$78,13,FALSE),"")</f>
        <v/>
      </c>
      <c r="AO48" s="236">
        <f t="shared" si="6"/>
        <v>0</v>
      </c>
      <c r="AP48" s="235">
        <f t="shared" si="7"/>
        <v>0</v>
      </c>
      <c r="AQ48" s="237">
        <f t="shared" si="8"/>
        <v>0</v>
      </c>
      <c r="AR48" s="4">
        <f t="shared" si="9"/>
        <v>0</v>
      </c>
      <c r="AS48" s="1">
        <f t="shared" si="10"/>
        <v>0</v>
      </c>
      <c r="AT48" s="130"/>
    </row>
    <row r="49" spans="1:46" ht="15" customHeight="1">
      <c r="A49" s="141">
        <v>9155003</v>
      </c>
      <c r="B49" s="141">
        <v>890014</v>
      </c>
      <c r="C49" s="14" t="s">
        <v>176</v>
      </c>
      <c r="D49" s="2">
        <v>1999</v>
      </c>
      <c r="E49" s="3" t="s">
        <v>11</v>
      </c>
      <c r="F49" s="1" t="str">
        <f>IFERROR(VLOOKUP(B49,SVEXP!$A$2:$F$6577,6,FALSE),"")</f>
        <v>Ski klub Strážné</v>
      </c>
      <c r="G49" s="211" t="str">
        <f>IFERROR(VLOOKUP(B49,SVEXP!$A$2:$E$6577,5,FALSE),"")</f>
        <v>Liberecký kraj</v>
      </c>
      <c r="H49" s="3" t="s">
        <v>164</v>
      </c>
      <c r="I49" s="4" t="str">
        <f>IFERROR(VLOOKUP(A49,'KLP1'!$C$1:$I$108,7,0),IFERROR(VLOOKUP(B49,'KLP1'!$D$1:$I$108,6,0),""))</f>
        <v/>
      </c>
      <c r="J49" s="4" t="str">
        <f>IFERROR(VLOOKUP(A49,'KLP2'!$C$1:$I$108,7,0),IFERROR(VLOOKUP(B49,'KLP2'!$D$1:$I$108,6,0),""))</f>
        <v/>
      </c>
      <c r="K49" s="4" t="str">
        <f>IFERROR(VLOOKUP(A49,'DM1'!$C$1:$I$108,7,0),IFERROR(VLOOKUP(B49,'DM1'!$D$1:$I$108,6,0),""))</f>
        <v/>
      </c>
      <c r="L49" s="4" t="str">
        <f>IFERROR(VLOOKUP(A49,'DM2'!$C$1:$I$108,7,0),IFERROR(VLOOKUP(B49,'DM2'!$D$1:$I$108,6,0),""))</f>
        <v/>
      </c>
      <c r="M49" s="17" t="str">
        <f>IFERROR(VLOOKUP(A49,'SPF1'!$C$1:$I$108,7,0),IFERROR(VLOOKUP(B49,'SPF1'!$D$1:$I$108,6,0),""))</f>
        <v/>
      </c>
      <c r="N49" s="88" t="str">
        <f>IFERROR(VLOOKUP(A49,'SPF2'!$C$1:$I$108,7,0),IFERROR(VLOOKUP(B49,'SPF2'!$D$1:$I$108,6,0),""))</f>
        <v/>
      </c>
      <c r="O49" s="10">
        <f t="shared" si="0"/>
        <v>0</v>
      </c>
      <c r="P49" s="11">
        <f t="shared" si="1"/>
        <v>0</v>
      </c>
      <c r="Q49" s="201">
        <f t="shared" si="2"/>
        <v>0</v>
      </c>
      <c r="R49" s="8"/>
      <c r="S49" s="5" t="str">
        <f>IFERROR(VLOOKUP(A49,DMSBX1!$C$1:$I$108,7,0),IFERROR(VLOOKUP(B49,DMSBX1!$D$1:$I$108,6,0),""))</f>
        <v/>
      </c>
      <c r="T49" s="5" t="str">
        <f>IFERROR(VLOOKUP(A49,DMSBX2!$C$1:$I$101,7,0),IFERROR(VLOOKUP(B49,DMSBX2!$D$1:$I$101,6,0),""))</f>
        <v/>
      </c>
      <c r="U49" s="4" t="str">
        <f>IFERROR(VLOOKUP(B49,'SP1'!$D$1:$I$107,6,0),"")</f>
        <v/>
      </c>
      <c r="V49" s="4" t="str">
        <f>IFERROR(VLOOKUP(B49,'SP2'!$D$1:$I$107,6,0),"")</f>
        <v/>
      </c>
      <c r="W49" s="4" t="str">
        <f>IFERROR(IF(B49&lt;&gt;0,VLOOKUP(B49,KLSBX1!$D$2:$I$120,6,FALSE()),NA()),IFERROR(IF(A49&lt;&gt;0,VLOOKUP(A49,KLSBX1!$C$2:$I$120,7,FALSE()),NA()),""))</f>
        <v/>
      </c>
      <c r="X49" s="4" t="str">
        <f>IFERROR(IF(B49&lt;&gt;0,VLOOKUP(B49,KLSBX2!$D$2:$I$120,6,FALSE()),NA()),IFERROR(IF(A49&lt;&gt;0,VLOOKUP(A49,KLSBX2!$C$2:$I$120,7,FALSE()),NA()),""))</f>
        <v/>
      </c>
      <c r="Y49" s="4" t="str">
        <f>IFERROR(IF(B49&lt;&gt;0,VLOOKUP(B49,DMSBXNC!$D$2:$I$420,6,FALSE()),NA()),IFERROR(IF(A49&lt;&gt;0,VLOOKUP(A49,DMSBXNC!$C$2:$I$420,7,FALSE()),NA()),""))</f>
        <v/>
      </c>
      <c r="Z49" s="4" t="str">
        <f>IFERROR(IF(B49&lt;&gt;0,VLOOKUP(B49,DMSBX1_3!$D$2:$I$420,6,FALSE()),NA()),IFERROR(IF(A49&lt;&gt;0,VLOOKUP(A49,DMSBX1_3!$C$2:$I$420,7,FALSE()),NA()),""))</f>
        <v/>
      </c>
      <c r="AA49" s="4" t="str">
        <f>IFERROR(IF(B49&lt;&gt;0,VLOOKUP(B49,'KLS1'!$D$2:$I$420,6,FALSE()),NA()),IFERROR(IF(A49&lt;&gt;0,VLOOKUP(A49,'KLS1'!$C$2:$I$420,7,FALSE()),NA()),""))</f>
        <v/>
      </c>
      <c r="AB49" s="6" t="str">
        <f>IFERROR(IF(B49&lt;&gt;0,VLOOKUP(B49,'KLS2'!$D$2:$I$426,6,FALSE()),NA()),IFERROR(IF(A49&lt;&gt;0,VLOOKUP(A49,'KLS2'!$C$2:$I$426,7,FALSE()),NA()),""))</f>
        <v/>
      </c>
      <c r="AC49" s="10">
        <f t="shared" si="3"/>
        <v>0</v>
      </c>
      <c r="AD49" s="11">
        <f t="shared" si="4"/>
        <v>0</v>
      </c>
      <c r="AE49" s="201">
        <f t="shared" si="5"/>
        <v>0</v>
      </c>
      <c r="AF49" s="240"/>
      <c r="AG49" s="4" t="str">
        <f>IFERROR(VLOOKUP(B49,FS!$A$2:$N$78,6,FALSE),"")</f>
        <v/>
      </c>
      <c r="AH49" s="4" t="str">
        <f>IFERROR(VLOOKUP(B49,FS!$A$2:$N$78,7,FALSE),"")</f>
        <v/>
      </c>
      <c r="AI49" s="4" t="str">
        <f>IFERROR(VLOOKUP(B49,FS!$A$2:$N$78,8,FALSE),"")</f>
        <v/>
      </c>
      <c r="AJ49" s="4" t="str">
        <f>IFERROR(VLOOKUP(B49,FS!$A$2:$N$78,9,FALSE),"")</f>
        <v/>
      </c>
      <c r="AK49" s="4" t="str">
        <f>IFERROR(VLOOKUP(B49,FS!$A$2:$N$78,10,FALSE),"")</f>
        <v/>
      </c>
      <c r="AL49" s="4" t="str">
        <f>IFERROR(VLOOKUP(B49,FS!$A$2:$N$78,11,FALSE),"")</f>
        <v/>
      </c>
      <c r="AM49" s="4" t="str">
        <f>IFERROR(VLOOKUP(B49,FS!$A$2:$N$78,12,FALSE),"")</f>
        <v/>
      </c>
      <c r="AN49" s="4" t="str">
        <f>IFERROR(VLOOKUP(B49,FS!$A$2:$N$78,13,FALSE),"")</f>
        <v/>
      </c>
      <c r="AO49" s="236">
        <f t="shared" si="6"/>
        <v>0</v>
      </c>
      <c r="AP49" s="235">
        <f t="shared" si="7"/>
        <v>0</v>
      </c>
      <c r="AQ49" s="237">
        <f t="shared" si="8"/>
        <v>0</v>
      </c>
      <c r="AR49" s="4">
        <f t="shared" si="9"/>
        <v>0</v>
      </c>
      <c r="AS49" s="1">
        <f t="shared" si="10"/>
        <v>0</v>
      </c>
      <c r="AT49" s="17"/>
    </row>
    <row r="50" spans="1:46" ht="15" customHeight="1">
      <c r="A50" s="141">
        <v>1159990</v>
      </c>
      <c r="B50" s="141">
        <v>890006</v>
      </c>
      <c r="C50" s="14" t="s">
        <v>178</v>
      </c>
      <c r="D50" s="2">
        <v>1999</v>
      </c>
      <c r="E50" s="3" t="s">
        <v>11</v>
      </c>
      <c r="F50" s="1" t="str">
        <f>IFERROR(VLOOKUP(B50,SVEXP!$A$2:$F$6577,6,FALSE),"")</f>
        <v>Neregistrovaní</v>
      </c>
      <c r="G50" s="211" t="str">
        <f>IFERROR(VLOOKUP(B50,SVEXP!$A$2:$E$6577,5,FALSE),"")</f>
        <v>Jihočeský kraj</v>
      </c>
      <c r="H50" s="3" t="s">
        <v>164</v>
      </c>
      <c r="I50" s="4" t="str">
        <f>IFERROR(VLOOKUP(A50,'KLP1'!$C$1:$I$108,7,0),IFERROR(VLOOKUP(B50,'KLP1'!$D$1:$I$108,6,0),""))</f>
        <v/>
      </c>
      <c r="J50" s="4" t="str">
        <f>IFERROR(VLOOKUP(A50,'KLP2'!$C$1:$I$108,7,0),IFERROR(VLOOKUP(B50,'KLP2'!$D$1:$I$108,6,0),""))</f>
        <v/>
      </c>
      <c r="K50" s="4" t="str">
        <f>IFERROR(VLOOKUP(A50,'DM1'!$C$1:$I$108,7,0),IFERROR(VLOOKUP(B50,'DM1'!$D$1:$I$108,6,0),""))</f>
        <v/>
      </c>
      <c r="L50" s="4" t="str">
        <f>IFERROR(VLOOKUP(A50,'DM2'!$C$1:$I$108,7,0),IFERROR(VLOOKUP(B50,'DM2'!$D$1:$I$108,6,0),""))</f>
        <v/>
      </c>
      <c r="M50" s="17" t="str">
        <f>IFERROR(VLOOKUP(A50,'SPF1'!$C$1:$I$108,7,0),IFERROR(VLOOKUP(B50,'SPF1'!$D$1:$I$108,6,0),""))</f>
        <v/>
      </c>
      <c r="N50" s="88" t="str">
        <f>IFERROR(VLOOKUP(A50,'SPF2'!$C$1:$I$108,7,0),IFERROR(VLOOKUP(B50,'SPF2'!$D$1:$I$108,6,0),""))</f>
        <v/>
      </c>
      <c r="O50" s="10">
        <f t="shared" si="0"/>
        <v>0</v>
      </c>
      <c r="P50" s="11">
        <f t="shared" si="1"/>
        <v>0</v>
      </c>
      <c r="Q50" s="201">
        <f t="shared" si="2"/>
        <v>0</v>
      </c>
      <c r="R50" s="8"/>
      <c r="S50" s="5" t="str">
        <f>IFERROR(VLOOKUP(A50,DMSBX1!$C$1:$I$108,7,0),IFERROR(VLOOKUP(B50,DMSBX1!$D$1:$I$108,6,0),""))</f>
        <v/>
      </c>
      <c r="T50" s="5" t="str">
        <f>IFERROR(VLOOKUP(A50,DMSBX2!$C$1:$I$101,7,0),IFERROR(VLOOKUP(B50,DMSBX2!$D$1:$I$101,6,0),""))</f>
        <v/>
      </c>
      <c r="U50" s="4" t="str">
        <f>IFERROR(VLOOKUP(B50,'SP1'!$D$1:$I$107,6,0),"")</f>
        <v/>
      </c>
      <c r="V50" s="4" t="str">
        <f>IFERROR(VLOOKUP(B50,'SP2'!$D$1:$I$107,6,0),"")</f>
        <v/>
      </c>
      <c r="W50" s="4" t="str">
        <f>IFERROR(IF(B50&lt;&gt;0,VLOOKUP(B50,KLSBX1!$D$2:$I$120,6,FALSE()),NA()),IFERROR(IF(A50&lt;&gt;0,VLOOKUP(A50,KLSBX1!$C$2:$I$120,7,FALSE()),NA()),""))</f>
        <v/>
      </c>
      <c r="X50" s="4" t="str">
        <f>IFERROR(IF(B50&lt;&gt;0,VLOOKUP(B50,KLSBX2!$D$2:$I$120,6,FALSE()),NA()),IFERROR(IF(A50&lt;&gt;0,VLOOKUP(A50,KLSBX2!$C$2:$I$120,7,FALSE()),NA()),""))</f>
        <v/>
      </c>
      <c r="Y50" s="4" t="str">
        <f>IFERROR(IF(B50&lt;&gt;0,VLOOKUP(B50,DMSBXNC!$D$2:$I$420,6,FALSE()),NA()),IFERROR(IF(A50&lt;&gt;0,VLOOKUP(A50,DMSBXNC!$C$2:$I$420,7,FALSE()),NA()),""))</f>
        <v/>
      </c>
      <c r="Z50" s="4" t="str">
        <f>IFERROR(IF(B50&lt;&gt;0,VLOOKUP(B50,DMSBX1_3!$D$2:$I$420,6,FALSE()),NA()),IFERROR(IF(A50&lt;&gt;0,VLOOKUP(A50,DMSBX1_3!$C$2:$I$420,7,FALSE()),NA()),""))</f>
        <v/>
      </c>
      <c r="AA50" s="4" t="str">
        <f>IFERROR(IF(B50&lt;&gt;0,VLOOKUP(B50,'KLS1'!$D$2:$I$420,6,FALSE()),NA()),IFERROR(IF(A50&lt;&gt;0,VLOOKUP(A50,'KLS1'!$C$2:$I$420,7,FALSE()),NA()),""))</f>
        <v/>
      </c>
      <c r="AB50" s="6" t="str">
        <f>IFERROR(IF(B50&lt;&gt;0,VLOOKUP(B50,'KLS2'!$D$2:$I$426,6,FALSE()),NA()),IFERROR(IF(A50&lt;&gt;0,VLOOKUP(A50,'KLS2'!$C$2:$I$426,7,FALSE()),NA()),""))</f>
        <v/>
      </c>
      <c r="AC50" s="10">
        <f t="shared" si="3"/>
        <v>0</v>
      </c>
      <c r="AD50" s="11">
        <f t="shared" si="4"/>
        <v>0</v>
      </c>
      <c r="AE50" s="201">
        <f t="shared" si="5"/>
        <v>0</v>
      </c>
      <c r="AF50" s="240"/>
      <c r="AG50" s="4" t="str">
        <f>IFERROR(VLOOKUP(B50,FS!$A$2:$N$78,6,FALSE),"")</f>
        <v/>
      </c>
      <c r="AH50" s="4" t="str">
        <f>IFERROR(VLOOKUP(B50,FS!$A$2:$N$78,7,FALSE),"")</f>
        <v/>
      </c>
      <c r="AI50" s="4" t="str">
        <f>IFERROR(VLOOKUP(B50,FS!$A$2:$N$78,8,FALSE),"")</f>
        <v/>
      </c>
      <c r="AJ50" s="4" t="str">
        <f>IFERROR(VLOOKUP(B50,FS!$A$2:$N$78,9,FALSE),"")</f>
        <v/>
      </c>
      <c r="AK50" s="4" t="str">
        <f>IFERROR(VLOOKUP(B50,FS!$A$2:$N$78,10,FALSE),"")</f>
        <v/>
      </c>
      <c r="AL50" s="4" t="str">
        <f>IFERROR(VLOOKUP(B50,FS!$A$2:$N$78,11,FALSE),"")</f>
        <v/>
      </c>
      <c r="AM50" s="4" t="str">
        <f>IFERROR(VLOOKUP(B50,FS!$A$2:$N$78,12,FALSE),"")</f>
        <v/>
      </c>
      <c r="AN50" s="4" t="str">
        <f>IFERROR(VLOOKUP(B50,FS!$A$2:$N$78,13,FALSE),"")</f>
        <v/>
      </c>
      <c r="AO50" s="236">
        <f t="shared" si="6"/>
        <v>0</v>
      </c>
      <c r="AP50" s="235">
        <f t="shared" si="7"/>
        <v>0</v>
      </c>
      <c r="AQ50" s="237">
        <f t="shared" si="8"/>
        <v>0</v>
      </c>
      <c r="AR50" s="4">
        <f t="shared" si="9"/>
        <v>0</v>
      </c>
      <c r="AS50" s="1">
        <f t="shared" si="10"/>
        <v>0</v>
      </c>
      <c r="AT50" s="17"/>
    </row>
    <row r="51" spans="1:46" ht="15" customHeight="1">
      <c r="A51" s="141">
        <v>9150167</v>
      </c>
      <c r="B51" s="141">
        <v>773732</v>
      </c>
      <c r="C51" s="14" t="s">
        <v>442</v>
      </c>
      <c r="D51" s="2">
        <v>1999</v>
      </c>
      <c r="E51" s="3" t="s">
        <v>11</v>
      </c>
      <c r="F51" s="1" t="str">
        <f>IFERROR(VLOOKUP(B51,SVEXP!$A$2:$F$6577,6,FALSE),"")</f>
        <v>Neregistrovaní</v>
      </c>
      <c r="G51" s="211" t="str">
        <f>IFERROR(VLOOKUP(B51,SVEXP!$A$2:$E$6577,5,FALSE),"")</f>
        <v>Jihočeský kraj</v>
      </c>
      <c r="H51" s="3" t="s">
        <v>161</v>
      </c>
      <c r="I51" s="4" t="str">
        <f>IFERROR(VLOOKUP(A51,'KLP1'!$C$1:$I$108,7,0),IFERROR(VLOOKUP(B51,'KLP1'!$D$1:$I$108,6,0),""))</f>
        <v/>
      </c>
      <c r="J51" s="4" t="str">
        <f>IFERROR(VLOOKUP(A51,'KLP2'!$C$1:$I$108,7,0),IFERROR(VLOOKUP(B51,'KLP2'!$D$1:$I$108,6,0),""))</f>
        <v/>
      </c>
      <c r="K51" s="4" t="str">
        <f>IFERROR(VLOOKUP(A51,'DM1'!$C$1:$I$108,7,0),IFERROR(VLOOKUP(B51,'DM1'!$D$1:$I$108,6,0),""))</f>
        <v/>
      </c>
      <c r="L51" s="4" t="str">
        <f>IFERROR(VLOOKUP(A51,'DM2'!$C$1:$I$108,7,0),IFERROR(VLOOKUP(B51,'DM2'!$D$1:$I$108,6,0),""))</f>
        <v/>
      </c>
      <c r="M51" s="17" t="str">
        <f>IFERROR(VLOOKUP(A51,'SPF1'!$C$1:$I$108,7,0),IFERROR(VLOOKUP(B51,'SPF1'!$D$1:$I$108,6,0),""))</f>
        <v/>
      </c>
      <c r="N51" s="88" t="str">
        <f>IFERROR(VLOOKUP(A51,'SPF2'!$C$1:$I$108,7,0),IFERROR(VLOOKUP(B51,'SPF2'!$D$1:$I$108,6,0),""))</f>
        <v/>
      </c>
      <c r="O51" s="10">
        <f t="shared" si="0"/>
        <v>0</v>
      </c>
      <c r="P51" s="11">
        <f t="shared" si="1"/>
        <v>0</v>
      </c>
      <c r="Q51" s="201">
        <f t="shared" si="2"/>
        <v>0</v>
      </c>
      <c r="R51" s="8"/>
      <c r="S51" s="5" t="str">
        <f>IFERROR(VLOOKUP(A51,DMSBX1!$C$1:$I$108,7,0),IFERROR(VLOOKUP(B51,DMSBX1!$D$1:$I$108,6,0),""))</f>
        <v/>
      </c>
      <c r="T51" s="5" t="str">
        <f>IFERROR(VLOOKUP(A51,DMSBX2!$C$1:$I$101,7,0),IFERROR(VLOOKUP(B51,DMSBX2!$D$1:$I$101,6,0),""))</f>
        <v/>
      </c>
      <c r="U51" s="4" t="str">
        <f>IFERROR(VLOOKUP(B51,'SP1'!$D$1:$I$107,6,0),"")</f>
        <v/>
      </c>
      <c r="V51" s="4" t="str">
        <f>IFERROR(VLOOKUP(B51,'SP2'!$D$1:$I$107,6,0),"")</f>
        <v/>
      </c>
      <c r="W51" s="4" t="str">
        <f>IFERROR(IF(B51&lt;&gt;0,VLOOKUP(B51,KLSBX1!$D$2:$I$120,6,FALSE()),NA()),IFERROR(IF(A51&lt;&gt;0,VLOOKUP(A51,KLSBX1!$C$2:$I$120,7,FALSE()),NA()),""))</f>
        <v/>
      </c>
      <c r="X51" s="4" t="str">
        <f>IFERROR(IF(B51&lt;&gt;0,VLOOKUP(B51,KLSBX2!$D$2:$I$120,6,FALSE()),NA()),IFERROR(IF(A51&lt;&gt;0,VLOOKUP(A51,KLSBX2!$C$2:$I$120,7,FALSE()),NA()),""))</f>
        <v/>
      </c>
      <c r="Y51" s="4" t="str">
        <f>IFERROR(IF(B51&lt;&gt;0,VLOOKUP(B51,DMSBXNC!$D$2:$I$420,6,FALSE()),NA()),IFERROR(IF(A51&lt;&gt;0,VLOOKUP(A51,DMSBXNC!$C$2:$I$420,7,FALSE()),NA()),""))</f>
        <v/>
      </c>
      <c r="Z51" s="4" t="str">
        <f>IFERROR(IF(B51&lt;&gt;0,VLOOKUP(B51,DMSBX1_3!$D$2:$I$420,6,FALSE()),NA()),IFERROR(IF(A51&lt;&gt;0,VLOOKUP(A51,DMSBX1_3!$C$2:$I$420,7,FALSE()),NA()),""))</f>
        <v/>
      </c>
      <c r="AA51" s="4" t="str">
        <f>IFERROR(IF(B51&lt;&gt;0,VLOOKUP(B51,'KLS1'!$D$2:$I$420,6,FALSE()),NA()),IFERROR(IF(A51&lt;&gt;0,VLOOKUP(A51,'KLS1'!$C$2:$I$420,7,FALSE()),NA()),""))</f>
        <v/>
      </c>
      <c r="AB51" s="6" t="str">
        <f>IFERROR(IF(B51&lt;&gt;0,VLOOKUP(B51,'KLS2'!$D$2:$I$426,6,FALSE()),NA()),IFERROR(IF(A51&lt;&gt;0,VLOOKUP(A51,'KLS2'!$C$2:$I$426,7,FALSE()),NA()),""))</f>
        <v/>
      </c>
      <c r="AC51" s="10">
        <f t="shared" si="3"/>
        <v>0</v>
      </c>
      <c r="AD51" s="11">
        <f t="shared" si="4"/>
        <v>0</v>
      </c>
      <c r="AE51" s="201">
        <f t="shared" si="5"/>
        <v>0</v>
      </c>
      <c r="AF51" s="240"/>
      <c r="AG51" s="4" t="str">
        <f>IFERROR(VLOOKUP(B51,FS!$A$2:$N$78,6,FALSE),"")</f>
        <v/>
      </c>
      <c r="AH51" s="4" t="str">
        <f>IFERROR(VLOOKUP(B51,FS!$A$2:$N$78,7,FALSE),"")</f>
        <v/>
      </c>
      <c r="AI51" s="4" t="str">
        <f>IFERROR(VLOOKUP(B51,FS!$A$2:$N$78,8,FALSE),"")</f>
        <v/>
      </c>
      <c r="AJ51" s="4" t="str">
        <f>IFERROR(VLOOKUP(B51,FS!$A$2:$N$78,9,FALSE),"")</f>
        <v/>
      </c>
      <c r="AK51" s="4" t="str">
        <f>IFERROR(VLOOKUP(B51,FS!$A$2:$N$78,10,FALSE),"")</f>
        <v/>
      </c>
      <c r="AL51" s="4" t="str">
        <f>IFERROR(VLOOKUP(B51,FS!$A$2:$N$78,11,FALSE),"")</f>
        <v/>
      </c>
      <c r="AM51" s="4" t="str">
        <f>IFERROR(VLOOKUP(B51,FS!$A$2:$N$78,12,FALSE),"")</f>
        <v/>
      </c>
      <c r="AN51" s="4" t="str">
        <f>IFERROR(VLOOKUP(B51,FS!$A$2:$N$78,13,FALSE),"")</f>
        <v/>
      </c>
      <c r="AO51" s="236">
        <f t="shared" si="6"/>
        <v>0</v>
      </c>
      <c r="AP51" s="235">
        <f t="shared" si="7"/>
        <v>0</v>
      </c>
      <c r="AQ51" s="237">
        <f t="shared" si="8"/>
        <v>0</v>
      </c>
      <c r="AR51" s="4">
        <f t="shared" si="9"/>
        <v>0</v>
      </c>
      <c r="AS51" s="1">
        <f t="shared" si="10"/>
        <v>0</v>
      </c>
      <c r="AT51" s="1"/>
    </row>
    <row r="52" spans="1:46" ht="15" customHeight="1">
      <c r="A52" s="141">
        <v>9150168</v>
      </c>
      <c r="B52" s="141">
        <v>776411</v>
      </c>
      <c r="C52" s="14" t="s">
        <v>443</v>
      </c>
      <c r="D52" s="2">
        <v>1999</v>
      </c>
      <c r="E52" s="3" t="s">
        <v>11</v>
      </c>
      <c r="F52" s="1" t="str">
        <f>IFERROR(VLOOKUP(B52,SVEXP!$A$2:$F$6577,6,FALSE),"")</f>
        <v>Spolek Y.S.R.</v>
      </c>
      <c r="G52" s="211" t="str">
        <f>IFERROR(VLOOKUP(B52,SVEXP!$A$2:$E$6577,5,FALSE),"")</f>
        <v>Liberecký kraj</v>
      </c>
      <c r="H52" s="3" t="s">
        <v>161</v>
      </c>
      <c r="I52" s="4" t="str">
        <f>IFERROR(VLOOKUP(A52,'KLP1'!$C$1:$I$108,7,0),IFERROR(VLOOKUP(B52,'KLP1'!$D$1:$I$108,6,0),""))</f>
        <v/>
      </c>
      <c r="J52" s="4" t="str">
        <f>IFERROR(VLOOKUP(A52,'KLP2'!$C$1:$I$108,7,0),IFERROR(VLOOKUP(B52,'KLP2'!$D$1:$I$108,6,0),""))</f>
        <v/>
      </c>
      <c r="K52" s="4" t="str">
        <f>IFERROR(VLOOKUP(A52,'DM1'!$C$1:$I$108,7,0),IFERROR(VLOOKUP(B52,'DM1'!$D$1:$I$108,6,0),""))</f>
        <v/>
      </c>
      <c r="L52" s="4" t="str">
        <f>IFERROR(VLOOKUP(A52,'DM2'!$C$1:$I$108,7,0),IFERROR(VLOOKUP(B52,'DM2'!$D$1:$I$108,6,0),""))</f>
        <v/>
      </c>
      <c r="M52" s="17" t="str">
        <f>IFERROR(VLOOKUP(A52,'SPF1'!$C$1:$I$108,7,0),IFERROR(VLOOKUP(B52,'SPF1'!$D$1:$I$108,6,0),""))</f>
        <v/>
      </c>
      <c r="N52" s="88" t="str">
        <f>IFERROR(VLOOKUP(A52,'SPF2'!$C$1:$I$108,7,0),IFERROR(VLOOKUP(B52,'SPF2'!$D$1:$I$108,6,0),""))</f>
        <v/>
      </c>
      <c r="O52" s="10">
        <f t="shared" si="0"/>
        <v>0</v>
      </c>
      <c r="P52" s="11">
        <f t="shared" si="1"/>
        <v>0</v>
      </c>
      <c r="Q52" s="201">
        <f t="shared" si="2"/>
        <v>0</v>
      </c>
      <c r="R52" s="8"/>
      <c r="S52" s="5" t="str">
        <f>IFERROR(VLOOKUP(A52,DMSBX1!$C$1:$I$108,7,0),IFERROR(VLOOKUP(B52,DMSBX1!$D$1:$I$108,6,0),""))</f>
        <v/>
      </c>
      <c r="T52" s="5" t="str">
        <f>IFERROR(VLOOKUP(A52,DMSBX2!$C$1:$I$101,7,0),IFERROR(VLOOKUP(B52,DMSBX2!$D$1:$I$101,6,0),""))</f>
        <v/>
      </c>
      <c r="U52" s="4" t="str">
        <f>IFERROR(VLOOKUP(B52,'SP1'!$D$1:$I$107,6,0),"")</f>
        <v/>
      </c>
      <c r="V52" s="4" t="str">
        <f>IFERROR(VLOOKUP(B52,'SP2'!$D$1:$I$107,6,0),"")</f>
        <v/>
      </c>
      <c r="W52" s="4" t="str">
        <f>IFERROR(IF(B52&lt;&gt;0,VLOOKUP(B52,KLSBX1!$D$2:$I$120,6,FALSE()),NA()),IFERROR(IF(A52&lt;&gt;0,VLOOKUP(A52,KLSBX1!$C$2:$I$120,7,FALSE()),NA()),""))</f>
        <v/>
      </c>
      <c r="X52" s="4" t="str">
        <f>IFERROR(IF(B52&lt;&gt;0,VLOOKUP(B52,KLSBX2!$D$2:$I$120,6,FALSE()),NA()),IFERROR(IF(A52&lt;&gt;0,VLOOKUP(A52,KLSBX2!$C$2:$I$120,7,FALSE()),NA()),""))</f>
        <v/>
      </c>
      <c r="Y52" s="4" t="str">
        <f>IFERROR(IF(B52&lt;&gt;0,VLOOKUP(B52,DMSBXNC!$D$2:$I$420,6,FALSE()),NA()),IFERROR(IF(A52&lt;&gt;0,VLOOKUP(A52,DMSBXNC!$C$2:$I$420,7,FALSE()),NA()),""))</f>
        <v/>
      </c>
      <c r="Z52" s="4" t="str">
        <f>IFERROR(IF(B52&lt;&gt;0,VLOOKUP(B52,DMSBX1_3!$D$2:$I$420,6,FALSE()),NA()),IFERROR(IF(A52&lt;&gt;0,VLOOKUP(A52,DMSBX1_3!$C$2:$I$420,7,FALSE()),NA()),""))</f>
        <v/>
      </c>
      <c r="AA52" s="4" t="str">
        <f>IFERROR(IF(B52&lt;&gt;0,VLOOKUP(B52,'KLS1'!$D$2:$I$420,6,FALSE()),NA()),IFERROR(IF(A52&lt;&gt;0,VLOOKUP(A52,'KLS1'!$C$2:$I$420,7,FALSE()),NA()),""))</f>
        <v/>
      </c>
      <c r="AB52" s="6" t="str">
        <f>IFERROR(IF(B52&lt;&gt;0,VLOOKUP(B52,'KLS2'!$D$2:$I$426,6,FALSE()),NA()),IFERROR(IF(A52&lt;&gt;0,VLOOKUP(A52,'KLS2'!$C$2:$I$426,7,FALSE()),NA()),""))</f>
        <v/>
      </c>
      <c r="AC52" s="10">
        <f t="shared" si="3"/>
        <v>0</v>
      </c>
      <c r="AD52" s="11">
        <f t="shared" si="4"/>
        <v>0</v>
      </c>
      <c r="AE52" s="201">
        <f t="shared" si="5"/>
        <v>0</v>
      </c>
      <c r="AF52" s="240"/>
      <c r="AG52" s="4" t="str">
        <f>IFERROR(VLOOKUP(B52,FS!$A$2:$N$78,6,FALSE),"")</f>
        <v/>
      </c>
      <c r="AH52" s="4" t="str">
        <f>IFERROR(VLOOKUP(B52,FS!$A$2:$N$78,7,FALSE),"")</f>
        <v/>
      </c>
      <c r="AI52" s="4" t="str">
        <f>IFERROR(VLOOKUP(B52,FS!$A$2:$N$78,8,FALSE),"")</f>
        <v/>
      </c>
      <c r="AJ52" s="4" t="str">
        <f>IFERROR(VLOOKUP(B52,FS!$A$2:$N$78,9,FALSE),"")</f>
        <v/>
      </c>
      <c r="AK52" s="4" t="str">
        <f>IFERROR(VLOOKUP(B52,FS!$A$2:$N$78,10,FALSE),"")</f>
        <v/>
      </c>
      <c r="AL52" s="4" t="str">
        <f>IFERROR(VLOOKUP(B52,FS!$A$2:$N$78,11,FALSE),"")</f>
        <v/>
      </c>
      <c r="AM52" s="4" t="str">
        <f>IFERROR(VLOOKUP(B52,FS!$A$2:$N$78,12,FALSE),"")</f>
        <v/>
      </c>
      <c r="AN52" s="4" t="str">
        <f>IFERROR(VLOOKUP(B52,FS!$A$2:$N$78,13,FALSE),"")</f>
        <v/>
      </c>
      <c r="AO52" s="236">
        <f t="shared" si="6"/>
        <v>0</v>
      </c>
      <c r="AP52" s="235">
        <f t="shared" si="7"/>
        <v>0</v>
      </c>
      <c r="AQ52" s="237">
        <f t="shared" si="8"/>
        <v>0</v>
      </c>
      <c r="AR52" s="4">
        <f t="shared" si="9"/>
        <v>0</v>
      </c>
      <c r="AS52" s="1">
        <f t="shared" si="10"/>
        <v>0</v>
      </c>
      <c r="AT52" s="1"/>
    </row>
    <row r="53" spans="1:46" ht="15" customHeight="1">
      <c r="A53" s="141"/>
      <c r="B53" s="141">
        <v>774476</v>
      </c>
      <c r="C53" s="14" t="s">
        <v>516</v>
      </c>
      <c r="D53" s="2">
        <v>2016</v>
      </c>
      <c r="E53" s="3" t="s">
        <v>11</v>
      </c>
      <c r="F53" s="1" t="str">
        <f>IFERROR(VLOOKUP(B53,SVEXP!$A$2:$F$6577,6,FALSE),"")</f>
        <v>SA Špindlerův Mlýn</v>
      </c>
      <c r="G53" s="211" t="str">
        <f>IFERROR(VLOOKUP(B53,SVEXP!$A$2:$E$6577,5,FALSE),"")</f>
        <v>Hlavní město Praha</v>
      </c>
      <c r="H53" s="3" t="s">
        <v>161</v>
      </c>
      <c r="I53" s="4" t="str">
        <f>IFERROR(VLOOKUP(A53,'KLP1'!$C$1:$I$108,7,0),IFERROR(VLOOKUP(B53,'KLP1'!$D$1:$I$108,6,0),""))</f>
        <v/>
      </c>
      <c r="J53" s="4" t="str">
        <f>IFERROR(VLOOKUP(A53,'KLP2'!$C$1:$I$108,7,0),IFERROR(VLOOKUP(B53,'KLP2'!$D$1:$I$108,6,0),""))</f>
        <v/>
      </c>
      <c r="K53" s="4" t="str">
        <f>IFERROR(VLOOKUP(A53,'DM1'!$C$1:$I$108,7,0),IFERROR(VLOOKUP(B53,'DM1'!$D$1:$I$108,6,0),""))</f>
        <v/>
      </c>
      <c r="L53" s="4" t="str">
        <f>IFERROR(VLOOKUP(A53,'DM2'!$C$1:$I$108,7,0),IFERROR(VLOOKUP(B53,'DM2'!$D$1:$I$108,6,0),""))</f>
        <v/>
      </c>
      <c r="M53" s="4">
        <f>IFERROR(VLOOKUP(A53,'SPF1'!$C$1:$I$108,7,0),IFERROR(VLOOKUP(B53,'SPF1'!$D$1:$I$108,6,0),""))</f>
        <v>100</v>
      </c>
      <c r="N53" s="4" t="str">
        <f>IFERROR(VLOOKUP(A53,'SPF2'!$C$1:$I$108,7,0),IFERROR(VLOOKUP(B53,'SPF2'!$D$1:$I$108,6,0),""))</f>
        <v/>
      </c>
      <c r="O53" s="10">
        <f t="shared" si="0"/>
        <v>100</v>
      </c>
      <c r="P53" s="11">
        <f t="shared" si="1"/>
        <v>100</v>
      </c>
      <c r="Q53" s="201">
        <f t="shared" si="2"/>
        <v>33.333333333333336</v>
      </c>
      <c r="R53" s="8"/>
      <c r="S53" s="5" t="str">
        <f>IFERROR(VLOOKUP(A53,DMSBX1!$C$1:$I$108,7,0),IFERROR(VLOOKUP(B53,DMSBX1!$D$1:$I$108,6,0),""))</f>
        <v/>
      </c>
      <c r="T53" s="5" t="str">
        <f>IFERROR(VLOOKUP(A53,DMSBX2!$C$1:$I$101,7,0),IFERROR(VLOOKUP(B53,DMSBX2!$D$1:$I$101,6,0),""))</f>
        <v/>
      </c>
      <c r="U53" s="4" t="str">
        <f>IFERROR(VLOOKUP(B53,'SP1'!$D$1:$I$107,6,0),"")</f>
        <v/>
      </c>
      <c r="V53" s="4" t="str">
        <f>IFERROR(VLOOKUP(B53,'SP2'!$D$1:$I$107,6,0),"")</f>
        <v/>
      </c>
      <c r="W53" s="4">
        <f>IFERROR(IF(B53&lt;&gt;0,VLOOKUP(B53,KLSBX1!$D$2:$I$120,6,FALSE()),NA()),IFERROR(IF(A53&lt;&gt;0,VLOOKUP(A53,KLSBX1!$C$2:$I$120,7,FALSE()),NA()),""))</f>
        <v>72</v>
      </c>
      <c r="X53" s="4">
        <f>IFERROR(IF(B53&lt;&gt;0,VLOOKUP(B53,KLSBX2!$D$2:$I$120,6,FALSE()),NA()),IFERROR(IF(A53&lt;&gt;0,VLOOKUP(A53,KLSBX2!$C$2:$I$120,7,FALSE()),NA()),""))</f>
        <v>50</v>
      </c>
      <c r="Y53" s="4">
        <f>IFERROR(IF(B53&lt;&gt;0,VLOOKUP(B53,DMSBXNC!$D$2:$I$420,6,FALSE()),NA()),IFERROR(IF(A53&lt;&gt;0,VLOOKUP(A53,DMSBXNC!$C$2:$I$420,7,FALSE()),NA()),""))</f>
        <v>50</v>
      </c>
      <c r="Z53" s="4">
        <f>IFERROR(IF(B53&lt;&gt;0,VLOOKUP(B53,DMSBX1_3!$D$2:$I$420,6,FALSE()),NA()),IFERROR(IF(A53&lt;&gt;0,VLOOKUP(A53,DMSBX1_3!$C$2:$I$420,7,FALSE()),NA()),""))</f>
        <v>45</v>
      </c>
      <c r="AA53" s="4" t="str">
        <f>IFERROR(IF(B53&lt;&gt;0,VLOOKUP(B53,'KLS1'!$D$2:$I$420,6,FALSE()),NA()),IFERROR(IF(A53&lt;&gt;0,VLOOKUP(A53,'KLS1'!$C$2:$I$420,7,FALSE()),NA()),""))</f>
        <v/>
      </c>
      <c r="AB53" s="6" t="str">
        <f>IFERROR(IF(B53&lt;&gt;0,VLOOKUP(B53,'KLS2'!$D$2:$I$426,6,FALSE()),NA()),IFERROR(IF(A53&lt;&gt;0,VLOOKUP(A53,'KLS2'!$C$2:$I$426,7,FALSE()),NA()),""))</f>
        <v/>
      </c>
      <c r="AC53" s="10">
        <f t="shared" si="3"/>
        <v>217</v>
      </c>
      <c r="AD53" s="11">
        <f t="shared" si="4"/>
        <v>217</v>
      </c>
      <c r="AE53" s="201">
        <f t="shared" si="5"/>
        <v>57.333333333333336</v>
      </c>
      <c r="AF53" s="240"/>
      <c r="AG53" s="4">
        <f>IFERROR(VLOOKUP(B53,FS!$A$2:$N$78,6,FALSE),"")</f>
        <v>27</v>
      </c>
      <c r="AH53" s="4">
        <f>IFERROR(VLOOKUP(B53,FS!$A$2:$N$78,7,FALSE),"")</f>
        <v>30</v>
      </c>
      <c r="AI53" s="4">
        <f>IFERROR(VLOOKUP(B53,FS!$A$2:$N$78,8,FALSE),"")</f>
        <v>22.5</v>
      </c>
      <c r="AJ53" s="4">
        <f>IFERROR(VLOOKUP(B53,FS!$A$2:$N$78,9,FALSE),"")</f>
        <v>60</v>
      </c>
      <c r="AK53" s="4">
        <f>IFERROR(VLOOKUP(B53,FS!$A$2:$N$78,10,FALSE),"")</f>
        <v>36</v>
      </c>
      <c r="AL53" s="4">
        <f>IFERROR(VLOOKUP(B53,FS!$A$2:$N$78,11,FALSE),"")</f>
        <v>30</v>
      </c>
      <c r="AM53" s="4">
        <f>IFERROR(VLOOKUP(B53,FS!$A$2:$N$78,12,FALSE),"")</f>
        <v>48</v>
      </c>
      <c r="AN53" s="4">
        <f>IFERROR(VLOOKUP(B53,FS!$A$2:$N$78,13,FALSE),"")</f>
        <v>30</v>
      </c>
      <c r="AO53" s="236">
        <f t="shared" si="6"/>
        <v>283.5</v>
      </c>
      <c r="AP53" s="235">
        <f t="shared" si="7"/>
        <v>204</v>
      </c>
      <c r="AQ53" s="237">
        <f t="shared" si="8"/>
        <v>48</v>
      </c>
      <c r="AR53" s="4">
        <f t="shared" si="9"/>
        <v>138.66666666666669</v>
      </c>
      <c r="AS53" s="1">
        <f t="shared" si="10"/>
        <v>3</v>
      </c>
      <c r="AT53" s="245">
        <f>COUNTIF(I53:N53,"&gt;"&amp;0)+COUNTIF(S53:AB53,"&gt;"&amp;0)+COUNTIF(AG53:AN53,"&gt;"&amp;0)</f>
        <v>13</v>
      </c>
    </row>
    <row r="54" spans="1:46" ht="15" customHeight="1">
      <c r="A54" s="141"/>
      <c r="B54" s="141">
        <v>773713</v>
      </c>
      <c r="C54" s="14" t="s">
        <v>512</v>
      </c>
      <c r="D54" s="2">
        <v>2016</v>
      </c>
      <c r="E54" s="3" t="s">
        <v>11</v>
      </c>
      <c r="F54" s="1" t="str">
        <f>IFERROR(VLOOKUP(B54,SVEXP!$A$2:$F$6577,6,FALSE),"")</f>
        <v>SK Freestyle Area</v>
      </c>
      <c r="G54" s="211" t="str">
        <f>IFERROR(VLOOKUP(B54,SVEXP!$A$2:$E$6577,5,FALSE),"")</f>
        <v>Hlavní město Praha</v>
      </c>
      <c r="H54" s="3" t="s">
        <v>161</v>
      </c>
      <c r="I54" s="4" t="str">
        <f>IFERROR(VLOOKUP(A54,'KLP1'!$C$1:$I$108,7,0),IFERROR(VLOOKUP(B54,'KLP1'!$D$1:$I$108,6,0),""))</f>
        <v/>
      </c>
      <c r="J54" s="4" t="str">
        <f>IFERROR(VLOOKUP(A54,'KLP2'!$C$1:$I$108,7,0),IFERROR(VLOOKUP(B54,'KLP2'!$D$1:$I$108,6,0),""))</f>
        <v/>
      </c>
      <c r="K54" s="4" t="str">
        <f>IFERROR(VLOOKUP(A54,'DM1'!$C$1:$I$108,7,0),IFERROR(VLOOKUP(B54,'DM1'!$D$1:$I$108,6,0),""))</f>
        <v/>
      </c>
      <c r="L54" s="4" t="str">
        <f>IFERROR(VLOOKUP(A54,'DM2'!$C$1:$I$108,7,0),IFERROR(VLOOKUP(B54,'DM2'!$D$1:$I$108,6,0),""))</f>
        <v/>
      </c>
      <c r="M54" s="1" t="str">
        <f>IFERROR(VLOOKUP(A54,'SPF1'!$C$1:$I$108,7,0),IFERROR(VLOOKUP(B54,'SPF1'!$D$1:$I$108,6,0),""))</f>
        <v/>
      </c>
      <c r="N54" s="4" t="str">
        <f>IFERROR(VLOOKUP(A54,'SPF2'!$C$1:$I$108,7,0),IFERROR(VLOOKUP(B54,'SPF2'!$D$1:$I$108,6,0),""))</f>
        <v/>
      </c>
      <c r="O54" s="10">
        <f t="shared" si="0"/>
        <v>0</v>
      </c>
      <c r="P54" s="11">
        <f t="shared" si="1"/>
        <v>0</v>
      </c>
      <c r="Q54" s="201">
        <f t="shared" si="2"/>
        <v>0</v>
      </c>
      <c r="R54" s="8"/>
      <c r="S54" s="5">
        <f>IFERROR(VLOOKUP(A54,DMSBX1!$C$1:$I$108,7,0),IFERROR(VLOOKUP(B54,DMSBX1!$D$1:$I$108,6,0),""))</f>
        <v>70</v>
      </c>
      <c r="T54" s="5">
        <f>IFERROR(VLOOKUP(A54,DMSBX2!$C$1:$I$101,7,0),IFERROR(VLOOKUP(B54,DMSBX2!$D$1:$I$101,6,0),""))</f>
        <v>70</v>
      </c>
      <c r="U54" s="4" t="str">
        <f>IFERROR(VLOOKUP(B54,'SP1'!$D$1:$I$107,6,0),"")</f>
        <v/>
      </c>
      <c r="V54" s="4" t="str">
        <f>IFERROR(VLOOKUP(B54,'SP2'!$D$1:$I$107,6,0),"")</f>
        <v/>
      </c>
      <c r="W54" s="4" t="str">
        <f>IFERROR(IF(B54&lt;&gt;0,VLOOKUP(B54,KLSBX1!$D$2:$I$120,6,FALSE()),NA()),IFERROR(IF(A54&lt;&gt;0,VLOOKUP(A54,KLSBX1!$C$2:$I$120,7,FALSE()),NA()),""))</f>
        <v/>
      </c>
      <c r="X54" s="4" t="str">
        <f>IFERROR(IF(B54&lt;&gt;0,VLOOKUP(B54,KLSBX2!$D$2:$I$120,6,FALSE()),NA()),IFERROR(IF(A54&lt;&gt;0,VLOOKUP(A54,KLSBX2!$C$2:$I$120,7,FALSE()),NA()),""))</f>
        <v/>
      </c>
      <c r="Y54" s="4">
        <f>IFERROR(IF(B54&lt;&gt;0,VLOOKUP(B54,DMSBXNC!$D$2:$I$420,6,FALSE()),NA()),IFERROR(IF(A54&lt;&gt;0,VLOOKUP(A54,DMSBXNC!$C$2:$I$420,7,FALSE()),NA()),""))</f>
        <v>100</v>
      </c>
      <c r="Z54" s="4">
        <f>IFERROR(IF(B54&lt;&gt;0,VLOOKUP(B54,DMSBX1_3!$D$2:$I$420,6,FALSE()),NA()),IFERROR(IF(A54&lt;&gt;0,VLOOKUP(A54,DMSBX1_3!$C$2:$I$420,7,FALSE()),NA()),""))</f>
        <v>80</v>
      </c>
      <c r="AA54" s="4" t="str">
        <f>IFERROR(IF(B54&lt;&gt;0,VLOOKUP(B54,'KLS1'!$D$2:$I$420,6,FALSE()),NA()),IFERROR(IF(A54&lt;&gt;0,VLOOKUP(A54,'KLS1'!$C$2:$I$420,7,FALSE()),NA()),""))</f>
        <v/>
      </c>
      <c r="AB54" s="6" t="str">
        <f>IFERROR(IF(B54&lt;&gt;0,VLOOKUP(B54,'KLS2'!$D$2:$I$426,6,FALSE()),NA()),IFERROR(IF(A54&lt;&gt;0,VLOOKUP(A54,'KLS2'!$C$2:$I$426,7,FALSE()),NA()),""))</f>
        <v/>
      </c>
      <c r="AC54" s="10">
        <f t="shared" si="3"/>
        <v>320</v>
      </c>
      <c r="AD54" s="11">
        <f t="shared" si="4"/>
        <v>320</v>
      </c>
      <c r="AE54" s="201">
        <f t="shared" si="5"/>
        <v>83.333333333333329</v>
      </c>
      <c r="AF54" s="240"/>
      <c r="AG54" s="4">
        <f>IFERROR(VLOOKUP(B54,FS!$A$2:$N$78,6,FALSE),"")</f>
        <v>48</v>
      </c>
      <c r="AI54" s="4">
        <f>IFERROR(VLOOKUP(B54,FS!$A$2:$N$78,8,FALSE),"")</f>
        <v>50</v>
      </c>
      <c r="AJ54" s="4">
        <f>IFERROR(VLOOKUP(B54,FS!$A$2:$N$78,9,FALSE),"")</f>
        <v>100</v>
      </c>
      <c r="AK54" s="4">
        <f>IFERROR(VLOOKUP(B54,FS!$A$2:$N$78,10,FALSE),"")</f>
        <v>60</v>
      </c>
      <c r="AL54" s="4">
        <f>IFERROR(VLOOKUP(B54,FS!$A$2:$N$78,11,FALSE),"")</f>
        <v>60</v>
      </c>
      <c r="AM54" s="4">
        <f>IFERROR(VLOOKUP(B54,FS!$A$2:$N$78,12,FALSE),"")</f>
        <v>80</v>
      </c>
      <c r="AN54" s="4">
        <f>IFERROR(VLOOKUP(B54,FS!$A$2:$N$78,13,FALSE),"")</f>
        <v>50</v>
      </c>
      <c r="AO54" s="236">
        <f t="shared" si="6"/>
        <v>448</v>
      </c>
      <c r="AP54" s="235">
        <f t="shared" si="7"/>
        <v>350</v>
      </c>
      <c r="AQ54" s="237">
        <f t="shared" si="8"/>
        <v>80</v>
      </c>
      <c r="AR54" s="4">
        <f t="shared" si="9"/>
        <v>163.33333333333331</v>
      </c>
      <c r="AS54" s="1">
        <f t="shared" si="10"/>
        <v>2</v>
      </c>
      <c r="AT54" s="245">
        <f>COUNTIF(I54:N54,"&gt;"&amp;0)+COUNTIF(S54:AB54,"&gt;"&amp;0)+COUNTIF(AG54:AN54,"&gt;"&amp;0)</f>
        <v>11</v>
      </c>
    </row>
    <row r="55" spans="1:46" ht="15" customHeight="1">
      <c r="A55" s="141">
        <v>9155012</v>
      </c>
      <c r="B55" s="141">
        <v>888842</v>
      </c>
      <c r="C55" s="14" t="s">
        <v>180</v>
      </c>
      <c r="D55" s="2">
        <v>2000</v>
      </c>
      <c r="E55" s="3" t="s">
        <v>11</v>
      </c>
      <c r="F55" s="1" t="str">
        <f>IFERROR(VLOOKUP(B55,SVEXP!$A$2:$F$6577,6,FALSE),"")</f>
        <v>Czech snowboardcross team</v>
      </c>
      <c r="G55" s="211" t="str">
        <f>IFERROR(VLOOKUP(B55,SVEXP!$A$2:$E$6577,5,FALSE),"")</f>
        <v>Zlínský kraj</v>
      </c>
      <c r="H55" s="3" t="s">
        <v>164</v>
      </c>
      <c r="I55" s="4" t="str">
        <f>IFERROR(VLOOKUP(A55,'KLP1'!$C$1:$I$108,7,0),IFERROR(VLOOKUP(B55,'KLP1'!$D$1:$I$108,6,0),""))</f>
        <v/>
      </c>
      <c r="J55" s="4" t="str">
        <f>IFERROR(VLOOKUP(A55,'KLP2'!$C$1:$I$108,7,0),IFERROR(VLOOKUP(B55,'KLP2'!$D$1:$I$108,6,0),""))</f>
        <v/>
      </c>
      <c r="K55" s="4" t="str">
        <f>IFERROR(VLOOKUP(A55,'DM1'!$C$1:$I$108,7,0),IFERROR(VLOOKUP(B55,'DM1'!$D$1:$I$108,6,0),""))</f>
        <v/>
      </c>
      <c r="L55" s="4" t="str">
        <f>IFERROR(VLOOKUP(A55,'DM2'!$C$1:$I$108,7,0),IFERROR(VLOOKUP(B55,'DM2'!$D$1:$I$108,6,0),""))</f>
        <v/>
      </c>
      <c r="M55" s="17" t="str">
        <f>IFERROR(VLOOKUP(A55,'SPF1'!$C$1:$I$108,7,0),IFERROR(VLOOKUP(B55,'SPF1'!$D$1:$I$108,6,0),""))</f>
        <v/>
      </c>
      <c r="N55" s="88" t="str">
        <f>IFERROR(VLOOKUP(A55,'SPF2'!$C$1:$I$108,7,0),IFERROR(VLOOKUP(B55,'SPF2'!$D$1:$I$108,6,0),""))</f>
        <v/>
      </c>
      <c r="O55" s="10">
        <f t="shared" si="0"/>
        <v>0</v>
      </c>
      <c r="P55" s="11">
        <f t="shared" si="1"/>
        <v>0</v>
      </c>
      <c r="Q55" s="201">
        <f t="shared" si="2"/>
        <v>0</v>
      </c>
      <c r="R55" s="8"/>
      <c r="S55" s="5" t="str">
        <f>IFERROR(VLOOKUP(A55,DMSBX1!$C$1:$I$108,7,0),IFERROR(VLOOKUP(B55,DMSBX1!$D$1:$I$108,6,0),""))</f>
        <v/>
      </c>
      <c r="T55" s="5" t="str">
        <f>IFERROR(VLOOKUP(A55,DMSBX2!$C$1:$I$101,7,0),IFERROR(VLOOKUP(B55,DMSBX2!$D$1:$I$101,6,0),""))</f>
        <v/>
      </c>
      <c r="U55" s="4" t="str">
        <f>IFERROR(VLOOKUP(B55,'SP1'!$D$1:$I$107,6,0),"")</f>
        <v/>
      </c>
      <c r="V55" s="4" t="str">
        <f>IFERROR(VLOOKUP(B55,'SP2'!$D$1:$I$107,6,0),"")</f>
        <v/>
      </c>
      <c r="W55" s="4" t="str">
        <f>IFERROR(IF(B55&lt;&gt;0,VLOOKUP(B55,KLSBX1!$D$2:$I$120,6,FALSE()),NA()),IFERROR(IF(A55&lt;&gt;0,VLOOKUP(A55,KLSBX1!$C$2:$I$120,7,FALSE()),NA()),""))</f>
        <v/>
      </c>
      <c r="X55" s="4" t="str">
        <f>IFERROR(IF(B55&lt;&gt;0,VLOOKUP(B55,KLSBX2!$D$2:$I$120,6,FALSE()),NA()),IFERROR(IF(A55&lt;&gt;0,VLOOKUP(A55,KLSBX2!$C$2:$I$120,7,FALSE()),NA()),""))</f>
        <v/>
      </c>
      <c r="Y55" s="4" t="str">
        <f>IFERROR(IF(B55&lt;&gt;0,VLOOKUP(B55,DMSBXNC!$D$2:$I$420,6,FALSE()),NA()),IFERROR(IF(A55&lt;&gt;0,VLOOKUP(A55,DMSBXNC!$C$2:$I$420,7,FALSE()),NA()),""))</f>
        <v/>
      </c>
      <c r="Z55" s="4" t="str">
        <f>IFERROR(IF(B55&lt;&gt;0,VLOOKUP(B55,DMSBX1_3!$D$2:$I$420,6,FALSE()),NA()),IFERROR(IF(A55&lt;&gt;0,VLOOKUP(A55,DMSBX1_3!$C$2:$I$420,7,FALSE()),NA()),""))</f>
        <v/>
      </c>
      <c r="AA55" s="4" t="str">
        <f>IFERROR(IF(B55&lt;&gt;0,VLOOKUP(B55,'KLS1'!$D$2:$I$420,6,FALSE()),NA()),IFERROR(IF(A55&lt;&gt;0,VLOOKUP(A55,'KLS1'!$C$2:$I$420,7,FALSE()),NA()),""))</f>
        <v/>
      </c>
      <c r="AB55" s="6" t="str">
        <f>IFERROR(IF(B55&lt;&gt;0,VLOOKUP(B55,'KLS2'!$D$2:$I$426,6,FALSE()),NA()),IFERROR(IF(A55&lt;&gt;0,VLOOKUP(A55,'KLS2'!$C$2:$I$426,7,FALSE()),NA()),""))</f>
        <v/>
      </c>
      <c r="AC55" s="10">
        <f t="shared" si="3"/>
        <v>0</v>
      </c>
      <c r="AD55" s="11">
        <f t="shared" si="4"/>
        <v>0</v>
      </c>
      <c r="AE55" s="201">
        <f t="shared" si="5"/>
        <v>0</v>
      </c>
      <c r="AF55" s="240"/>
      <c r="AG55" s="4" t="str">
        <f>IFERROR(VLOOKUP(B55,FS!$A$2:$N$78,6,FALSE),"")</f>
        <v/>
      </c>
      <c r="AH55" s="4" t="str">
        <f>IFERROR(VLOOKUP(B55,FS!$A$2:$N$78,7,FALSE),"")</f>
        <v/>
      </c>
      <c r="AI55" s="4" t="str">
        <f>IFERROR(VLOOKUP(B55,FS!$A$2:$N$78,8,FALSE),"")</f>
        <v/>
      </c>
      <c r="AJ55" s="4" t="str">
        <f>IFERROR(VLOOKUP(B55,FS!$A$2:$N$78,9,FALSE),"")</f>
        <v/>
      </c>
      <c r="AK55" s="4" t="str">
        <f>IFERROR(VLOOKUP(B55,FS!$A$2:$N$78,10,FALSE),"")</f>
        <v/>
      </c>
      <c r="AL55" s="4" t="str">
        <f>IFERROR(VLOOKUP(B55,FS!$A$2:$N$78,11,FALSE),"")</f>
        <v/>
      </c>
      <c r="AM55" s="4" t="str">
        <f>IFERROR(VLOOKUP(B55,FS!$A$2:$N$78,12,FALSE),"")</f>
        <v/>
      </c>
      <c r="AN55" s="4" t="str">
        <f>IFERROR(VLOOKUP(B55,FS!$A$2:$N$78,13,FALSE),"")</f>
        <v/>
      </c>
      <c r="AO55" s="236">
        <f t="shared" si="6"/>
        <v>0</v>
      </c>
      <c r="AP55" s="235">
        <f t="shared" si="7"/>
        <v>0</v>
      </c>
      <c r="AQ55" s="237">
        <f t="shared" si="8"/>
        <v>0</v>
      </c>
      <c r="AR55" s="4">
        <f t="shared" si="9"/>
        <v>0</v>
      </c>
      <c r="AS55" s="1">
        <f t="shared" si="10"/>
        <v>0</v>
      </c>
      <c r="AT55" s="17"/>
    </row>
    <row r="56" spans="1:46" ht="15" customHeight="1">
      <c r="A56" s="141">
        <v>9150300</v>
      </c>
      <c r="B56" s="141">
        <v>776980</v>
      </c>
      <c r="C56" s="14" t="s">
        <v>445</v>
      </c>
      <c r="D56" s="2">
        <v>2000</v>
      </c>
      <c r="E56" s="3" t="s">
        <v>11</v>
      </c>
      <c r="F56" s="1" t="str">
        <f>IFERROR(VLOOKUP(B56,SVEXP!$A$2:$F$6577,6,FALSE),"")</f>
        <v>Neregistrovaní</v>
      </c>
      <c r="G56" s="211" t="str">
        <f>IFERROR(VLOOKUP(B56,SVEXP!$A$2:$E$6577,5,FALSE),"")</f>
        <v>Zlínský kraj</v>
      </c>
      <c r="H56" s="3" t="s">
        <v>161</v>
      </c>
      <c r="I56" s="4" t="str">
        <f>IFERROR(VLOOKUP(A56,'KLP1'!$C$1:$I$108,7,0),IFERROR(VLOOKUP(B56,'KLP1'!$D$1:$I$108,6,0),""))</f>
        <v/>
      </c>
      <c r="J56" s="4" t="str">
        <f>IFERROR(VLOOKUP(A56,'KLP2'!$C$1:$I$108,7,0),IFERROR(VLOOKUP(B56,'KLP2'!$D$1:$I$108,6,0),""))</f>
        <v/>
      </c>
      <c r="K56" s="4" t="str">
        <f>IFERROR(VLOOKUP(A56,'DM1'!$C$1:$I$108,7,0),IFERROR(VLOOKUP(B56,'DM1'!$D$1:$I$108,6,0),""))</f>
        <v/>
      </c>
      <c r="L56" s="4" t="str">
        <f>IFERROR(VLOOKUP(A56,'DM2'!$C$1:$I$108,7,0),IFERROR(VLOOKUP(B56,'DM2'!$D$1:$I$108,6,0),""))</f>
        <v/>
      </c>
      <c r="M56" s="17" t="str">
        <f>IFERROR(VLOOKUP(A56,'SPF1'!$C$1:$I$108,7,0),IFERROR(VLOOKUP(B56,'SPF1'!$D$1:$I$108,6,0),""))</f>
        <v/>
      </c>
      <c r="N56" s="88" t="str">
        <f>IFERROR(VLOOKUP(A56,'SPF2'!$C$1:$I$108,7,0),IFERROR(VLOOKUP(B56,'SPF2'!$D$1:$I$108,6,0),""))</f>
        <v/>
      </c>
      <c r="O56" s="10">
        <f t="shared" si="0"/>
        <v>0</v>
      </c>
      <c r="P56" s="11">
        <f t="shared" si="1"/>
        <v>0</v>
      </c>
      <c r="Q56" s="201">
        <f t="shared" si="2"/>
        <v>0</v>
      </c>
      <c r="R56" s="8"/>
      <c r="S56" s="5" t="str">
        <f>IFERROR(VLOOKUP(A56,DMSBX1!$C$1:$I$108,7,0),IFERROR(VLOOKUP(B56,DMSBX1!$D$1:$I$108,6,0),""))</f>
        <v/>
      </c>
      <c r="T56" s="5" t="str">
        <f>IFERROR(VLOOKUP(A56,DMSBX2!$C$1:$I$101,7,0),IFERROR(VLOOKUP(B56,DMSBX2!$D$1:$I$101,6,0),""))</f>
        <v/>
      </c>
      <c r="U56" s="4" t="str">
        <f>IFERROR(VLOOKUP(B56,'SP1'!$D$1:$I$107,6,0),"")</f>
        <v/>
      </c>
      <c r="V56" s="4" t="str">
        <f>IFERROR(VLOOKUP(B56,'SP2'!$D$1:$I$107,6,0),"")</f>
        <v/>
      </c>
      <c r="W56" s="4" t="str">
        <f>IFERROR(IF(B56&lt;&gt;0,VLOOKUP(B56,KLSBX1!$D$2:$I$120,6,FALSE()),NA()),IFERROR(IF(A56&lt;&gt;0,VLOOKUP(A56,KLSBX1!$C$2:$I$120,7,FALSE()),NA()),""))</f>
        <v/>
      </c>
      <c r="X56" s="4" t="str">
        <f>IFERROR(IF(B56&lt;&gt;0,VLOOKUP(B56,KLSBX2!$D$2:$I$120,6,FALSE()),NA()),IFERROR(IF(A56&lt;&gt;0,VLOOKUP(A56,KLSBX2!$C$2:$I$120,7,FALSE()),NA()),""))</f>
        <v/>
      </c>
      <c r="Y56" s="4" t="str">
        <f>IFERROR(IF(B56&lt;&gt;0,VLOOKUP(B56,DMSBXNC!$D$2:$I$420,6,FALSE()),NA()),IFERROR(IF(A56&lt;&gt;0,VLOOKUP(A56,DMSBXNC!$C$2:$I$420,7,FALSE()),NA()),""))</f>
        <v/>
      </c>
      <c r="Z56" s="4" t="str">
        <f>IFERROR(IF(B56&lt;&gt;0,VLOOKUP(B56,DMSBX1_3!$D$2:$I$420,6,FALSE()),NA()),IFERROR(IF(A56&lt;&gt;0,VLOOKUP(A56,DMSBX1_3!$C$2:$I$420,7,FALSE()),NA()),""))</f>
        <v/>
      </c>
      <c r="AA56" s="4" t="str">
        <f>IFERROR(IF(B56&lt;&gt;0,VLOOKUP(B56,'KLS1'!$D$2:$I$420,6,FALSE()),NA()),IFERROR(IF(A56&lt;&gt;0,VLOOKUP(A56,'KLS1'!$C$2:$I$420,7,FALSE()),NA()),""))</f>
        <v/>
      </c>
      <c r="AB56" s="6" t="str">
        <f>IFERROR(IF(B56&lt;&gt;0,VLOOKUP(B56,'KLS2'!$D$2:$I$426,6,FALSE()),NA()),IFERROR(IF(A56&lt;&gt;0,VLOOKUP(A56,'KLS2'!$C$2:$I$426,7,FALSE()),NA()),""))</f>
        <v/>
      </c>
      <c r="AC56" s="10">
        <f t="shared" si="3"/>
        <v>0</v>
      </c>
      <c r="AD56" s="11">
        <f t="shared" si="4"/>
        <v>0</v>
      </c>
      <c r="AE56" s="201">
        <f t="shared" si="5"/>
        <v>0</v>
      </c>
      <c r="AF56" s="240"/>
      <c r="AG56" s="4" t="str">
        <f>IFERROR(VLOOKUP(B56,FS!$A$2:$N$78,6,FALSE),"")</f>
        <v/>
      </c>
      <c r="AH56" s="4" t="str">
        <f>IFERROR(VLOOKUP(B56,FS!$A$2:$N$78,7,FALSE),"")</f>
        <v/>
      </c>
      <c r="AI56" s="4" t="str">
        <f>IFERROR(VLOOKUP(B56,FS!$A$2:$N$78,8,FALSE),"")</f>
        <v/>
      </c>
      <c r="AJ56" s="4" t="str">
        <f>IFERROR(VLOOKUP(B56,FS!$A$2:$N$78,9,FALSE),"")</f>
        <v/>
      </c>
      <c r="AK56" s="4" t="str">
        <f>IFERROR(VLOOKUP(B56,FS!$A$2:$N$78,10,FALSE),"")</f>
        <v/>
      </c>
      <c r="AL56" s="4" t="str">
        <f>IFERROR(VLOOKUP(B56,FS!$A$2:$N$78,11,FALSE),"")</f>
        <v/>
      </c>
      <c r="AM56" s="4" t="str">
        <f>IFERROR(VLOOKUP(B56,FS!$A$2:$N$78,12,FALSE),"")</f>
        <v/>
      </c>
      <c r="AN56" s="4" t="str">
        <f>IFERROR(VLOOKUP(B56,FS!$A$2:$N$78,13,FALSE),"")</f>
        <v/>
      </c>
      <c r="AO56" s="236">
        <f t="shared" si="6"/>
        <v>0</v>
      </c>
      <c r="AP56" s="235">
        <f t="shared" si="7"/>
        <v>0</v>
      </c>
      <c r="AQ56" s="237">
        <f t="shared" si="8"/>
        <v>0</v>
      </c>
      <c r="AR56" s="4">
        <f t="shared" si="9"/>
        <v>0</v>
      </c>
      <c r="AS56" s="1">
        <f t="shared" si="10"/>
        <v>0</v>
      </c>
      <c r="AT56" s="1"/>
    </row>
    <row r="57" spans="1:46" ht="15" customHeight="1">
      <c r="A57" s="198">
        <v>9320171</v>
      </c>
      <c r="B57" s="198"/>
      <c r="C57" s="198" t="s">
        <v>619</v>
      </c>
      <c r="D57" s="199">
        <v>2000</v>
      </c>
      <c r="E57" s="199" t="s">
        <v>14</v>
      </c>
      <c r="F57" s="198"/>
      <c r="G57" s="255"/>
      <c r="H57" s="199" t="s">
        <v>161</v>
      </c>
      <c r="I57" s="130" t="str">
        <f>IFERROR(VLOOKUP(A57,'KLP1'!$C$1:$I$108,7,0),IFERROR(VLOOKUP(B57,'KLP1'!$D$1:$I$108,6,0),""))</f>
        <v/>
      </c>
      <c r="J57" s="130" t="str">
        <f>IFERROR(VLOOKUP(A57,'KLP2'!$C$1:$I$108,7,0),IFERROR(VLOOKUP(B57,'KLP2'!$D$1:$I$108,6,0),""))</f>
        <v/>
      </c>
      <c r="K57" s="130" t="str">
        <f>IFERROR(VLOOKUP(A57,'DM1'!$C$1:$I$108,7,0),IFERROR(VLOOKUP(B57,'DM1'!$D$1:$I$108,6,0),""))</f>
        <v/>
      </c>
      <c r="L57" s="130" t="str">
        <f>IFERROR(VLOOKUP(A57,'DM2'!$C$1:$I$108,7,0),IFERROR(VLOOKUP(B57,'DM2'!$D$1:$I$108,6,0),""))</f>
        <v/>
      </c>
      <c r="M57" s="130">
        <f>IFERROR(VLOOKUP(A57,'SPF1'!$C$1:$I$108,7,0),IFERROR(VLOOKUP(B57,'SPF1'!$D$1:$I$108,6,0),""))</f>
        <v>50</v>
      </c>
      <c r="N57" s="127">
        <f>IFERROR(VLOOKUP(A57,'SPF2'!$C$1:$I$108,7,0),IFERROR(VLOOKUP(B57,'SPF2'!$D$1:$I$108,6,0),""))</f>
        <v>100</v>
      </c>
      <c r="O57" s="10">
        <f t="shared" si="0"/>
        <v>150</v>
      </c>
      <c r="P57" s="11">
        <f t="shared" si="1"/>
        <v>150</v>
      </c>
      <c r="Q57" s="201">
        <f t="shared" si="2"/>
        <v>50</v>
      </c>
      <c r="S57" s="130" t="str">
        <f>IFERROR(VLOOKUP(A57,DMSBX1!$C$1:$I$108,7,0),IFERROR(VLOOKUP(B57,DMSBX1!$D$1:$I$108,6,0),""))</f>
        <v/>
      </c>
      <c r="T57" s="130" t="str">
        <f>IFERROR(VLOOKUP(A57,DMSBX2!$C$1:$I$101,7,0),IFERROR(VLOOKUP(B57,DMSBX2!$D$1:$I$101,6,0),""))</f>
        <v/>
      </c>
      <c r="U57" s="130" t="str">
        <f>IFERROR(VLOOKUP(B57,'SP1'!$D$1:$I$107,6,0),"")</f>
        <v/>
      </c>
      <c r="V57" s="130" t="str">
        <f>IFERROR(VLOOKUP(B57,'SP2'!$D$1:$I$107,6,0),"")</f>
        <v/>
      </c>
      <c r="W57" s="127" t="str">
        <f>IFERROR(IF(B57&lt;&gt;0,VLOOKUP(B57,KLSBX1!$D$2:$I$120,6,FALSE()),NA()),IFERROR(IF(A57&lt;&gt;0,VLOOKUP(A57,KLSBX1!$C$2:$I$120,7,FALSE()),NA()),""))</f>
        <v/>
      </c>
      <c r="X57" s="127" t="str">
        <f>IFERROR(IF(B57&lt;&gt;0,VLOOKUP(B57,KLSBX2!$D$2:$I$120,6,FALSE()),NA()),IFERROR(IF(A57&lt;&gt;0,VLOOKUP(A57,KLSBX2!$C$2:$I$120,7,FALSE()),NA()),""))</f>
        <v/>
      </c>
      <c r="Y57" s="127" t="str">
        <f>IFERROR(IF(B57&lt;&gt;0,VLOOKUP(B57,DMSBXNC!$D$2:$I$420,6,FALSE()),NA()),IFERROR(IF(A57&lt;&gt;0,VLOOKUP(A57,DMSBXNC!$C$2:$I$420,7,FALSE()),NA()),""))</f>
        <v/>
      </c>
      <c r="Z57" s="127" t="str">
        <f>IFERROR(IF(B57&lt;&gt;0,VLOOKUP(B57,DMSBX1_3!$D$2:$I$420,6,FALSE()),NA()),IFERROR(IF(A57&lt;&gt;0,VLOOKUP(A57,DMSBX1_3!$C$2:$I$420,7,FALSE()),NA()),""))</f>
        <v/>
      </c>
      <c r="AA57" s="127" t="str">
        <f>IFERROR(IF(B57&lt;&gt;0,VLOOKUP(B57,'KLS1'!$D$2:$I$420,6,FALSE()),NA()),IFERROR(IF(A57&lt;&gt;0,VLOOKUP(A57,'KLS1'!$C$2:$I$420,7,FALSE()),NA()),""))</f>
        <v/>
      </c>
      <c r="AB57" s="129" t="str">
        <f>IFERROR(IF(B57&lt;&gt;0,VLOOKUP(B57,'KLS2'!$D$2:$I$426,6,FALSE()),NA()),IFERROR(IF(A57&lt;&gt;0,VLOOKUP(A57,'KLS2'!$C$2:$I$426,7,FALSE()),NA()),""))</f>
        <v/>
      </c>
      <c r="AC57" s="10">
        <f t="shared" si="3"/>
        <v>0</v>
      </c>
      <c r="AD57" s="11">
        <f t="shared" si="4"/>
        <v>0</v>
      </c>
      <c r="AE57" s="201">
        <f t="shared" si="5"/>
        <v>0</v>
      </c>
      <c r="AF57" s="240"/>
      <c r="AG57" s="4" t="str">
        <f>IFERROR(VLOOKUP(B57,FS!$A$2:$N$78,6,FALSE),"")</f>
        <v/>
      </c>
      <c r="AH57" s="4" t="str">
        <f>IFERROR(VLOOKUP(B57,FS!$A$2:$N$78,7,FALSE),"")</f>
        <v/>
      </c>
      <c r="AI57" s="4" t="str">
        <f>IFERROR(VLOOKUP(B57,FS!$A$2:$N$78,8,FALSE),"")</f>
        <v/>
      </c>
      <c r="AJ57" s="4" t="str">
        <f>IFERROR(VLOOKUP(B57,FS!$A$2:$N$78,9,FALSE),"")</f>
        <v/>
      </c>
      <c r="AK57" s="4" t="str">
        <f>IFERROR(VLOOKUP(B57,FS!$A$2:$N$78,10,FALSE),"")</f>
        <v/>
      </c>
      <c r="AL57" s="4" t="str">
        <f>IFERROR(VLOOKUP(B57,FS!$A$2:$N$78,11,FALSE),"")</f>
        <v/>
      </c>
      <c r="AM57" s="4" t="str">
        <f>IFERROR(VLOOKUP(B57,FS!$A$2:$N$78,12,FALSE),"")</f>
        <v/>
      </c>
      <c r="AN57" s="4" t="str">
        <f>IFERROR(VLOOKUP(B57,FS!$A$2:$N$78,13,FALSE),"")</f>
        <v/>
      </c>
      <c r="AO57" s="236">
        <f t="shared" si="6"/>
        <v>0</v>
      </c>
      <c r="AP57" s="235">
        <f t="shared" si="7"/>
        <v>0</v>
      </c>
      <c r="AQ57" s="237">
        <f t="shared" si="8"/>
        <v>0</v>
      </c>
      <c r="AR57" s="4">
        <f t="shared" si="9"/>
        <v>50</v>
      </c>
      <c r="AS57" s="1">
        <f t="shared" si="10"/>
        <v>1</v>
      </c>
      <c r="AT57" s="130"/>
    </row>
    <row r="58" spans="1:46" ht="15" customHeight="1">
      <c r="A58" s="145">
        <v>9435141</v>
      </c>
      <c r="B58" s="145"/>
      <c r="C58" s="195" t="s">
        <v>265</v>
      </c>
      <c r="D58" s="196">
        <v>2000</v>
      </c>
      <c r="E58" s="196" t="s">
        <v>16</v>
      </c>
      <c r="F58" s="130"/>
      <c r="G58" s="227"/>
      <c r="H58" s="196" t="s">
        <v>164</v>
      </c>
      <c r="I58" s="130"/>
      <c r="J58" s="130"/>
      <c r="K58" s="130"/>
      <c r="L58" s="130"/>
      <c r="M58" s="130" t="str">
        <f>IFERROR(VLOOKUP(A58,'SPF1'!$C$1:$I$108,7,0),IFERROR(VLOOKUP(B58,'SPF1'!$D$1:$I$108,6,0),""))</f>
        <v/>
      </c>
      <c r="N58" s="127" t="str">
        <f>IFERROR(VLOOKUP(A58,'SPF2'!$C$1:$I$108,7,0),IFERROR(VLOOKUP(B58,'SPF2'!$D$1:$I$108,6,0),""))</f>
        <v/>
      </c>
      <c r="O58" s="10">
        <f t="shared" si="0"/>
        <v>0</v>
      </c>
      <c r="P58" s="11">
        <f t="shared" si="1"/>
        <v>0</v>
      </c>
      <c r="Q58" s="201">
        <f t="shared" si="2"/>
        <v>0</v>
      </c>
      <c r="R58" s="8"/>
      <c r="S58" s="130"/>
      <c r="T58" s="130"/>
      <c r="U58" s="127" t="str">
        <f>IFERROR(VLOOKUP(B64,DMSBX2!$D$1:$I$101,6,0),"")</f>
        <v/>
      </c>
      <c r="V58" s="130"/>
      <c r="W58" s="130"/>
      <c r="X58" s="130"/>
      <c r="Y58" s="127" t="str">
        <f>IFERROR(IF(B58&lt;&gt;0,VLOOKUP(B58,DMSBXNC!$D$2:$I$420,6,FALSE()),NA()),IFERROR(IF(A58&lt;&gt;0,VLOOKUP(A58,DMSBXNC!$C$2:$I$420,7,FALSE()),NA()),""))</f>
        <v/>
      </c>
      <c r="Z58" s="127" t="str">
        <f>IFERROR(IF(B58&lt;&gt;0,VLOOKUP(B58,DMSBX1_3!$D$2:$I$420,6,FALSE()),NA()),IFERROR(IF(A58&lt;&gt;0,VLOOKUP(A58,DMSBX1_3!$C$2:$I$420,7,FALSE()),NA()),""))</f>
        <v/>
      </c>
      <c r="AA58" s="127">
        <f>IFERROR(IF(B58&lt;&gt;0,VLOOKUP(B58,'KLS1'!$D$2:$I$420,6,FALSE()),NA()),IFERROR(IF(A58&lt;&gt;0,VLOOKUP(A58,'KLS1'!$C$2:$I$420,7,FALSE()),NA()),""))</f>
        <v>28.8</v>
      </c>
      <c r="AB58" s="129">
        <f>IFERROR(IF(B58&lt;&gt;0,VLOOKUP(B58,'KLS2'!$D$2:$I$426,6,FALSE()),NA()),IFERROR(IF(A58&lt;&gt;0,VLOOKUP(A58,'KLS2'!$C$2:$I$426,7,FALSE()),NA()),""))</f>
        <v>35</v>
      </c>
      <c r="AC58" s="10">
        <f t="shared" si="3"/>
        <v>63.8</v>
      </c>
      <c r="AD58" s="11">
        <f t="shared" si="4"/>
        <v>63.8</v>
      </c>
      <c r="AE58" s="201">
        <f t="shared" si="5"/>
        <v>21.266666666666666</v>
      </c>
      <c r="AF58" s="240"/>
      <c r="AG58" s="4" t="str">
        <f>IFERROR(VLOOKUP(B58,FS!$A$2:$N$78,6,FALSE),"")</f>
        <v/>
      </c>
      <c r="AH58" s="4" t="str">
        <f>IFERROR(VLOOKUP(B58,FS!$A$2:$N$78,7,FALSE),"")</f>
        <v/>
      </c>
      <c r="AI58" s="4" t="str">
        <f>IFERROR(VLOOKUP(B58,FS!$A$2:$N$78,8,FALSE),"")</f>
        <v/>
      </c>
      <c r="AJ58" s="4" t="str">
        <f>IFERROR(VLOOKUP(B58,FS!$A$2:$N$78,9,FALSE),"")</f>
        <v/>
      </c>
      <c r="AK58" s="4" t="str">
        <f>IFERROR(VLOOKUP(B58,FS!$A$2:$N$78,10,FALSE),"")</f>
        <v/>
      </c>
      <c r="AL58" s="4" t="str">
        <f>IFERROR(VLOOKUP(B58,FS!$A$2:$N$78,11,FALSE),"")</f>
        <v/>
      </c>
      <c r="AM58" s="4" t="str">
        <f>IFERROR(VLOOKUP(B58,FS!$A$2:$N$78,12,FALSE),"")</f>
        <v/>
      </c>
      <c r="AN58" s="4" t="str">
        <f>IFERROR(VLOOKUP(B58,FS!$A$2:$N$78,13,FALSE),"")</f>
        <v/>
      </c>
      <c r="AO58" s="236">
        <f t="shared" si="6"/>
        <v>0</v>
      </c>
      <c r="AP58" s="235">
        <f t="shared" si="7"/>
        <v>0</v>
      </c>
      <c r="AQ58" s="237">
        <f t="shared" si="8"/>
        <v>0</v>
      </c>
      <c r="AR58" s="4">
        <f t="shared" si="9"/>
        <v>21.266666666666666</v>
      </c>
      <c r="AS58" s="1">
        <f t="shared" si="10"/>
        <v>1</v>
      </c>
      <c r="AT58" s="130"/>
    </row>
    <row r="59" spans="1:46" ht="15" customHeight="1">
      <c r="A59" s="145">
        <v>9430171</v>
      </c>
      <c r="B59" s="145"/>
      <c r="C59" s="195" t="s">
        <v>266</v>
      </c>
      <c r="D59" s="196">
        <v>2000</v>
      </c>
      <c r="E59" s="196" t="s">
        <v>16</v>
      </c>
      <c r="F59" s="130"/>
      <c r="G59" s="227"/>
      <c r="H59" s="196" t="s">
        <v>161</v>
      </c>
      <c r="I59" s="130"/>
      <c r="J59" s="130"/>
      <c r="K59" s="130"/>
      <c r="L59" s="130"/>
      <c r="M59" s="130" t="str">
        <f>IFERROR(VLOOKUP(A59,'SPF1'!$C$1:$I$108,7,0),IFERROR(VLOOKUP(B59,'SPF1'!$D$1:$I$108,6,0),""))</f>
        <v/>
      </c>
      <c r="N59" s="127" t="str">
        <f>IFERROR(VLOOKUP(A59,'SPF2'!$C$1:$I$108,7,0),IFERROR(VLOOKUP(B59,'SPF2'!$D$1:$I$108,6,0),""))</f>
        <v/>
      </c>
      <c r="O59" s="10">
        <f t="shared" si="0"/>
        <v>0</v>
      </c>
      <c r="P59" s="11">
        <f t="shared" si="1"/>
        <v>0</v>
      </c>
      <c r="Q59" s="201">
        <f t="shared" si="2"/>
        <v>0</v>
      </c>
      <c r="R59" s="8"/>
      <c r="S59" s="130"/>
      <c r="T59" s="130"/>
      <c r="U59" s="127" t="str">
        <f>IFERROR(VLOOKUP(B65,DMSBX2!$D$1:$I$101,6,0),"")</f>
        <v/>
      </c>
      <c r="V59" s="130"/>
      <c r="W59" s="130"/>
      <c r="X59" s="130"/>
      <c r="Y59" s="127" t="str">
        <f>IFERROR(IF(B59&lt;&gt;0,VLOOKUP(B59,DMSBXNC!$D$2:$I$420,6,FALSE()),NA()),IFERROR(IF(A59&lt;&gt;0,VLOOKUP(A59,DMSBXNC!$C$2:$I$420,7,FALSE()),NA()),""))</f>
        <v/>
      </c>
      <c r="Z59" s="127" t="str">
        <f>IFERROR(IF(B59&lt;&gt;0,VLOOKUP(B59,DMSBX1_3!$D$2:$I$420,6,FALSE()),NA()),IFERROR(IF(A59&lt;&gt;0,VLOOKUP(A59,DMSBX1_3!$C$2:$I$420,7,FALSE()),NA()),""))</f>
        <v/>
      </c>
      <c r="AA59" s="127">
        <f>IFERROR(IF(B59&lt;&gt;0,VLOOKUP(B59,'KLS1'!$D$2:$I$420,6,FALSE()),NA()),IFERROR(IF(A59&lt;&gt;0,VLOOKUP(A59,'KLS1'!$C$2:$I$420,7,FALSE()),NA()),""))</f>
        <v>45</v>
      </c>
      <c r="AB59" s="129">
        <f>IFERROR(IF(B59&lt;&gt;0,VLOOKUP(B59,'KLS2'!$D$2:$I$426,6,FALSE()),NA()),IFERROR(IF(A59&lt;&gt;0,VLOOKUP(A59,'KLS2'!$C$2:$I$426,7,FALSE()),NA()),""))</f>
        <v>40</v>
      </c>
      <c r="AC59" s="10">
        <f t="shared" si="3"/>
        <v>85</v>
      </c>
      <c r="AD59" s="11">
        <f t="shared" si="4"/>
        <v>85</v>
      </c>
      <c r="AE59" s="201">
        <f t="shared" si="5"/>
        <v>28.333333333333332</v>
      </c>
      <c r="AF59" s="240"/>
      <c r="AG59" s="4" t="str">
        <f>IFERROR(VLOOKUP(B59,FS!$A$2:$N$78,6,FALSE),"")</f>
        <v/>
      </c>
      <c r="AH59" s="4" t="str">
        <f>IFERROR(VLOOKUP(B59,FS!$A$2:$N$78,7,FALSE),"")</f>
        <v/>
      </c>
      <c r="AI59" s="4" t="str">
        <f>IFERROR(VLOOKUP(B59,FS!$A$2:$N$78,8,FALSE),"")</f>
        <v/>
      </c>
      <c r="AJ59" s="4" t="str">
        <f>IFERROR(VLOOKUP(B59,FS!$A$2:$N$78,9,FALSE),"")</f>
        <v/>
      </c>
      <c r="AK59" s="4" t="str">
        <f>IFERROR(VLOOKUP(B59,FS!$A$2:$N$78,10,FALSE),"")</f>
        <v/>
      </c>
      <c r="AL59" s="4" t="str">
        <f>IFERROR(VLOOKUP(B59,FS!$A$2:$N$78,11,FALSE),"")</f>
        <v/>
      </c>
      <c r="AM59" s="4" t="str">
        <f>IFERROR(VLOOKUP(B59,FS!$A$2:$N$78,12,FALSE),"")</f>
        <v/>
      </c>
      <c r="AN59" s="4" t="str">
        <f>IFERROR(VLOOKUP(B59,FS!$A$2:$N$78,13,FALSE),"")</f>
        <v/>
      </c>
      <c r="AO59" s="236">
        <f t="shared" si="6"/>
        <v>0</v>
      </c>
      <c r="AP59" s="235">
        <f t="shared" si="7"/>
        <v>0</v>
      </c>
      <c r="AQ59" s="237">
        <f t="shared" si="8"/>
        <v>0</v>
      </c>
      <c r="AR59" s="4">
        <f t="shared" si="9"/>
        <v>28.333333333333332</v>
      </c>
      <c r="AS59" s="1">
        <f t="shared" si="10"/>
        <v>1</v>
      </c>
      <c r="AT59" s="130"/>
    </row>
    <row r="60" spans="1:46" ht="15" customHeight="1">
      <c r="A60" s="184"/>
      <c r="B60" s="184">
        <v>715295</v>
      </c>
      <c r="C60" s="184" t="s">
        <v>522</v>
      </c>
      <c r="D60" s="185">
        <v>2016</v>
      </c>
      <c r="E60" s="185" t="s">
        <v>11</v>
      </c>
      <c r="F60" s="1" t="str">
        <f>IFERROR(VLOOKUP(B60,SVEXP!$A$2:$F$6577,6,FALSE),"")</f>
        <v>SK SNOWRIDERS VIMPERK</v>
      </c>
      <c r="G60" s="211" t="str">
        <f>IFERROR(VLOOKUP(B60,SVEXP!$A$2:$E$6577,5,FALSE),"")</f>
        <v>Jihočeský kraj</v>
      </c>
      <c r="H60" s="185" t="s">
        <v>161</v>
      </c>
      <c r="I60" s="13"/>
      <c r="J60" s="185"/>
      <c r="K60" s="185"/>
      <c r="M60" s="1" t="str">
        <f>IFERROR(VLOOKUP(A60,'SPF1'!$C$1:$I$108,7,0),IFERROR(VLOOKUP(B60,'SPF1'!$D$1:$I$108,6,0),""))</f>
        <v/>
      </c>
      <c r="N60" s="4" t="str">
        <f>IFERROR(VLOOKUP(A60,'SPF2'!$C$1:$I$108,7,0),IFERROR(VLOOKUP(B60,'SPF2'!$D$1:$I$108,6,0),""))</f>
        <v/>
      </c>
      <c r="O60" s="10">
        <f t="shared" si="0"/>
        <v>0</v>
      </c>
      <c r="P60" s="11">
        <f t="shared" si="1"/>
        <v>0</v>
      </c>
      <c r="Q60" s="201">
        <f t="shared" si="2"/>
        <v>0</v>
      </c>
      <c r="R60" s="8"/>
      <c r="S60" s="5" t="str">
        <f>IFERROR(VLOOKUP(A60,DMSBX1!$C$1:$I$108,7,0),IFERROR(VLOOKUP(B60,DMSBX1!$D$1:$I$108,6,0),""))</f>
        <v/>
      </c>
      <c r="U60" s="4" t="str">
        <f>IFERROR(VLOOKUP(B60,'SP1'!$D$1:$I$107,6,0),"")</f>
        <v/>
      </c>
      <c r="V60" s="4" t="str">
        <f>IFERROR(VLOOKUP(B60,'SP2'!$D$1:$I$107,6,0),"")</f>
        <v/>
      </c>
      <c r="W60" s="4" t="str">
        <f>IFERROR(IF(B60&lt;&gt;0,VLOOKUP(B60,KLSBX1!$D$2:$I$120,6,FALSE()),NA()),IFERROR(IF(A60&lt;&gt;0,VLOOKUP(A60,KLSBX1!$C$2:$I$120,7,FALSE()),NA()),""))</f>
        <v/>
      </c>
      <c r="X60" s="4" t="str">
        <f>IFERROR(IF(B60&lt;&gt;0,VLOOKUP(B60,KLSBX2!$D$2:$I$120,6,FALSE()),NA()),IFERROR(IF(A60&lt;&gt;0,VLOOKUP(A60,KLSBX2!$C$2:$I$120,7,FALSE()),NA()),""))</f>
        <v/>
      </c>
      <c r="Y60" s="4" t="str">
        <f>IFERROR(IF(B60&lt;&gt;0,VLOOKUP(B60,DMSBXNC!$D$2:$I$420,6,FALSE()),NA()),IFERROR(IF(A60&lt;&gt;0,VLOOKUP(A60,DMSBXNC!$C$2:$I$420,7,FALSE()),NA()),""))</f>
        <v/>
      </c>
      <c r="Z60" s="4" t="str">
        <f>IFERROR(IF(B60&lt;&gt;0,VLOOKUP(B60,DMSBX1_3!$D$2:$I$420,6,FALSE()),NA()),IFERROR(IF(A60&lt;&gt;0,VLOOKUP(A60,DMSBX1_3!$C$2:$I$420,7,FALSE()),NA()),""))</f>
        <v/>
      </c>
      <c r="AA60" s="4">
        <f>IFERROR(IF(B60&lt;&gt;0,VLOOKUP(B60,'KLS1'!$D$2:$I$420,6,FALSE()),NA()),IFERROR(IF(A60&lt;&gt;0,VLOOKUP(A60,'KLS1'!$C$2:$I$420,7,FALSE()),NA()),""))</f>
        <v>32</v>
      </c>
      <c r="AB60" s="6">
        <f>IFERROR(IF(B60&lt;&gt;0,VLOOKUP(B60,'KLS2'!$D$2:$I$426,6,FALSE()),NA()),IFERROR(IF(A60&lt;&gt;0,VLOOKUP(A60,'KLS2'!$C$2:$I$426,7,FALSE()),NA()),""))</f>
        <v>48</v>
      </c>
      <c r="AC60" s="10">
        <f t="shared" si="3"/>
        <v>80</v>
      </c>
      <c r="AD60" s="11">
        <f t="shared" si="4"/>
        <v>80</v>
      </c>
      <c r="AE60" s="201">
        <f t="shared" si="5"/>
        <v>26.666666666666668</v>
      </c>
      <c r="AF60" s="240"/>
      <c r="AG60" s="4" t="str">
        <f>IFERROR(VLOOKUP(B60,FS!$A$2:$N$78,6,FALSE),"")</f>
        <v/>
      </c>
      <c r="AH60" s="4" t="str">
        <f>IFERROR(VLOOKUP(B60,FS!$A$2:$N$78,7,FALSE),"")</f>
        <v/>
      </c>
      <c r="AI60" s="4" t="str">
        <f>IFERROR(VLOOKUP(B60,FS!$A$2:$N$78,8,FALSE),"")</f>
        <v/>
      </c>
      <c r="AJ60" s="4" t="str">
        <f>IFERROR(VLOOKUP(B60,FS!$A$2:$N$78,9,FALSE),"")</f>
        <v/>
      </c>
      <c r="AK60" s="4" t="str">
        <f>IFERROR(VLOOKUP(B60,FS!$A$2:$N$78,10,FALSE),"")</f>
        <v/>
      </c>
      <c r="AL60" s="4" t="str">
        <f>IFERROR(VLOOKUP(B60,FS!$A$2:$N$78,11,FALSE),"")</f>
        <v/>
      </c>
      <c r="AM60" s="4" t="str">
        <f>IFERROR(VLOOKUP(B60,FS!$A$2:$N$78,12,FALSE),"")</f>
        <v/>
      </c>
      <c r="AN60" s="4" t="str">
        <f>IFERROR(VLOOKUP(B60,FS!$A$2:$N$78,13,FALSE),"")</f>
        <v/>
      </c>
      <c r="AO60" s="236">
        <f t="shared" si="6"/>
        <v>0</v>
      </c>
      <c r="AP60" s="235">
        <f t="shared" si="7"/>
        <v>0</v>
      </c>
      <c r="AQ60" s="237">
        <f t="shared" si="8"/>
        <v>0</v>
      </c>
      <c r="AR60" s="4">
        <f t="shared" si="9"/>
        <v>26.666666666666668</v>
      </c>
      <c r="AS60" s="1">
        <f t="shared" si="10"/>
        <v>1</v>
      </c>
      <c r="AT60" s="245">
        <f>COUNTIF(I60:N60,"&gt;"&amp;0)+COUNTIF(S60:AB60,"&gt;"&amp;0)+COUNTIF(AG60:AN60,"&gt;"&amp;0)</f>
        <v>2</v>
      </c>
    </row>
    <row r="61" spans="1:46" ht="15" customHeight="1">
      <c r="A61" s="142">
        <v>9155158</v>
      </c>
      <c r="B61" s="14">
        <v>890615</v>
      </c>
      <c r="C61" s="142" t="s">
        <v>182</v>
      </c>
      <c r="D61" s="18">
        <v>2001</v>
      </c>
      <c r="E61" s="13" t="s">
        <v>11</v>
      </c>
      <c r="F61" s="1" t="str">
        <f>IFERROR(VLOOKUP(B61,SVEXP!$A$2:$F$6577,6,FALSE),"")</f>
        <v>Snow Rockets</v>
      </c>
      <c r="G61" s="211" t="str">
        <f>IFERROR(VLOOKUP(B61,SVEXP!$A$2:$E$6577,5,FALSE),"")</f>
        <v>Hlavní město Praha</v>
      </c>
      <c r="H61" s="13" t="s">
        <v>164</v>
      </c>
      <c r="I61" s="4" t="str">
        <f>IFERROR(VLOOKUP(A61,'KLP1'!$C$1:$I$108,7,0),IFERROR(VLOOKUP(B61,'KLP1'!$D$1:$I$108,6,0),""))</f>
        <v/>
      </c>
      <c r="J61" s="4" t="str">
        <f>IFERROR(VLOOKUP(A61,'KLP2'!$C$1:$I$108,7,0),IFERROR(VLOOKUP(B61,'KLP2'!$D$1:$I$108,6,0),""))</f>
        <v/>
      </c>
      <c r="K61" s="4" t="str">
        <f>IFERROR(VLOOKUP(A61,'DM1'!$C$1:$I$108,7,0),IFERROR(VLOOKUP(B61,'DM1'!$D$1:$I$108,6,0),""))</f>
        <v/>
      </c>
      <c r="L61" s="4" t="str">
        <f>IFERROR(VLOOKUP(A61,'DM2'!$C$1:$I$108,7,0),IFERROR(VLOOKUP(B61,'DM2'!$D$1:$I$108,6,0),""))</f>
        <v/>
      </c>
      <c r="M61" s="17" t="str">
        <f>IFERROR(VLOOKUP(A61,'SPF1'!$C$1:$I$108,7,0),IFERROR(VLOOKUP(B61,'SPF1'!$D$1:$I$108,6,0),""))</f>
        <v/>
      </c>
      <c r="N61" s="88" t="str">
        <f>IFERROR(VLOOKUP(A61,'SPF2'!$C$1:$I$108,7,0),IFERROR(VLOOKUP(B61,'SPF2'!$D$1:$I$108,6,0),""))</f>
        <v/>
      </c>
      <c r="O61" s="10">
        <f t="shared" si="0"/>
        <v>0</v>
      </c>
      <c r="P61" s="11">
        <f t="shared" si="1"/>
        <v>0</v>
      </c>
      <c r="Q61" s="201">
        <f t="shared" si="2"/>
        <v>0</v>
      </c>
      <c r="R61" s="8"/>
      <c r="S61" s="5" t="str">
        <f>IFERROR(VLOOKUP(A61,DMSBX1!$C$1:$I$108,7,0),IFERROR(VLOOKUP(B61,DMSBX1!$D$1:$I$108,6,0),""))</f>
        <v/>
      </c>
      <c r="T61" s="5" t="str">
        <f>IFERROR(VLOOKUP(A61,DMSBX2!$C$1:$I$101,7,0),IFERROR(VLOOKUP(B61,DMSBX2!$D$1:$I$101,6,0),""))</f>
        <v/>
      </c>
      <c r="U61" s="4" t="str">
        <f>IFERROR(VLOOKUP(B61,'SP1'!$D$1:$I$107,6,0),"")</f>
        <v/>
      </c>
      <c r="V61" s="4" t="str">
        <f>IFERROR(VLOOKUP(B61,'SP2'!$D$1:$I$107,6,0),"")</f>
        <v/>
      </c>
      <c r="W61" s="4" t="str">
        <f>IFERROR(IF(B61&lt;&gt;0,VLOOKUP(B61,KLSBX1!$D$2:$I$120,6,FALSE()),NA()),IFERROR(IF(A61&lt;&gt;0,VLOOKUP(A61,KLSBX1!$C$2:$I$120,7,FALSE()),NA()),""))</f>
        <v/>
      </c>
      <c r="X61" s="4" t="str">
        <f>IFERROR(IF(B61&lt;&gt;0,VLOOKUP(B61,KLSBX2!$D$2:$I$120,6,FALSE()),NA()),IFERROR(IF(A61&lt;&gt;0,VLOOKUP(A61,KLSBX2!$C$2:$I$120,7,FALSE()),NA()),""))</f>
        <v/>
      </c>
      <c r="Y61" s="4" t="str">
        <f>IFERROR(IF(B61&lt;&gt;0,VLOOKUP(B61,DMSBXNC!$D$2:$I$420,6,FALSE()),NA()),IFERROR(IF(A61&lt;&gt;0,VLOOKUP(A61,DMSBXNC!$C$2:$I$420,7,FALSE()),NA()),""))</f>
        <v/>
      </c>
      <c r="Z61" s="4" t="str">
        <f>IFERROR(IF(B61&lt;&gt;0,VLOOKUP(B61,DMSBX1_3!$D$2:$I$420,6,FALSE()),NA()),IFERROR(IF(A61&lt;&gt;0,VLOOKUP(A61,DMSBX1_3!$C$2:$I$420,7,FALSE()),NA()),""))</f>
        <v/>
      </c>
      <c r="AA61" s="4" t="str">
        <f>IFERROR(IF(B61&lt;&gt;0,VLOOKUP(B61,'KLS1'!$D$2:$I$420,6,FALSE()),NA()),IFERROR(IF(A61&lt;&gt;0,VLOOKUP(A61,'KLS1'!$C$2:$I$420,7,FALSE()),NA()),""))</f>
        <v/>
      </c>
      <c r="AB61" s="6" t="str">
        <f>IFERROR(IF(B61&lt;&gt;0,VLOOKUP(B61,'KLS2'!$D$2:$I$426,6,FALSE()),NA()),IFERROR(IF(A61&lt;&gt;0,VLOOKUP(A61,'KLS2'!$C$2:$I$426,7,FALSE()),NA()),""))</f>
        <v/>
      </c>
      <c r="AC61" s="10">
        <f t="shared" si="3"/>
        <v>0</v>
      </c>
      <c r="AD61" s="11">
        <f t="shared" si="4"/>
        <v>0</v>
      </c>
      <c r="AE61" s="201">
        <f t="shared" si="5"/>
        <v>0</v>
      </c>
      <c r="AF61" s="240"/>
      <c r="AG61" s="4" t="str">
        <f>IFERROR(VLOOKUP(B61,FS!$A$2:$N$78,6,FALSE),"")</f>
        <v/>
      </c>
      <c r="AH61" s="4" t="str">
        <f>IFERROR(VLOOKUP(B61,FS!$A$2:$N$78,7,FALSE),"")</f>
        <v/>
      </c>
      <c r="AI61" s="4" t="str">
        <f>IFERROR(VLOOKUP(B61,FS!$A$2:$N$78,8,FALSE),"")</f>
        <v/>
      </c>
      <c r="AJ61" s="4" t="str">
        <f>IFERROR(VLOOKUP(B61,FS!$A$2:$N$78,9,FALSE),"")</f>
        <v/>
      </c>
      <c r="AK61" s="4" t="str">
        <f>IFERROR(VLOOKUP(B61,FS!$A$2:$N$78,10,FALSE),"")</f>
        <v/>
      </c>
      <c r="AL61" s="4" t="str">
        <f>IFERROR(VLOOKUP(B61,FS!$A$2:$N$78,11,FALSE),"")</f>
        <v/>
      </c>
      <c r="AM61" s="4" t="str">
        <f>IFERROR(VLOOKUP(B61,FS!$A$2:$N$78,12,FALSE),"")</f>
        <v/>
      </c>
      <c r="AN61" s="4" t="str">
        <f>IFERROR(VLOOKUP(B61,FS!$A$2:$N$78,13,FALSE),"")</f>
        <v/>
      </c>
      <c r="AO61" s="236">
        <f t="shared" si="6"/>
        <v>0</v>
      </c>
      <c r="AP61" s="235">
        <f t="shared" si="7"/>
        <v>0</v>
      </c>
      <c r="AQ61" s="237">
        <f t="shared" si="8"/>
        <v>0</v>
      </c>
      <c r="AR61" s="4">
        <f t="shared" si="9"/>
        <v>0</v>
      </c>
      <c r="AS61" s="1">
        <f t="shared" si="10"/>
        <v>0</v>
      </c>
      <c r="AT61" s="17"/>
    </row>
    <row r="62" spans="1:46" ht="15" customHeight="1">
      <c r="A62" s="144">
        <v>9020054</v>
      </c>
      <c r="B62" s="144"/>
      <c r="C62" s="133" t="s">
        <v>159</v>
      </c>
      <c r="D62" s="134">
        <v>2001</v>
      </c>
      <c r="E62" s="134" t="s">
        <v>160</v>
      </c>
      <c r="F62" s="133"/>
      <c r="G62" s="219"/>
      <c r="H62" s="134" t="s">
        <v>161</v>
      </c>
      <c r="I62" s="127" t="str">
        <f>IFERROR(VLOOKUP(A62,'KLP1'!$C$1:$I$108,7,0),IFERROR(VLOOKUP(B62,'KLP1'!$D$1:$I$108,6,0),""))</f>
        <v/>
      </c>
      <c r="J62" s="127" t="str">
        <f>IFERROR(VLOOKUP(A62,'KLP2'!$C$1:$I$108,7,0),IFERROR(VLOOKUP(B62,'KLP2'!$D$1:$I$108,6,0),""))</f>
        <v/>
      </c>
      <c r="K62" s="127" t="str">
        <f>IFERROR(VLOOKUP(A62,'DM1'!$C$1:$I$108,7,0),IFERROR(VLOOKUP(B62,'DM1'!$D$1:$I$108,6,0),""))</f>
        <v/>
      </c>
      <c r="L62" s="127" t="str">
        <f>IFERROR(VLOOKUP(A62,'DM2'!$C$1:$I$108,7,0),IFERROR(VLOOKUP(B62,'DM2'!$D$1:$I$108,6,0),""))</f>
        <v/>
      </c>
      <c r="M62" s="133"/>
      <c r="N62" s="129"/>
      <c r="O62" s="10">
        <f t="shared" si="0"/>
        <v>0</v>
      </c>
      <c r="P62" s="11">
        <f t="shared" si="1"/>
        <v>0</v>
      </c>
      <c r="Q62" s="201">
        <f t="shared" si="2"/>
        <v>0</v>
      </c>
      <c r="R62" s="8"/>
      <c r="S62" s="136">
        <f>IFERROR(VLOOKUP(A62,DMSBX1!$C$1:$I$108,7,0),IFERROR(VLOOKUP(B62,DMSBX1!$D$1:$I$108,6,0),""))</f>
        <v>22</v>
      </c>
      <c r="T62" s="136">
        <f>IFERROR(VLOOKUP(A62,DMSBX2!$C$1:$I$101,7,0),IFERROR(VLOOKUP(B62,DMSBX2!$D$1:$I$101,6,0),""))</f>
        <v>24</v>
      </c>
      <c r="U62" s="135" t="str">
        <f>IFERROR(VLOOKUP(B62,'SP1'!$D$1:$I$107,6,0),"")</f>
        <v/>
      </c>
      <c r="V62" s="135" t="str">
        <f>IFERROR(VLOOKUP(B62,'SP2'!$D$1:$I$107,6,0),"")</f>
        <v/>
      </c>
      <c r="W62" s="127" t="str">
        <f>IFERROR(IF(B62&lt;&gt;0,VLOOKUP(B62,KLSBX1!$D$2:$I$120,6,FALSE()),NA()),IFERROR(IF(A62&lt;&gt;0,VLOOKUP(A62,KLSBX1!$C$2:$I$120,7,FALSE()),NA()),""))</f>
        <v/>
      </c>
      <c r="X62" s="127" t="str">
        <f>IFERROR(IF(B62&lt;&gt;0,VLOOKUP(B62,KLSBX2!$D$2:$I$120,6,FALSE()),NA()),IFERROR(IF(A62&lt;&gt;0,VLOOKUP(A62,KLSBX2!$C$2:$I$120,7,FALSE()),NA()),""))</f>
        <v/>
      </c>
      <c r="Y62" s="127" t="str">
        <f>IFERROR(IF(B62&lt;&gt;0,VLOOKUP(B62,DMSBXNC!$D$2:$I$420,6,FALSE()),NA()),IFERROR(IF(A62&lt;&gt;0,VLOOKUP(A62,DMSBXNC!$C$2:$I$420,7,FALSE()),NA()),""))</f>
        <v/>
      </c>
      <c r="Z62" s="127" t="str">
        <f>IFERROR(IF(B62&lt;&gt;0,VLOOKUP(B62,DMSBX1_3!$D$2:$I$420,6,FALSE()),NA()),IFERROR(IF(A62&lt;&gt;0,VLOOKUP(A62,DMSBX1_3!$C$2:$I$420,7,FALSE()),NA()),""))</f>
        <v/>
      </c>
      <c r="AA62" s="127" t="str">
        <f>IFERROR(IF(B62&lt;&gt;0,VLOOKUP(B62,'KLS1'!$D$2:$I$420,6,FALSE()),NA()),IFERROR(IF(A62&lt;&gt;0,VLOOKUP(A62,'KLS1'!$C$2:$I$420,7,FALSE()),NA()),""))</f>
        <v/>
      </c>
      <c r="AB62" s="129" t="str">
        <f>IFERROR(IF(B62&lt;&gt;0,VLOOKUP(B62,'KLS2'!$D$2:$I$426,6,FALSE()),NA()),IFERROR(IF(A62&lt;&gt;0,VLOOKUP(A62,'KLS2'!$C$2:$I$426,7,FALSE()),NA()),""))</f>
        <v/>
      </c>
      <c r="AC62" s="10">
        <f t="shared" si="3"/>
        <v>46</v>
      </c>
      <c r="AD62" s="11">
        <f t="shared" si="4"/>
        <v>46</v>
      </c>
      <c r="AE62" s="201">
        <f t="shared" si="5"/>
        <v>15.333333333333334</v>
      </c>
      <c r="AF62" s="240"/>
      <c r="AG62" s="4" t="str">
        <f>IFERROR(VLOOKUP(B62,FS!$A$2:$N$78,6,FALSE),"")</f>
        <v/>
      </c>
      <c r="AH62" s="4" t="str">
        <f>IFERROR(VLOOKUP(B62,FS!$A$2:$N$78,7,FALSE),"")</f>
        <v/>
      </c>
      <c r="AI62" s="4" t="str">
        <f>IFERROR(VLOOKUP(B62,FS!$A$2:$N$78,8,FALSE),"")</f>
        <v/>
      </c>
      <c r="AJ62" s="4" t="str">
        <f>IFERROR(VLOOKUP(B62,FS!$A$2:$N$78,9,FALSE),"")</f>
        <v/>
      </c>
      <c r="AK62" s="4" t="str">
        <f>IFERROR(VLOOKUP(B62,FS!$A$2:$N$78,10,FALSE),"")</f>
        <v/>
      </c>
      <c r="AL62" s="4" t="str">
        <f>IFERROR(VLOOKUP(B62,FS!$A$2:$N$78,11,FALSE),"")</f>
        <v/>
      </c>
      <c r="AM62" s="4" t="str">
        <f>IFERROR(VLOOKUP(B62,FS!$A$2:$N$78,12,FALSE),"")</f>
        <v/>
      </c>
      <c r="AN62" s="4" t="str">
        <f>IFERROR(VLOOKUP(B62,FS!$A$2:$N$78,13,FALSE),"")</f>
        <v/>
      </c>
      <c r="AO62" s="236">
        <f t="shared" si="6"/>
        <v>0</v>
      </c>
      <c r="AP62" s="235">
        <f t="shared" si="7"/>
        <v>0</v>
      </c>
      <c r="AQ62" s="237">
        <f t="shared" si="8"/>
        <v>0</v>
      </c>
      <c r="AR62" s="4">
        <f t="shared" si="9"/>
        <v>15.333333333333334</v>
      </c>
      <c r="AS62" s="1">
        <f t="shared" si="10"/>
        <v>1</v>
      </c>
      <c r="AT62" s="130"/>
    </row>
    <row r="63" spans="1:46" ht="15" customHeight="1">
      <c r="A63" s="186">
        <v>9300890</v>
      </c>
      <c r="B63" s="186"/>
      <c r="C63" s="186" t="s">
        <v>256</v>
      </c>
      <c r="D63" s="187">
        <v>2001</v>
      </c>
      <c r="E63" s="187" t="s">
        <v>251</v>
      </c>
      <c r="F63" s="186"/>
      <c r="G63" s="217"/>
      <c r="H63" s="187" t="s">
        <v>161</v>
      </c>
      <c r="I63" s="188"/>
      <c r="J63" s="187"/>
      <c r="K63" s="187"/>
      <c r="L63" s="130"/>
      <c r="M63" s="130" t="str">
        <f>IFERROR(VLOOKUP(A63,'SPF1'!$C$1:$I$108,7,0),IFERROR(VLOOKUP(B63,'SPF1'!$D$1:$I$108,6,0),""))</f>
        <v/>
      </c>
      <c r="N63" s="127" t="str">
        <f>IFERROR(VLOOKUP(A63,'SPF2'!$C$1:$I$108,7,0),IFERROR(VLOOKUP(B63,'SPF2'!$D$1:$I$108,6,0),""))</f>
        <v/>
      </c>
      <c r="O63" s="10">
        <f t="shared" si="0"/>
        <v>0</v>
      </c>
      <c r="P63" s="11">
        <f t="shared" si="1"/>
        <v>0</v>
      </c>
      <c r="Q63" s="201">
        <f t="shared" si="2"/>
        <v>0</v>
      </c>
      <c r="R63" s="8"/>
      <c r="S63" s="130"/>
      <c r="T63" s="130"/>
      <c r="U63" s="130"/>
      <c r="V63" s="130"/>
      <c r="W63" s="130"/>
      <c r="X63" s="127" t="str">
        <f>IFERROR(IF(B63&lt;&gt;0,VLOOKUP(B63,KLSBX2!$D$2:$I$120,6,FALSE()),NA()),IFERROR(IF(A63&lt;&gt;0,VLOOKUP(A63,KLSBX2!$C$2:$I$120,7,FALSE()),NA()),""))</f>
        <v/>
      </c>
      <c r="Y63" s="127">
        <f>IFERROR(IF(B63&lt;&gt;0,VLOOKUP(B63,DMSBXNC!$D$2:$I$420,6,FALSE()),NA()),IFERROR(IF(A63&lt;&gt;0,VLOOKUP(A63,DMSBXNC!$C$2:$I$420,7,FALSE()),NA()),""))</f>
        <v>26</v>
      </c>
      <c r="Z63" s="127">
        <f>IFERROR(IF(B63&lt;&gt;0,VLOOKUP(B63,DMSBX1_3!$D$2:$I$420,6,FALSE()),NA()),IFERROR(IF(A63&lt;&gt;0,VLOOKUP(A63,DMSBX1_3!$C$2:$I$420,7,FALSE()),NA()),""))</f>
        <v>22</v>
      </c>
      <c r="AA63" s="127" t="str">
        <f>IFERROR(IF(B63&lt;&gt;0,VLOOKUP(B63,'KLS1'!$D$2:$I$420,6,FALSE()),NA()),IFERROR(IF(A63&lt;&gt;0,VLOOKUP(A63,'KLS1'!$C$2:$I$420,7,FALSE()),NA()),""))</f>
        <v/>
      </c>
      <c r="AB63" s="129" t="str">
        <f>IFERROR(IF(B63&lt;&gt;0,VLOOKUP(B63,'KLS2'!$D$2:$I$426,6,FALSE()),NA()),IFERROR(IF(A63&lt;&gt;0,VLOOKUP(A63,'KLS2'!$C$2:$I$426,7,FALSE()),NA()),""))</f>
        <v/>
      </c>
      <c r="AC63" s="10">
        <f t="shared" si="3"/>
        <v>48</v>
      </c>
      <c r="AD63" s="11">
        <f t="shared" si="4"/>
        <v>48</v>
      </c>
      <c r="AE63" s="201">
        <f t="shared" si="5"/>
        <v>16</v>
      </c>
      <c r="AF63" s="240"/>
      <c r="AG63" s="4" t="str">
        <f>IFERROR(VLOOKUP(B63,FS!$A$2:$N$78,6,FALSE),"")</f>
        <v/>
      </c>
      <c r="AH63" s="4" t="str">
        <f>IFERROR(VLOOKUP(B63,FS!$A$2:$N$78,7,FALSE),"")</f>
        <v/>
      </c>
      <c r="AI63" s="4" t="str">
        <f>IFERROR(VLOOKUP(B63,FS!$A$2:$N$78,8,FALSE),"")</f>
        <v/>
      </c>
      <c r="AJ63" s="4" t="str">
        <f>IFERROR(VLOOKUP(B63,FS!$A$2:$N$78,9,FALSE),"")</f>
        <v/>
      </c>
      <c r="AK63" s="4" t="str">
        <f>IFERROR(VLOOKUP(B63,FS!$A$2:$N$78,10,FALSE),"")</f>
        <v/>
      </c>
      <c r="AL63" s="4" t="str">
        <f>IFERROR(VLOOKUP(B63,FS!$A$2:$N$78,11,FALSE),"")</f>
        <v/>
      </c>
      <c r="AM63" s="4" t="str">
        <f>IFERROR(VLOOKUP(B63,FS!$A$2:$N$78,12,FALSE),"")</f>
        <v/>
      </c>
      <c r="AN63" s="4" t="str">
        <f>IFERROR(VLOOKUP(B63,FS!$A$2:$N$78,13,FALSE),"")</f>
        <v/>
      </c>
      <c r="AO63" s="236">
        <f t="shared" si="6"/>
        <v>0</v>
      </c>
      <c r="AP63" s="235">
        <f t="shared" si="7"/>
        <v>0</v>
      </c>
      <c r="AQ63" s="237">
        <f t="shared" si="8"/>
        <v>0</v>
      </c>
      <c r="AR63" s="4">
        <f t="shared" si="9"/>
        <v>16</v>
      </c>
      <c r="AS63" s="1">
        <f t="shared" si="10"/>
        <v>1</v>
      </c>
      <c r="AT63" s="130"/>
    </row>
    <row r="64" spans="1:46" ht="15" customHeight="1">
      <c r="A64" s="144">
        <v>9430154</v>
      </c>
      <c r="B64" s="144"/>
      <c r="C64" s="133" t="s">
        <v>19</v>
      </c>
      <c r="D64" s="134">
        <v>2001</v>
      </c>
      <c r="E64" s="134" t="s">
        <v>16</v>
      </c>
      <c r="F64" s="133"/>
      <c r="G64" s="219"/>
      <c r="H64" s="134" t="s">
        <v>161</v>
      </c>
      <c r="I64" s="135"/>
      <c r="J64" s="135"/>
      <c r="K64" s="127">
        <f>IFERROR(VLOOKUP(A64,'DM1'!$C$1:$I$108,7,0),IFERROR(VLOOKUP(B64,'DM1'!$D$1:$I$108,6,0),""))</f>
        <v>45</v>
      </c>
      <c r="L64" s="127">
        <f>IFERROR(VLOOKUP(A64,'DM2'!$C$1:$I$108,7,0),IFERROR(VLOOKUP(B64,'DM2'!$D$1:$I$108,6,0),""))</f>
        <v>45</v>
      </c>
      <c r="M64" s="130" t="str">
        <f>IFERROR(VLOOKUP(A64,'SPF1'!$C$1:$I$108,7,0),IFERROR(VLOOKUP(B64,'SPF1'!$D$1:$I$108,6,0),""))</f>
        <v/>
      </c>
      <c r="N64" s="127" t="str">
        <f>IFERROR(VLOOKUP(A64,'SPF2'!$C$1:$I$108,7,0),IFERROR(VLOOKUP(B64,'SPF2'!$D$1:$I$108,6,0),""))</f>
        <v/>
      </c>
      <c r="O64" s="10">
        <f t="shared" si="0"/>
        <v>90</v>
      </c>
      <c r="P64" s="11">
        <f t="shared" si="1"/>
        <v>90</v>
      </c>
      <c r="Q64" s="201">
        <f t="shared" si="2"/>
        <v>30</v>
      </c>
      <c r="R64" s="8"/>
      <c r="S64" s="136"/>
      <c r="T64" s="135"/>
      <c r="U64" s="135"/>
      <c r="V64" s="135"/>
      <c r="W64" s="127" t="str">
        <f>IFERROR(IF(B64&lt;&gt;0,VLOOKUP(B64,KLSBX1!$D$2:$I$120,6,FALSE()),NA()),IFERROR(IF(A64&lt;&gt;0,VLOOKUP(A64,KLSBX1!$C$2:$I$120,7,FALSE()),NA()),""))</f>
        <v/>
      </c>
      <c r="X64" s="127" t="str">
        <f>IFERROR(IF(B64&lt;&gt;0,VLOOKUP(B64,KLSBX2!$D$2:$I$120,6,FALSE()),NA()),IFERROR(IF(A64&lt;&gt;0,VLOOKUP(A64,KLSBX2!$C$2:$I$120,7,FALSE()),NA()),""))</f>
        <v/>
      </c>
      <c r="Y64" s="127" t="str">
        <f>IFERROR(IF(B64&lt;&gt;0,VLOOKUP(B64,DMSBXNC!$D$2:$I$420,6,FALSE()),NA()),IFERROR(IF(A64&lt;&gt;0,VLOOKUP(A64,DMSBXNC!$C$2:$I$420,7,FALSE()),NA()),""))</f>
        <v/>
      </c>
      <c r="Z64" s="127" t="str">
        <f>IFERROR(IF(B64&lt;&gt;0,VLOOKUP(B64,DMSBX1_3!$D$2:$I$420,6,FALSE()),NA()),IFERROR(IF(A64&lt;&gt;0,VLOOKUP(A64,DMSBX1_3!$C$2:$I$420,7,FALSE()),NA()),""))</f>
        <v/>
      </c>
      <c r="AA64" s="127" t="str">
        <f>IFERROR(IF(B64&lt;&gt;0,VLOOKUP(B64,'KLS1'!$D$2:$I$420,6,FALSE()),NA()),IFERROR(IF(A64&lt;&gt;0,VLOOKUP(A64,'KLS1'!$C$2:$I$420,7,FALSE()),NA()),""))</f>
        <v/>
      </c>
      <c r="AB64" s="129" t="str">
        <f>IFERROR(IF(B64&lt;&gt;0,VLOOKUP(B64,'KLS2'!$D$2:$I$426,6,FALSE()),NA()),IFERROR(IF(A64&lt;&gt;0,VLOOKUP(A64,'KLS2'!$C$2:$I$426,7,FALSE()),NA()),""))</f>
        <v/>
      </c>
      <c r="AC64" s="10">
        <f t="shared" si="3"/>
        <v>0</v>
      </c>
      <c r="AD64" s="11">
        <f t="shared" si="4"/>
        <v>0</v>
      </c>
      <c r="AE64" s="201">
        <f t="shared" si="5"/>
        <v>0</v>
      </c>
      <c r="AF64" s="240"/>
      <c r="AG64" s="4" t="str">
        <f>IFERROR(VLOOKUP(B64,FS!$A$2:$N$78,6,FALSE),"")</f>
        <v/>
      </c>
      <c r="AH64" s="4" t="str">
        <f>IFERROR(VLOOKUP(B64,FS!$A$2:$N$78,7,FALSE),"")</f>
        <v/>
      </c>
      <c r="AI64" s="4" t="str">
        <f>IFERROR(VLOOKUP(B64,FS!$A$2:$N$78,8,FALSE),"")</f>
        <v/>
      </c>
      <c r="AJ64" s="4" t="str">
        <f>IFERROR(VLOOKUP(B64,FS!$A$2:$N$78,9,FALSE),"")</f>
        <v/>
      </c>
      <c r="AK64" s="4" t="str">
        <f>IFERROR(VLOOKUP(B64,FS!$A$2:$N$78,10,FALSE),"")</f>
        <v/>
      </c>
      <c r="AL64" s="4" t="str">
        <f>IFERROR(VLOOKUP(B64,FS!$A$2:$N$78,11,FALSE),"")</f>
        <v/>
      </c>
      <c r="AM64" s="4" t="str">
        <f>IFERROR(VLOOKUP(B64,FS!$A$2:$N$78,12,FALSE),"")</f>
        <v/>
      </c>
      <c r="AN64" s="4" t="str">
        <f>IFERROR(VLOOKUP(B64,FS!$A$2:$N$78,13,FALSE),"")</f>
        <v/>
      </c>
      <c r="AO64" s="236">
        <f t="shared" si="6"/>
        <v>0</v>
      </c>
      <c r="AP64" s="235">
        <f t="shared" si="7"/>
        <v>0</v>
      </c>
      <c r="AQ64" s="237">
        <f t="shared" si="8"/>
        <v>0</v>
      </c>
      <c r="AR64" s="4">
        <f t="shared" si="9"/>
        <v>30</v>
      </c>
      <c r="AS64" s="1">
        <f t="shared" si="10"/>
        <v>1</v>
      </c>
      <c r="AT64" s="130"/>
    </row>
    <row r="65" spans="1:46" ht="15" customHeight="1">
      <c r="A65" s="141"/>
      <c r="B65" s="141">
        <v>777031</v>
      </c>
      <c r="C65" s="14" t="s">
        <v>536</v>
      </c>
      <c r="D65" s="2">
        <v>2016</v>
      </c>
      <c r="E65" s="3" t="s">
        <v>11</v>
      </c>
      <c r="F65" s="1" t="str">
        <f>IFERROR(VLOOKUP(B65,SVEXP!$A$2:$F$6577,6,FALSE),"")</f>
        <v>Max Klínovec</v>
      </c>
      <c r="G65" s="211" t="str">
        <f>IFERROR(VLOOKUP(B65,SVEXP!$A$2:$E$6577,5,FALSE),"")</f>
        <v>Liberecký kraj</v>
      </c>
      <c r="H65" s="3" t="s">
        <v>161</v>
      </c>
      <c r="I65" s="4">
        <f>IFERROR(VLOOKUP(A65,'KLP1'!$C$1:$I$108,7,0),IFERROR(VLOOKUP(B65,'KLP1'!$D$1:$I$108,6,0),""))</f>
        <v>32</v>
      </c>
      <c r="J65" s="4">
        <f>IFERROR(VLOOKUP(A65,'KLP2'!$C$1:$I$108,7,0),IFERROR(VLOOKUP(B65,'KLP2'!$D$1:$I$108,6,0),""))</f>
        <v>30</v>
      </c>
      <c r="K65" s="4">
        <f>IFERROR(VLOOKUP(A65,'DM1'!$C$1:$I$108,7,0),IFERROR(VLOOKUP(B65,'DM1'!$D$1:$I$108,6,0),""))</f>
        <v>60</v>
      </c>
      <c r="L65" s="4">
        <f>IFERROR(VLOOKUP(A65,'DM2'!$C$1:$I$108,7,0),IFERROR(VLOOKUP(B65,'DM2'!$D$1:$I$108,6,0),""))</f>
        <v>40</v>
      </c>
      <c r="M65" s="4">
        <f>IFERROR(VLOOKUP(A65,'SPF1'!$C$1:$I$108,7,0),IFERROR(VLOOKUP(B65,'SPF1'!$D$1:$I$108,6,0),""))</f>
        <v>80</v>
      </c>
      <c r="N65" s="4">
        <f>IFERROR(VLOOKUP(A65,'SPF2'!$C$1:$I$108,7,0),IFERROR(VLOOKUP(B65,'SPF2'!$D$1:$I$108,6,0),""))</f>
        <v>50</v>
      </c>
      <c r="O65" s="10">
        <f t="shared" si="0"/>
        <v>292</v>
      </c>
      <c r="P65" s="11">
        <f t="shared" si="1"/>
        <v>230</v>
      </c>
      <c r="Q65" s="201">
        <f t="shared" si="2"/>
        <v>63.333333333333336</v>
      </c>
      <c r="R65" s="8"/>
      <c r="S65" s="5" t="str">
        <f>IFERROR(VLOOKUP(A65,DMSBX1!$C$1:$I$108,7,0),IFERROR(VLOOKUP(B65,DMSBX1!$D$1:$I$108,6,0),""))</f>
        <v/>
      </c>
      <c r="T65" s="5" t="str">
        <f>IFERROR(VLOOKUP(A65,DMSBX2!$C$1:$I$101,7,0),IFERROR(VLOOKUP(B65,DMSBX2!$D$1:$I$101,6,0),""))</f>
        <v/>
      </c>
      <c r="U65" s="4" t="str">
        <f>IFERROR(VLOOKUP(B65,'SP1'!$D$1:$I$107,6,0),"")</f>
        <v/>
      </c>
      <c r="V65" s="4" t="str">
        <f>IFERROR(VLOOKUP(B65,'SP2'!$D$1:$I$107,6,0),"")</f>
        <v/>
      </c>
      <c r="W65" s="4" t="str">
        <f>IFERROR(IF(B65&lt;&gt;0,VLOOKUP(B65,KLSBX1!$D$2:$I$120,6,FALSE()),NA()),IFERROR(IF(A65&lt;&gt;0,VLOOKUP(A65,KLSBX1!$C$2:$I$120,7,FALSE()),NA()),""))</f>
        <v/>
      </c>
      <c r="X65" s="4" t="str">
        <f>IFERROR(IF(B65&lt;&gt;0,VLOOKUP(B65,KLSBX2!$D$2:$I$120,6,FALSE()),NA()),IFERROR(IF(A65&lt;&gt;0,VLOOKUP(A65,KLSBX2!$C$2:$I$120,7,FALSE()),NA()),""))</f>
        <v/>
      </c>
      <c r="Y65" s="4" t="str">
        <f>IFERROR(IF(B65&lt;&gt;0,VLOOKUP(B65,DMSBXNC!$D$2:$I$420,6,FALSE()),NA()),IFERROR(IF(A65&lt;&gt;0,VLOOKUP(A65,DMSBXNC!$C$2:$I$420,7,FALSE()),NA()),""))</f>
        <v/>
      </c>
      <c r="Z65" s="4" t="str">
        <f>IFERROR(IF(B65&lt;&gt;0,VLOOKUP(B65,DMSBX1_3!$D$2:$I$420,6,FALSE()),NA()),IFERROR(IF(A65&lt;&gt;0,VLOOKUP(A65,DMSBX1_3!$C$2:$I$420,7,FALSE()),NA()),""))</f>
        <v/>
      </c>
      <c r="AA65" s="4" t="str">
        <f>IFERROR(IF(B65&lt;&gt;0,VLOOKUP(B65,'KLS1'!$D$2:$I$420,6,FALSE()),NA()),IFERROR(IF(A65&lt;&gt;0,VLOOKUP(A65,'KLS1'!$C$2:$I$420,7,FALSE()),NA()),""))</f>
        <v/>
      </c>
      <c r="AB65" s="6" t="str">
        <f>IFERROR(IF(B65&lt;&gt;0,VLOOKUP(B65,'KLS2'!$D$2:$I$426,6,FALSE()),NA()),IFERROR(IF(A65&lt;&gt;0,VLOOKUP(A65,'KLS2'!$C$2:$I$426,7,FALSE()),NA()),""))</f>
        <v/>
      </c>
      <c r="AC65" s="10">
        <f t="shared" si="3"/>
        <v>0</v>
      </c>
      <c r="AD65" s="11">
        <f t="shared" si="4"/>
        <v>0</v>
      </c>
      <c r="AE65" s="201">
        <f t="shared" si="5"/>
        <v>0</v>
      </c>
      <c r="AF65" s="240"/>
      <c r="AG65" s="4" t="str">
        <f>IFERROR(VLOOKUP(B65,FS!$A$2:$N$78,6,FALSE),"")</f>
        <v/>
      </c>
      <c r="AH65" s="4" t="str">
        <f>IFERROR(VLOOKUP(B65,FS!$A$2:$N$78,7,FALSE),"")</f>
        <v/>
      </c>
      <c r="AI65" s="4" t="str">
        <f>IFERROR(VLOOKUP(B65,FS!$A$2:$N$78,8,FALSE),"")</f>
        <v/>
      </c>
      <c r="AJ65" s="4" t="str">
        <f>IFERROR(VLOOKUP(B65,FS!$A$2:$N$78,9,FALSE),"")</f>
        <v/>
      </c>
      <c r="AK65" s="4" t="str">
        <f>IFERROR(VLOOKUP(B65,FS!$A$2:$N$78,10,FALSE),"")</f>
        <v/>
      </c>
      <c r="AL65" s="4" t="str">
        <f>IFERROR(VLOOKUP(B65,FS!$A$2:$N$78,11,FALSE),"")</f>
        <v/>
      </c>
      <c r="AM65" s="4" t="str">
        <f>IFERROR(VLOOKUP(B65,FS!$A$2:$N$78,12,FALSE),"")</f>
        <v/>
      </c>
      <c r="AN65" s="4" t="str">
        <f>IFERROR(VLOOKUP(B65,FS!$A$2:$N$78,13,FALSE),"")</f>
        <v/>
      </c>
      <c r="AO65" s="236">
        <f t="shared" si="6"/>
        <v>0</v>
      </c>
      <c r="AP65" s="235">
        <f t="shared" si="7"/>
        <v>0</v>
      </c>
      <c r="AQ65" s="237">
        <f t="shared" si="8"/>
        <v>0</v>
      </c>
      <c r="AR65" s="4">
        <f t="shared" si="9"/>
        <v>63.333333333333336</v>
      </c>
      <c r="AS65" s="1">
        <f t="shared" si="10"/>
        <v>1</v>
      </c>
      <c r="AT65" s="245">
        <f>COUNTIF(I65:N65,"&gt;"&amp;0)+COUNTIF(S65:AB65,"&gt;"&amp;0)+COUNTIF(AG65:AN65,"&gt;"&amp;0)</f>
        <v>6</v>
      </c>
    </row>
    <row r="66" spans="1:46" ht="15" customHeight="1">
      <c r="A66" s="186">
        <v>9300912</v>
      </c>
      <c r="B66" s="186"/>
      <c r="C66" s="186" t="s">
        <v>252</v>
      </c>
      <c r="D66" s="187">
        <v>2002</v>
      </c>
      <c r="E66" s="187" t="s">
        <v>251</v>
      </c>
      <c r="F66" s="186"/>
      <c r="G66" s="217"/>
      <c r="H66" s="187" t="s">
        <v>161</v>
      </c>
      <c r="I66" s="188"/>
      <c r="J66" s="187"/>
      <c r="K66" s="187"/>
      <c r="L66" s="130"/>
      <c r="M66" s="130" t="str">
        <f>IFERROR(VLOOKUP(A66,'SPF1'!$C$1:$I$108,7,0),IFERROR(VLOOKUP(B66,'SPF1'!$D$1:$I$108,6,0),""))</f>
        <v/>
      </c>
      <c r="N66" s="127" t="str">
        <f>IFERROR(VLOOKUP(A66,'SPF2'!$C$1:$I$108,7,0),IFERROR(VLOOKUP(B66,'SPF2'!$D$1:$I$108,6,0),""))</f>
        <v/>
      </c>
      <c r="O66" s="10">
        <f t="shared" si="0"/>
        <v>0</v>
      </c>
      <c r="P66" s="11">
        <f t="shared" si="1"/>
        <v>0</v>
      </c>
      <c r="Q66" s="201">
        <f t="shared" si="2"/>
        <v>0</v>
      </c>
      <c r="R66" s="8"/>
      <c r="S66" s="130"/>
      <c r="T66" s="130"/>
      <c r="U66" s="130"/>
      <c r="V66" s="130"/>
      <c r="W66" s="130"/>
      <c r="X66" s="127" t="str">
        <f>IFERROR(IF(B66&lt;&gt;0,VLOOKUP(B66,KLSBX2!$D$2:$I$120,6,FALSE()),NA()),IFERROR(IF(A66&lt;&gt;0,VLOOKUP(A66,KLSBX2!$C$2:$I$120,7,FALSE()),NA()),""))</f>
        <v/>
      </c>
      <c r="Y66" s="127">
        <f>IFERROR(IF(B66&lt;&gt;0,VLOOKUP(B66,DMSBXNC!$D$2:$I$420,6,FALSE()),NA()),IFERROR(IF(A66&lt;&gt;0,VLOOKUP(A66,DMSBXNC!$C$2:$I$420,7,FALSE()),NA()),""))</f>
        <v>60</v>
      </c>
      <c r="Z66" s="127">
        <f>IFERROR(IF(B66&lt;&gt;0,VLOOKUP(B66,DMSBX1_3!$D$2:$I$420,6,FALSE()),NA()),IFERROR(IF(A66&lt;&gt;0,VLOOKUP(A66,DMSBX1_3!$C$2:$I$420,7,FALSE()),NA()),""))</f>
        <v>60</v>
      </c>
      <c r="AA66" s="127" t="str">
        <f>IFERROR(IF(B66&lt;&gt;0,VLOOKUP(B66,'KLS1'!$D$2:$I$420,6,FALSE()),NA()),IFERROR(IF(A66&lt;&gt;0,VLOOKUP(A66,'KLS1'!$C$2:$I$420,7,FALSE()),NA()),""))</f>
        <v/>
      </c>
      <c r="AB66" s="129" t="str">
        <f>IFERROR(IF(B66&lt;&gt;0,VLOOKUP(B66,'KLS2'!$D$2:$I$426,6,FALSE()),NA()),IFERROR(IF(A66&lt;&gt;0,VLOOKUP(A66,'KLS2'!$C$2:$I$426,7,FALSE()),NA()),""))</f>
        <v/>
      </c>
      <c r="AC66" s="10">
        <f t="shared" si="3"/>
        <v>120</v>
      </c>
      <c r="AD66" s="11">
        <f t="shared" si="4"/>
        <v>120</v>
      </c>
      <c r="AE66" s="201">
        <f t="shared" si="5"/>
        <v>40</v>
      </c>
      <c r="AF66" s="240"/>
      <c r="AG66" s="4" t="str">
        <f>IFERROR(VLOOKUP(B66,FS!$A$2:$N$78,6,FALSE),"")</f>
        <v/>
      </c>
      <c r="AH66" s="4" t="str">
        <f>IFERROR(VLOOKUP(B66,FS!$A$2:$N$78,7,FALSE),"")</f>
        <v/>
      </c>
      <c r="AI66" s="4" t="str">
        <f>IFERROR(VLOOKUP(B66,FS!$A$2:$N$78,8,FALSE),"")</f>
        <v/>
      </c>
      <c r="AJ66" s="4" t="str">
        <f>IFERROR(VLOOKUP(B66,FS!$A$2:$N$78,9,FALSE),"")</f>
        <v/>
      </c>
      <c r="AK66" s="4" t="str">
        <f>IFERROR(VLOOKUP(B66,FS!$A$2:$N$78,10,FALSE),"")</f>
        <v/>
      </c>
      <c r="AL66" s="4" t="str">
        <f>IFERROR(VLOOKUP(B66,FS!$A$2:$N$78,11,FALSE),"")</f>
        <v/>
      </c>
      <c r="AM66" s="4" t="str">
        <f>IFERROR(VLOOKUP(B66,FS!$A$2:$N$78,12,FALSE),"")</f>
        <v/>
      </c>
      <c r="AN66" s="4" t="str">
        <f>IFERROR(VLOOKUP(B66,FS!$A$2:$N$78,13,FALSE),"")</f>
        <v/>
      </c>
      <c r="AO66" s="236">
        <f t="shared" si="6"/>
        <v>0</v>
      </c>
      <c r="AP66" s="235">
        <f t="shared" si="7"/>
        <v>0</v>
      </c>
      <c r="AQ66" s="237">
        <f t="shared" si="8"/>
        <v>0</v>
      </c>
      <c r="AR66" s="4">
        <f t="shared" si="9"/>
        <v>40</v>
      </c>
      <c r="AS66" s="1">
        <f t="shared" si="10"/>
        <v>1</v>
      </c>
      <c r="AT66" s="130"/>
    </row>
    <row r="67" spans="1:46" ht="15" customHeight="1">
      <c r="B67" s="142">
        <v>777747</v>
      </c>
      <c r="C67" s="142" t="s">
        <v>540</v>
      </c>
      <c r="D67" s="18">
        <v>2016</v>
      </c>
      <c r="E67" s="3" t="s">
        <v>11</v>
      </c>
      <c r="F67" s="1" t="str">
        <f>IFERROR(VLOOKUP(B67,SVEXP!$A$2:$F$6577,6,FALSE),"")</f>
        <v>SNB Seveřani</v>
      </c>
      <c r="G67" s="211" t="str">
        <f>IFERROR(VLOOKUP(B67,SVEXP!$A$2:$E$6577,5,FALSE),"")</f>
        <v>Liberecký kraj</v>
      </c>
      <c r="H67" s="13" t="s">
        <v>161</v>
      </c>
      <c r="I67" s="4" t="str">
        <f>IFERROR(VLOOKUP(A67,'KLP1'!$C$1:$I$108,7,0),IFERROR(VLOOKUP(B67,'KLP1'!$D$1:$I$108,6,0),""))</f>
        <v/>
      </c>
      <c r="J67" s="4" t="str">
        <f>IFERROR(VLOOKUP(A67,'KLP2'!$C$1:$I$108,7,0),IFERROR(VLOOKUP(B67,'KLP2'!$D$1:$I$108,6,0),""))</f>
        <v/>
      </c>
      <c r="K67" s="4">
        <f>IFERROR(VLOOKUP(A67,'DM1'!$C$1:$I$108,7,0),IFERROR(VLOOKUP(B67,'DM1'!$D$1:$I$108,6,0),""))</f>
        <v>27</v>
      </c>
      <c r="L67" s="4">
        <f>IFERROR(VLOOKUP(A67,'DM2'!$C$1:$I$108,7,0),IFERROR(VLOOKUP(B67,'DM2'!$D$1:$I$108,6,0),""))</f>
        <v>25</v>
      </c>
      <c r="M67" s="4">
        <f>IFERROR(VLOOKUP(A67,'SPF1'!$C$1:$I$108,7,0),IFERROR(VLOOKUP(B67,'SPF1'!$D$1:$I$108,6,0),""))</f>
        <v>60</v>
      </c>
      <c r="N67" s="4">
        <f>IFERROR(VLOOKUP(A67,'SPF2'!$C$1:$I$108,7,0),IFERROR(VLOOKUP(B67,'SPF2'!$D$1:$I$108,6,0),""))</f>
        <v>40</v>
      </c>
      <c r="O67" s="10">
        <f t="shared" ref="O67:O130" si="12">SUM(I67:N67)</f>
        <v>152</v>
      </c>
      <c r="P67" s="11">
        <f t="shared" ref="P67:P130" si="13">IFERROR(LARGE(I67:N67,1),"0")+IFERROR(LARGE(I67:N67,2),"0")+IFERROR(LARGE(I67:N67,3),"0")+IFERROR(LARGE(I67:N67,4),"0")</f>
        <v>152</v>
      </c>
      <c r="Q67" s="201">
        <f t="shared" ref="Q67:Q130" si="14">(IFERROR(LARGE(I67:N67,1),"0")+IFERROR(LARGE(I67:N67,2),"0")+IFERROR(LARGE(I67:N67,3),"0"))/3</f>
        <v>42.333333333333336</v>
      </c>
      <c r="R67" s="8"/>
      <c r="S67" s="5" t="str">
        <f>IFERROR(VLOOKUP(A67,DMSBX1!$C$1:$I$108,7,0),IFERROR(VLOOKUP(B67,DMSBX1!$D$1:$I$108,6,0),""))</f>
        <v/>
      </c>
      <c r="T67" s="5" t="str">
        <f>IFERROR(VLOOKUP(A67,DMSBX2!$C$1:$I$101,7,0),IFERROR(VLOOKUP(B67,DMSBX2!$D$1:$I$101,6,0),""))</f>
        <v/>
      </c>
      <c r="U67" s="4" t="str">
        <f>IFERROR(VLOOKUP(B67,'SP1'!$D$1:$I$107,6,0),"")</f>
        <v/>
      </c>
      <c r="V67" s="4" t="str">
        <f>IFERROR(VLOOKUP(B67,'SP2'!$D$1:$I$107,6,0),"")</f>
        <v/>
      </c>
      <c r="W67" s="4" t="str">
        <f>IFERROR(IF(B67&lt;&gt;0,VLOOKUP(B67,KLSBX1!$D$2:$I$120,6,FALSE()),NA()),IFERROR(IF(A67&lt;&gt;0,VLOOKUP(A67,KLSBX1!$C$2:$I$120,7,FALSE()),NA()),""))</f>
        <v/>
      </c>
      <c r="X67" s="4" t="str">
        <f>IFERROR(IF(B67&lt;&gt;0,VLOOKUP(B67,KLSBX2!$D$2:$I$120,6,FALSE()),NA()),IFERROR(IF(A67&lt;&gt;0,VLOOKUP(A67,KLSBX2!$C$2:$I$120,7,FALSE()),NA()),""))</f>
        <v/>
      </c>
      <c r="Y67" s="4" t="str">
        <f>IFERROR(IF(B67&lt;&gt;0,VLOOKUP(B67,DMSBXNC!$D$2:$I$420,6,FALSE()),NA()),IFERROR(IF(A67&lt;&gt;0,VLOOKUP(A67,DMSBXNC!$C$2:$I$420,7,FALSE()),NA()),""))</f>
        <v/>
      </c>
      <c r="Z67" s="4" t="str">
        <f>IFERROR(IF(B67&lt;&gt;0,VLOOKUP(B67,DMSBX1_3!$D$2:$I$420,6,FALSE()),NA()),IFERROR(IF(A67&lt;&gt;0,VLOOKUP(A67,DMSBX1_3!$C$2:$I$420,7,FALSE()),NA()),""))</f>
        <v/>
      </c>
      <c r="AA67" s="4" t="str">
        <f>IFERROR(IF(B67&lt;&gt;0,VLOOKUP(B67,'KLS1'!$D$2:$I$420,6,FALSE()),NA()),IFERROR(IF(A67&lt;&gt;0,VLOOKUP(A67,'KLS1'!$C$2:$I$420,7,FALSE()),NA()),""))</f>
        <v/>
      </c>
      <c r="AB67" s="6" t="str">
        <f>IFERROR(IF(B67&lt;&gt;0,VLOOKUP(B67,'KLS2'!$D$2:$I$426,6,FALSE()),NA()),IFERROR(IF(A67&lt;&gt;0,VLOOKUP(A67,'KLS2'!$C$2:$I$426,7,FALSE()),NA()),""))</f>
        <v/>
      </c>
      <c r="AC67" s="10">
        <f t="shared" ref="AC67:AC130" si="15">SUM(S67:AB67)</f>
        <v>0</v>
      </c>
      <c r="AD67" s="11">
        <f t="shared" ref="AD67:AD130" si="16">(IFERROR(LARGE(S67:AB67,1),"0")+IFERROR(LARGE(S67:AB67,2),"0")+IFERROR(LARGE(S67:AB67,3),"0")+IFERROR(LARGE(S67:AB67,4),"0")+IFERROR(LARGE(S67:AB67,5),"0")+IFERROR(LARGE(S67:AB67,6),"0")+IFERROR(LARGE(S67:AB67,7),"0")+IFERROR(LARGE(S67:AB67,8),"0"))</f>
        <v>0</v>
      </c>
      <c r="AE67" s="201">
        <f t="shared" ref="AE67:AE130" si="17">(IFERROR(LARGE(S67:AB67,1),"0")+IFERROR(LARGE(S67:AB67,2),"0")+IFERROR(LARGE(S67:AB67,3),"0"))/3</f>
        <v>0</v>
      </c>
      <c r="AF67" s="240"/>
      <c r="AG67" s="4" t="str">
        <f>IFERROR(VLOOKUP(B67,FS!$A$2:$N$78,6,FALSE),"")</f>
        <v/>
      </c>
      <c r="AH67" s="4" t="str">
        <f>IFERROR(VLOOKUP(B67,FS!$A$2:$N$78,7,FALSE),"")</f>
        <v/>
      </c>
      <c r="AI67" s="4" t="str">
        <f>IFERROR(VLOOKUP(B67,FS!$A$2:$N$78,8,FALSE),"")</f>
        <v/>
      </c>
      <c r="AJ67" s="4" t="str">
        <f>IFERROR(VLOOKUP(B67,FS!$A$2:$N$78,9,FALSE),"")</f>
        <v/>
      </c>
      <c r="AK67" s="4" t="str">
        <f>IFERROR(VLOOKUP(B67,FS!$A$2:$N$78,10,FALSE),"")</f>
        <v/>
      </c>
      <c r="AL67" s="4" t="str">
        <f>IFERROR(VLOOKUP(B67,FS!$A$2:$N$78,11,FALSE),"")</f>
        <v/>
      </c>
      <c r="AM67" s="4" t="str">
        <f>IFERROR(VLOOKUP(B67,FS!$A$2:$N$78,12,FALSE),"")</f>
        <v/>
      </c>
      <c r="AN67" s="4" t="str">
        <f>IFERROR(VLOOKUP(B67,FS!$A$2:$N$78,13,FALSE),"")</f>
        <v/>
      </c>
      <c r="AO67" s="236">
        <f t="shared" ref="AO67:AO130" si="18">SUM(AG67:AN67)</f>
        <v>0</v>
      </c>
      <c r="AP67" s="235">
        <f t="shared" ref="AP67:AP130" si="19">(IFERROR(LARGE(AG67:AN67,1),"0")+IFERROR(LARGE(AG67:AN67,2),"0")+IFERROR(LARGE(AG67:AN67,3),"0")+IFERROR(LARGE(AG67:AN67,4),"0")+IFERROR(LARGE(AG67:AN67,5),"0"))</f>
        <v>0</v>
      </c>
      <c r="AQ67" s="237">
        <f t="shared" ref="AQ67:AQ130" si="20">(IFERROR(LARGE(AG67:AN67,1),"0")+IFERROR(LARGE(AG67:AN67,2),"0")+IFERROR(LARGE(AG67:AN67,3),"0"))/3</f>
        <v>0</v>
      </c>
      <c r="AR67" s="4">
        <f t="shared" ref="AR67:AR130" si="21">Q67+AE67+AQ67</f>
        <v>42.333333333333336</v>
      </c>
      <c r="AS67" s="1">
        <f t="shared" ref="AS67:AS130" si="22">(IF(Q67&gt;0,1,0))+(IF(AE67&gt;0,1,0))+(IF(AQ67&gt;0,1,0))</f>
        <v>1</v>
      </c>
      <c r="AT67" s="245">
        <f>COUNTIF(I67:N67,"&gt;"&amp;0)+COUNTIF(S67:AB67,"&gt;"&amp;0)+COUNTIF(AG67:AN67,"&gt;"&amp;0)</f>
        <v>4</v>
      </c>
    </row>
    <row r="68" spans="1:46" ht="15" customHeight="1">
      <c r="B68" s="14">
        <v>776951</v>
      </c>
      <c r="C68" s="1" t="s">
        <v>1180</v>
      </c>
      <c r="D68" s="3">
        <v>2016</v>
      </c>
      <c r="E68" s="3" t="s">
        <v>11</v>
      </c>
      <c r="F68" s="1" t="str">
        <f>IFERROR(VLOOKUP(B68,SVEXP!$A$2:$F$6577,6,FALSE),"")</f>
        <v>SK Freestyle Area</v>
      </c>
      <c r="G68" s="211" t="str">
        <f>IFERROR(VLOOKUP(B68,SVEXP!$A$2:$E$6577,5,FALSE),"")</f>
        <v>Liberecký kraj</v>
      </c>
      <c r="H68" s="3" t="s">
        <v>161</v>
      </c>
      <c r="O68" s="10">
        <f t="shared" si="12"/>
        <v>0</v>
      </c>
      <c r="P68" s="11">
        <f t="shared" si="13"/>
        <v>0</v>
      </c>
      <c r="Q68" s="201">
        <f t="shared" si="14"/>
        <v>0</v>
      </c>
      <c r="AC68" s="10">
        <f t="shared" si="15"/>
        <v>0</v>
      </c>
      <c r="AD68" s="11">
        <f t="shared" si="16"/>
        <v>0</v>
      </c>
      <c r="AE68" s="201">
        <f t="shared" si="17"/>
        <v>0</v>
      </c>
      <c r="AF68" s="240"/>
      <c r="AJ68" s="4">
        <f>IFERROR(VLOOKUP(B68,FS!$A$2:$N$78,9,FALSE),"")</f>
        <v>50</v>
      </c>
      <c r="AO68" s="236">
        <f t="shared" si="18"/>
        <v>50</v>
      </c>
      <c r="AP68" s="235">
        <f t="shared" si="19"/>
        <v>50</v>
      </c>
      <c r="AQ68" s="237">
        <f t="shared" si="20"/>
        <v>16.666666666666668</v>
      </c>
      <c r="AR68" s="4">
        <f t="shared" si="21"/>
        <v>16.666666666666668</v>
      </c>
      <c r="AS68" s="1">
        <f t="shared" si="22"/>
        <v>1</v>
      </c>
      <c r="AT68" s="245">
        <f>COUNTIF(I68:N68,"&gt;"&amp;0)+COUNTIF(S68:AB68,"&gt;"&amp;0)+COUNTIF(AG68:AN68,"&gt;"&amp;0)</f>
        <v>1</v>
      </c>
    </row>
    <row r="69" spans="1:46" ht="15" customHeight="1">
      <c r="A69" s="141">
        <v>9155072</v>
      </c>
      <c r="B69" s="141">
        <v>889418</v>
      </c>
      <c r="C69" s="14" t="s">
        <v>183</v>
      </c>
      <c r="D69" s="2">
        <v>2003</v>
      </c>
      <c r="E69" s="3" t="s">
        <v>11</v>
      </c>
      <c r="F69" s="1" t="str">
        <f>IFERROR(VLOOKUP(B69,SVEXP!$A$2:$F$6577,6,FALSE),"")</f>
        <v>TJ DUKLA Liberec</v>
      </c>
      <c r="G69" s="211" t="str">
        <f>IFERROR(VLOOKUP(B69,SVEXP!$A$2:$E$6577,5,FALSE),"")</f>
        <v>Liberecký kraj</v>
      </c>
      <c r="H69" s="3" t="s">
        <v>164</v>
      </c>
      <c r="I69" s="4" t="str">
        <f>IFERROR(VLOOKUP(A69,'KLP1'!$C$1:$I$108,7,0),IFERROR(VLOOKUP(B69,'KLP1'!$D$1:$I$108,6,0),""))</f>
        <v/>
      </c>
      <c r="J69" s="4" t="str">
        <f>IFERROR(VLOOKUP(A69,'KLP2'!$C$1:$I$108,7,0),IFERROR(VLOOKUP(B69,'KLP2'!$D$1:$I$108,6,0),""))</f>
        <v/>
      </c>
      <c r="K69" s="4" t="str">
        <f>IFERROR(VLOOKUP(A69,'DM1'!$C$1:$I$108,7,0),IFERROR(VLOOKUP(B69,'DM1'!$D$1:$I$108,6,0),""))</f>
        <v/>
      </c>
      <c r="L69" s="4" t="str">
        <f>IFERROR(VLOOKUP(A69,'DM2'!$C$1:$I$108,7,0),IFERROR(VLOOKUP(B69,'DM2'!$D$1:$I$108,6,0),""))</f>
        <v/>
      </c>
      <c r="M69" s="17" t="str">
        <f>IFERROR(VLOOKUP(A69,'SPF1'!$C$1:$I$108,7,0),IFERROR(VLOOKUP(B69,'SPF1'!$D$1:$I$108,6,0),""))</f>
        <v/>
      </c>
      <c r="N69" s="88" t="str">
        <f>IFERROR(VLOOKUP(A69,'SPF2'!$C$1:$I$108,7,0),IFERROR(VLOOKUP(B69,'SPF2'!$D$1:$I$108,6,0),""))</f>
        <v/>
      </c>
      <c r="O69" s="10">
        <f t="shared" si="12"/>
        <v>0</v>
      </c>
      <c r="P69" s="11">
        <f t="shared" si="13"/>
        <v>0</v>
      </c>
      <c r="Q69" s="201">
        <f t="shared" si="14"/>
        <v>0</v>
      </c>
      <c r="R69" s="8"/>
      <c r="S69" s="5" t="str">
        <f>IFERROR(VLOOKUP(A69,DMSBX1!$C$1:$I$108,7,0),IFERROR(VLOOKUP(B69,DMSBX1!$D$1:$I$108,6,0),""))</f>
        <v/>
      </c>
      <c r="T69" s="5" t="str">
        <f>IFERROR(VLOOKUP(A69,DMSBX2!$C$1:$I$101,7,0),IFERROR(VLOOKUP(B69,DMSBX2!$D$1:$I$101,6,0),""))</f>
        <v/>
      </c>
      <c r="U69" s="4" t="str">
        <f>IFERROR(VLOOKUP(B69,'SP1'!$D$1:$I$107,6,0),"")</f>
        <v/>
      </c>
      <c r="V69" s="4" t="str">
        <f>IFERROR(VLOOKUP(B69,'SP2'!$D$1:$I$107,6,0),"")</f>
        <v/>
      </c>
      <c r="W69" s="4" t="str">
        <f>IFERROR(IF(B69&lt;&gt;0,VLOOKUP(B69,KLSBX1!$D$2:$I$120,6,FALSE()),NA()),IFERROR(IF(A69&lt;&gt;0,VLOOKUP(A69,KLSBX1!$C$2:$I$120,7,FALSE()),NA()),""))</f>
        <v/>
      </c>
      <c r="X69" s="4" t="str">
        <f>IFERROR(IF(B69&lt;&gt;0,VLOOKUP(B69,KLSBX2!$D$2:$I$120,6,FALSE()),NA()),IFERROR(IF(A69&lt;&gt;0,VLOOKUP(A69,KLSBX2!$C$2:$I$120,7,FALSE()),NA()),""))</f>
        <v/>
      </c>
      <c r="Y69" s="4" t="str">
        <f>IFERROR(IF(B69&lt;&gt;0,VLOOKUP(B69,DMSBXNC!$D$2:$I$420,6,FALSE()),NA()),IFERROR(IF(A69&lt;&gt;0,VLOOKUP(A69,DMSBXNC!$C$2:$I$420,7,FALSE()),NA()),""))</f>
        <v/>
      </c>
      <c r="Z69" s="4" t="str">
        <f>IFERROR(IF(B69&lt;&gt;0,VLOOKUP(B69,DMSBX1_3!$D$2:$I$420,6,FALSE()),NA()),IFERROR(IF(A69&lt;&gt;0,VLOOKUP(A69,DMSBX1_3!$C$2:$I$420,7,FALSE()),NA()),""))</f>
        <v/>
      </c>
      <c r="AA69" s="4" t="str">
        <f>IFERROR(IF(B69&lt;&gt;0,VLOOKUP(B69,'KLS1'!$D$2:$I$420,6,FALSE()),NA()),IFERROR(IF(A69&lt;&gt;0,VLOOKUP(A69,'KLS1'!$C$2:$I$420,7,FALSE()),NA()),""))</f>
        <v/>
      </c>
      <c r="AB69" s="6" t="str">
        <f>IFERROR(IF(B69&lt;&gt;0,VLOOKUP(B69,'KLS2'!$D$2:$I$426,6,FALSE()),NA()),IFERROR(IF(A69&lt;&gt;0,VLOOKUP(A69,'KLS2'!$C$2:$I$426,7,FALSE()),NA()),""))</f>
        <v/>
      </c>
      <c r="AC69" s="10">
        <f t="shared" si="15"/>
        <v>0</v>
      </c>
      <c r="AD69" s="11">
        <f t="shared" si="16"/>
        <v>0</v>
      </c>
      <c r="AE69" s="201">
        <f t="shared" si="17"/>
        <v>0</v>
      </c>
      <c r="AF69" s="240"/>
      <c r="AG69" s="4" t="str">
        <f>IFERROR(VLOOKUP(B69,FS!$A$2:$N$78,6,FALSE),"")</f>
        <v/>
      </c>
      <c r="AH69" s="4" t="str">
        <f>IFERROR(VLOOKUP(B69,FS!$A$2:$N$78,7,FALSE),"")</f>
        <v/>
      </c>
      <c r="AI69" s="4" t="str">
        <f>IFERROR(VLOOKUP(B69,FS!$A$2:$N$78,8,FALSE),"")</f>
        <v/>
      </c>
      <c r="AJ69" s="4" t="str">
        <f>IFERROR(VLOOKUP(B69,FS!$A$2:$N$78,9,FALSE),"")</f>
        <v/>
      </c>
      <c r="AK69" s="4" t="str">
        <f>IFERROR(VLOOKUP(B69,FS!$A$2:$N$78,10,FALSE),"")</f>
        <v/>
      </c>
      <c r="AL69" s="4" t="str">
        <f>IFERROR(VLOOKUP(B69,FS!$A$2:$N$78,11,FALSE),"")</f>
        <v/>
      </c>
      <c r="AM69" s="4" t="str">
        <f>IFERROR(VLOOKUP(B69,FS!$A$2:$N$78,12,FALSE),"")</f>
        <v/>
      </c>
      <c r="AN69" s="4" t="str">
        <f>IFERROR(VLOOKUP(B69,FS!$A$2:$N$78,13,FALSE),"")</f>
        <v/>
      </c>
      <c r="AO69" s="236">
        <f t="shared" si="18"/>
        <v>0</v>
      </c>
      <c r="AP69" s="235">
        <f t="shared" si="19"/>
        <v>0</v>
      </c>
      <c r="AQ69" s="237">
        <f t="shared" si="20"/>
        <v>0</v>
      </c>
      <c r="AR69" s="4">
        <f t="shared" si="21"/>
        <v>0</v>
      </c>
      <c r="AS69" s="1">
        <f t="shared" si="22"/>
        <v>0</v>
      </c>
      <c r="AT69" s="1"/>
    </row>
    <row r="70" spans="1:46" ht="15" customHeight="1">
      <c r="A70" s="141">
        <v>9150269</v>
      </c>
      <c r="B70" s="141">
        <v>776138</v>
      </c>
      <c r="C70" s="14" t="s">
        <v>448</v>
      </c>
      <c r="D70" s="2">
        <v>2003</v>
      </c>
      <c r="E70" s="3" t="s">
        <v>11</v>
      </c>
      <c r="F70" s="1" t="str">
        <f>IFERROR(VLOOKUP(B70,SVEXP!$A$2:$F$6577,6,FALSE),"")</f>
        <v>Snow Rockets</v>
      </c>
      <c r="G70" s="211" t="str">
        <f>IFERROR(VLOOKUP(B70,SVEXP!$A$2:$E$6577,5,FALSE),"")</f>
        <v>Moravskoslezský kraj</v>
      </c>
      <c r="H70" s="3" t="s">
        <v>161</v>
      </c>
      <c r="I70" s="4" t="str">
        <f>IFERROR(VLOOKUP(A70,'KLP1'!$C$1:$I$108,7,0),IFERROR(VLOOKUP(B70,'KLP1'!$D$1:$I$108,6,0),""))</f>
        <v/>
      </c>
      <c r="J70" s="4" t="str">
        <f>IFERROR(VLOOKUP(A70,'KLP2'!$C$1:$I$108,7,0),IFERROR(VLOOKUP(B70,'KLP2'!$D$1:$I$108,6,0),""))</f>
        <v/>
      </c>
      <c r="K70" s="4" t="str">
        <f>IFERROR(VLOOKUP(A70,'DM1'!$C$1:$I$108,7,0),IFERROR(VLOOKUP(B70,'DM1'!$D$1:$I$108,6,0),""))</f>
        <v/>
      </c>
      <c r="L70" s="4" t="str">
        <f>IFERROR(VLOOKUP(A70,'DM2'!$C$1:$I$108,7,0),IFERROR(VLOOKUP(B70,'DM2'!$D$1:$I$108,6,0),""))</f>
        <v/>
      </c>
      <c r="M70" s="17" t="str">
        <f>IFERROR(VLOOKUP(A70,'SPF1'!$C$1:$I$108,7,0),IFERROR(VLOOKUP(B70,'SPF1'!$D$1:$I$108,6,0),""))</f>
        <v/>
      </c>
      <c r="N70" s="88" t="str">
        <f>IFERROR(VLOOKUP(A70,'SPF2'!$C$1:$I$108,7,0),IFERROR(VLOOKUP(B70,'SPF2'!$D$1:$I$108,6,0),""))</f>
        <v/>
      </c>
      <c r="O70" s="10">
        <f t="shared" si="12"/>
        <v>0</v>
      </c>
      <c r="P70" s="11">
        <f t="shared" si="13"/>
        <v>0</v>
      </c>
      <c r="Q70" s="201">
        <f t="shared" si="14"/>
        <v>0</v>
      </c>
      <c r="R70" s="8"/>
      <c r="S70" s="5" t="str">
        <f>IFERROR(VLOOKUP(A70,DMSBX1!$C$1:$I$108,7,0),IFERROR(VLOOKUP(B70,DMSBX1!$D$1:$I$108,6,0),""))</f>
        <v/>
      </c>
      <c r="T70" s="5" t="str">
        <f>IFERROR(VLOOKUP(A70,DMSBX2!$C$1:$I$101,7,0),IFERROR(VLOOKUP(B70,DMSBX2!$D$1:$I$101,6,0),""))</f>
        <v/>
      </c>
      <c r="U70" s="4" t="str">
        <f>IFERROR(VLOOKUP(B70,'SP1'!$D$1:$I$107,6,0),"")</f>
        <v/>
      </c>
      <c r="V70" s="4" t="str">
        <f>IFERROR(VLOOKUP(B70,'SP2'!$D$1:$I$107,6,0),"")</f>
        <v/>
      </c>
      <c r="W70" s="4" t="str">
        <f>IFERROR(IF(B70&lt;&gt;0,VLOOKUP(B70,KLSBX1!$D$2:$I$120,6,FALSE()),NA()),IFERROR(IF(A70&lt;&gt;0,VLOOKUP(A70,KLSBX1!$C$2:$I$120,7,FALSE()),NA()),""))</f>
        <v/>
      </c>
      <c r="X70" s="4" t="str">
        <f>IFERROR(IF(B70&lt;&gt;0,VLOOKUP(B70,KLSBX2!$D$2:$I$120,6,FALSE()),NA()),IFERROR(IF(A70&lt;&gt;0,VLOOKUP(A70,KLSBX2!$C$2:$I$120,7,FALSE()),NA()),""))</f>
        <v/>
      </c>
      <c r="Y70" s="4" t="str">
        <f>IFERROR(IF(B70&lt;&gt;0,VLOOKUP(B70,DMSBXNC!$D$2:$I$420,6,FALSE()),NA()),IFERROR(IF(A70&lt;&gt;0,VLOOKUP(A70,DMSBXNC!$C$2:$I$420,7,FALSE()),NA()),""))</f>
        <v/>
      </c>
      <c r="Z70" s="4" t="str">
        <f>IFERROR(IF(B70&lt;&gt;0,VLOOKUP(B70,DMSBX1_3!$D$2:$I$420,6,FALSE()),NA()),IFERROR(IF(A70&lt;&gt;0,VLOOKUP(A70,DMSBX1_3!$C$2:$I$420,7,FALSE()),NA()),""))</f>
        <v/>
      </c>
      <c r="AA70" s="4" t="str">
        <f>IFERROR(IF(B70&lt;&gt;0,VLOOKUP(B70,'KLS1'!$D$2:$I$420,6,FALSE()),NA()),IFERROR(IF(A70&lt;&gt;0,VLOOKUP(A70,'KLS1'!$C$2:$I$420,7,FALSE()),NA()),""))</f>
        <v/>
      </c>
      <c r="AB70" s="6" t="str">
        <f>IFERROR(IF(B70&lt;&gt;0,VLOOKUP(B70,'KLS2'!$D$2:$I$426,6,FALSE()),NA()),IFERROR(IF(A70&lt;&gt;0,VLOOKUP(A70,'KLS2'!$C$2:$I$426,7,FALSE()),NA()),""))</f>
        <v/>
      </c>
      <c r="AC70" s="10">
        <f t="shared" si="15"/>
        <v>0</v>
      </c>
      <c r="AD70" s="11">
        <f t="shared" si="16"/>
        <v>0</v>
      </c>
      <c r="AE70" s="201">
        <f t="shared" si="17"/>
        <v>0</v>
      </c>
      <c r="AF70" s="240"/>
      <c r="AG70" s="4" t="str">
        <f>IFERROR(VLOOKUP(B70,FS!$A$2:$N$78,6,FALSE),"")</f>
        <v/>
      </c>
      <c r="AH70" s="4" t="str">
        <f>IFERROR(VLOOKUP(B70,FS!$A$2:$N$78,7,FALSE),"")</f>
        <v/>
      </c>
      <c r="AI70" s="4" t="str">
        <f>IFERROR(VLOOKUP(B70,FS!$A$2:$N$78,8,FALSE),"")</f>
        <v/>
      </c>
      <c r="AJ70" s="4" t="str">
        <f>IFERROR(VLOOKUP(B70,FS!$A$2:$N$78,9,FALSE),"")</f>
        <v/>
      </c>
      <c r="AK70" s="4" t="str">
        <f>IFERROR(VLOOKUP(B70,FS!$A$2:$N$78,10,FALSE),"")</f>
        <v/>
      </c>
      <c r="AL70" s="4" t="str">
        <f>IFERROR(VLOOKUP(B70,FS!$A$2:$N$78,11,FALSE),"")</f>
        <v/>
      </c>
      <c r="AM70" s="4" t="str">
        <f>IFERROR(VLOOKUP(B70,FS!$A$2:$N$78,12,FALSE),"")</f>
        <v/>
      </c>
      <c r="AN70" s="4" t="str">
        <f>IFERROR(VLOOKUP(B70,FS!$A$2:$N$78,13,FALSE),"")</f>
        <v/>
      </c>
      <c r="AO70" s="236">
        <f t="shared" si="18"/>
        <v>0</v>
      </c>
      <c r="AP70" s="235">
        <f t="shared" si="19"/>
        <v>0</v>
      </c>
      <c r="AQ70" s="237">
        <f t="shared" si="20"/>
        <v>0</v>
      </c>
      <c r="AR70" s="4">
        <f t="shared" si="21"/>
        <v>0</v>
      </c>
      <c r="AS70" s="1">
        <f t="shared" si="22"/>
        <v>0</v>
      </c>
      <c r="AT70" s="1"/>
    </row>
    <row r="71" spans="1:46" ht="15" customHeight="1">
      <c r="A71" s="186">
        <v>9205118</v>
      </c>
      <c r="B71" s="186"/>
      <c r="C71" s="186" t="s">
        <v>249</v>
      </c>
      <c r="D71" s="187">
        <v>2003</v>
      </c>
      <c r="E71" s="187" t="s">
        <v>248</v>
      </c>
      <c r="F71" s="186"/>
      <c r="G71" s="217"/>
      <c r="H71" s="187" t="s">
        <v>164</v>
      </c>
      <c r="I71" s="188"/>
      <c r="J71" s="187"/>
      <c r="K71" s="187"/>
      <c r="L71" s="130"/>
      <c r="M71" s="130" t="str">
        <f>IFERROR(VLOOKUP(A71,'SPF1'!$C$1:$I$108,7,0),IFERROR(VLOOKUP(B71,'SPF1'!$D$1:$I$108,6,0),""))</f>
        <v/>
      </c>
      <c r="N71" s="127" t="str">
        <f>IFERROR(VLOOKUP(A71,'SPF2'!$C$1:$I$108,7,0),IFERROR(VLOOKUP(B71,'SPF2'!$D$1:$I$108,6,0),""))</f>
        <v/>
      </c>
      <c r="O71" s="10">
        <f t="shared" si="12"/>
        <v>0</v>
      </c>
      <c r="P71" s="11">
        <f t="shared" si="13"/>
        <v>0</v>
      </c>
      <c r="Q71" s="201">
        <f t="shared" si="14"/>
        <v>0</v>
      </c>
      <c r="R71" s="8"/>
      <c r="S71" s="130"/>
      <c r="T71" s="130"/>
      <c r="U71" s="130"/>
      <c r="V71" s="130"/>
      <c r="W71" s="130"/>
      <c r="X71" s="127" t="str">
        <f>IFERROR(IF(B71&lt;&gt;0,VLOOKUP(B71,KLSBX2!$D$2:$I$120,6,FALSE()),NA()),IFERROR(IF(A71&lt;&gt;0,VLOOKUP(A71,KLSBX2!$C$2:$I$120,7,FALSE()),NA()),""))</f>
        <v/>
      </c>
      <c r="Y71" s="127">
        <f>IFERROR(IF(B71&lt;&gt;0,VLOOKUP(B71,DMSBXNC!$D$2:$I$420,6,FALSE()),NA()),IFERROR(IF(A71&lt;&gt;0,VLOOKUP(A71,DMSBXNC!$C$2:$I$420,7,FALSE()),NA()),""))</f>
        <v>7</v>
      </c>
      <c r="Z71" s="127">
        <f>IFERROR(IF(B71&lt;&gt;0,VLOOKUP(B71,DMSBX1_3!$D$2:$I$420,6,FALSE()),NA()),IFERROR(IF(A71&lt;&gt;0,VLOOKUP(A71,DMSBX1_3!$C$2:$I$420,7,FALSE()),NA()),""))</f>
        <v>10</v>
      </c>
      <c r="AA71" s="127" t="str">
        <f>IFERROR(IF(B71&lt;&gt;0,VLOOKUP(B71,'KLS1'!$D$2:$I$420,6,FALSE()),NA()),IFERROR(IF(A71&lt;&gt;0,VLOOKUP(A71,'KLS1'!$C$2:$I$420,7,FALSE()),NA()),""))</f>
        <v/>
      </c>
      <c r="AB71" s="129" t="str">
        <f>IFERROR(IF(B71&lt;&gt;0,VLOOKUP(B71,'KLS2'!$D$2:$I$426,6,FALSE()),NA()),IFERROR(IF(A71&lt;&gt;0,VLOOKUP(A71,'KLS2'!$C$2:$I$426,7,FALSE()),NA()),""))</f>
        <v/>
      </c>
      <c r="AC71" s="10">
        <f t="shared" si="15"/>
        <v>17</v>
      </c>
      <c r="AD71" s="11">
        <f t="shared" si="16"/>
        <v>17</v>
      </c>
      <c r="AE71" s="201">
        <f t="shared" si="17"/>
        <v>5.666666666666667</v>
      </c>
      <c r="AF71" s="240"/>
      <c r="AG71" s="4" t="str">
        <f>IFERROR(VLOOKUP(B71,FS!$A$2:$N$78,6,FALSE),"")</f>
        <v/>
      </c>
      <c r="AH71" s="4" t="str">
        <f>IFERROR(VLOOKUP(B71,FS!$A$2:$N$78,7,FALSE),"")</f>
        <v/>
      </c>
      <c r="AI71" s="4" t="str">
        <f>IFERROR(VLOOKUP(B71,FS!$A$2:$N$78,8,FALSE),"")</f>
        <v/>
      </c>
      <c r="AJ71" s="4" t="str">
        <f>IFERROR(VLOOKUP(B71,FS!$A$2:$N$78,9,FALSE),"")</f>
        <v/>
      </c>
      <c r="AK71" s="4" t="str">
        <f>IFERROR(VLOOKUP(B71,FS!$A$2:$N$78,10,FALSE),"")</f>
        <v/>
      </c>
      <c r="AL71" s="4" t="str">
        <f>IFERROR(VLOOKUP(B71,FS!$A$2:$N$78,11,FALSE),"")</f>
        <v/>
      </c>
      <c r="AM71" s="4" t="str">
        <f>IFERROR(VLOOKUP(B71,FS!$A$2:$N$78,12,FALSE),"")</f>
        <v/>
      </c>
      <c r="AN71" s="4" t="str">
        <f>IFERROR(VLOOKUP(B71,FS!$A$2:$N$78,13,FALSE),"")</f>
        <v/>
      </c>
      <c r="AO71" s="236">
        <f t="shared" si="18"/>
        <v>0</v>
      </c>
      <c r="AP71" s="235">
        <f t="shared" si="19"/>
        <v>0</v>
      </c>
      <c r="AQ71" s="237">
        <f t="shared" si="20"/>
        <v>0</v>
      </c>
      <c r="AR71" s="4">
        <f t="shared" si="21"/>
        <v>5.666666666666667</v>
      </c>
      <c r="AS71" s="1">
        <f t="shared" si="22"/>
        <v>1</v>
      </c>
      <c r="AT71" s="130"/>
    </row>
    <row r="72" spans="1:46" ht="15" customHeight="1">
      <c r="A72" s="198">
        <v>9305437</v>
      </c>
      <c r="B72" s="198"/>
      <c r="C72" s="198" t="s">
        <v>615</v>
      </c>
      <c r="D72" s="199">
        <v>2003</v>
      </c>
      <c r="E72" s="199" t="s">
        <v>251</v>
      </c>
      <c r="F72" s="198"/>
      <c r="G72" s="255"/>
      <c r="H72" s="199" t="s">
        <v>164</v>
      </c>
      <c r="I72" s="130" t="str">
        <f>IFERROR(VLOOKUP(A72,'KLP1'!$C$1:$I$108,7,0),IFERROR(VLOOKUP(B72,'KLP1'!$D$1:$I$108,6,0),""))</f>
        <v/>
      </c>
      <c r="J72" s="130" t="str">
        <f>IFERROR(VLOOKUP(A72,'KLP2'!$C$1:$I$108,7,0),IFERROR(VLOOKUP(B72,'KLP2'!$D$1:$I$108,6,0),""))</f>
        <v/>
      </c>
      <c r="K72" s="130" t="str">
        <f>IFERROR(VLOOKUP(A72,'DM1'!$C$1:$I$108,7,0),IFERROR(VLOOKUP(B72,'DM1'!$D$1:$I$108,6,0),""))</f>
        <v/>
      </c>
      <c r="L72" s="130" t="str">
        <f>IFERROR(VLOOKUP(A72,'DM2'!$C$1:$I$108,7,0),IFERROR(VLOOKUP(B72,'DM2'!$D$1:$I$108,6,0),""))</f>
        <v/>
      </c>
      <c r="M72" s="130">
        <f>IFERROR(VLOOKUP(A72,'SPF1'!$C$1:$I$108,7,0),IFERROR(VLOOKUP(B72,'SPF1'!$D$1:$I$108,6,0),""))</f>
        <v>60</v>
      </c>
      <c r="N72" s="127">
        <f>IFERROR(VLOOKUP(A72,'SPF2'!$C$1:$I$108,7,0),IFERROR(VLOOKUP(B72,'SPF2'!$D$1:$I$108,6,0),""))</f>
        <v>80</v>
      </c>
      <c r="O72" s="10">
        <f t="shared" si="12"/>
        <v>140</v>
      </c>
      <c r="P72" s="11">
        <f t="shared" si="13"/>
        <v>140</v>
      </c>
      <c r="Q72" s="201">
        <f t="shared" si="14"/>
        <v>46.666666666666664</v>
      </c>
      <c r="S72" s="130" t="str">
        <f>IFERROR(VLOOKUP(A72,DMSBX1!$C$1:$I$108,7,0),IFERROR(VLOOKUP(B72,DMSBX1!$D$1:$I$108,6,0),""))</f>
        <v/>
      </c>
      <c r="T72" s="130" t="str">
        <f>IFERROR(VLOOKUP(A72,DMSBX2!$C$1:$I$101,7,0),IFERROR(VLOOKUP(B72,DMSBX2!$D$1:$I$101,6,0),""))</f>
        <v/>
      </c>
      <c r="U72" s="130" t="str">
        <f>IFERROR(VLOOKUP(B72,'SP1'!$D$1:$I$107,6,0),"")</f>
        <v/>
      </c>
      <c r="V72" s="130" t="str">
        <f>IFERROR(VLOOKUP(B72,'SP2'!$D$1:$I$107,6,0),"")</f>
        <v/>
      </c>
      <c r="W72" s="127" t="str">
        <f>IFERROR(IF(B72&lt;&gt;0,VLOOKUP(B72,KLSBX1!$D$2:$I$120,6,FALSE()),NA()),IFERROR(IF(A72&lt;&gt;0,VLOOKUP(A72,KLSBX1!$C$2:$I$120,7,FALSE()),NA()),""))</f>
        <v/>
      </c>
      <c r="X72" s="127" t="str">
        <f>IFERROR(IF(B72&lt;&gt;0,VLOOKUP(B72,KLSBX2!$D$2:$I$120,6,FALSE()),NA()),IFERROR(IF(A72&lt;&gt;0,VLOOKUP(A72,KLSBX2!$C$2:$I$120,7,FALSE()),NA()),""))</f>
        <v/>
      </c>
      <c r="Y72" s="127" t="str">
        <f>IFERROR(IF(B72&lt;&gt;0,VLOOKUP(B72,DMSBXNC!$D$2:$I$420,6,FALSE()),NA()),IFERROR(IF(A72&lt;&gt;0,VLOOKUP(A72,DMSBXNC!$C$2:$I$420,7,FALSE()),NA()),""))</f>
        <v/>
      </c>
      <c r="Z72" s="127" t="str">
        <f>IFERROR(IF(B72&lt;&gt;0,VLOOKUP(B72,DMSBX1_3!$D$2:$I$420,6,FALSE()),NA()),IFERROR(IF(A72&lt;&gt;0,VLOOKUP(A72,DMSBX1_3!$C$2:$I$420,7,FALSE()),NA()),""))</f>
        <v/>
      </c>
      <c r="AA72" s="127" t="str">
        <f>IFERROR(IF(B72&lt;&gt;0,VLOOKUP(B72,'KLS1'!$D$2:$I$420,6,FALSE()),NA()),IFERROR(IF(A72&lt;&gt;0,VLOOKUP(A72,'KLS1'!$C$2:$I$420,7,FALSE()),NA()),""))</f>
        <v/>
      </c>
      <c r="AB72" s="129" t="str">
        <f>IFERROR(IF(B72&lt;&gt;0,VLOOKUP(B72,'KLS2'!$D$2:$I$426,6,FALSE()),NA()),IFERROR(IF(A72&lt;&gt;0,VLOOKUP(A72,'KLS2'!$C$2:$I$426,7,FALSE()),NA()),""))</f>
        <v/>
      </c>
      <c r="AC72" s="10">
        <f t="shared" si="15"/>
        <v>0</v>
      </c>
      <c r="AD72" s="11">
        <f t="shared" si="16"/>
        <v>0</v>
      </c>
      <c r="AE72" s="201">
        <f t="shared" si="17"/>
        <v>0</v>
      </c>
      <c r="AF72" s="240"/>
      <c r="AG72" s="4" t="str">
        <f>IFERROR(VLOOKUP(B72,FS!$A$2:$N$78,6,FALSE),"")</f>
        <v/>
      </c>
      <c r="AH72" s="4" t="str">
        <f>IFERROR(VLOOKUP(B72,FS!$A$2:$N$78,7,FALSE),"")</f>
        <v/>
      </c>
      <c r="AI72" s="4" t="str">
        <f>IFERROR(VLOOKUP(B72,FS!$A$2:$N$78,8,FALSE),"")</f>
        <v/>
      </c>
      <c r="AJ72" s="4" t="str">
        <f>IFERROR(VLOOKUP(B72,FS!$A$2:$N$78,9,FALSE),"")</f>
        <v/>
      </c>
      <c r="AK72" s="4" t="str">
        <f>IFERROR(VLOOKUP(B72,FS!$A$2:$N$78,10,FALSE),"")</f>
        <v/>
      </c>
      <c r="AL72" s="4" t="str">
        <f>IFERROR(VLOOKUP(B72,FS!$A$2:$N$78,11,FALSE),"")</f>
        <v/>
      </c>
      <c r="AM72" s="4" t="str">
        <f>IFERROR(VLOOKUP(B72,FS!$A$2:$N$78,12,FALSE),"")</f>
        <v/>
      </c>
      <c r="AN72" s="4" t="str">
        <f>IFERROR(VLOOKUP(B72,FS!$A$2:$N$78,13,FALSE),"")</f>
        <v/>
      </c>
      <c r="AO72" s="236">
        <f t="shared" si="18"/>
        <v>0</v>
      </c>
      <c r="AP72" s="235">
        <f t="shared" si="19"/>
        <v>0</v>
      </c>
      <c r="AQ72" s="237">
        <f t="shared" si="20"/>
        <v>0</v>
      </c>
      <c r="AR72" s="4">
        <f t="shared" si="21"/>
        <v>46.666666666666664</v>
      </c>
      <c r="AS72" s="1">
        <f t="shared" si="22"/>
        <v>1</v>
      </c>
      <c r="AT72" s="130"/>
    </row>
    <row r="73" spans="1:46" ht="15" customHeight="1">
      <c r="A73" s="186">
        <v>9300950</v>
      </c>
      <c r="B73" s="186"/>
      <c r="C73" s="186" t="s">
        <v>253</v>
      </c>
      <c r="D73" s="187">
        <v>2003</v>
      </c>
      <c r="E73" s="187" t="s">
        <v>251</v>
      </c>
      <c r="F73" s="186"/>
      <c r="G73" s="217"/>
      <c r="H73" s="187" t="s">
        <v>161</v>
      </c>
      <c r="I73" s="188"/>
      <c r="J73" s="187"/>
      <c r="K73" s="187"/>
      <c r="L73" s="130"/>
      <c r="M73" s="130" t="str">
        <f>IFERROR(VLOOKUP(A73,'SPF1'!$C$1:$I$108,7,0),IFERROR(VLOOKUP(B73,'SPF1'!$D$1:$I$108,6,0),""))</f>
        <v/>
      </c>
      <c r="N73" s="127" t="str">
        <f>IFERROR(VLOOKUP(A73,'SPF2'!$C$1:$I$108,7,0),IFERROR(VLOOKUP(B73,'SPF2'!$D$1:$I$108,6,0),""))</f>
        <v/>
      </c>
      <c r="O73" s="10">
        <f t="shared" si="12"/>
        <v>0</v>
      </c>
      <c r="P73" s="11">
        <f t="shared" si="13"/>
        <v>0</v>
      </c>
      <c r="Q73" s="201">
        <f t="shared" si="14"/>
        <v>0</v>
      </c>
      <c r="R73" s="8"/>
      <c r="S73" s="130"/>
      <c r="T73" s="130"/>
      <c r="U73" s="130"/>
      <c r="V73" s="130"/>
      <c r="W73" s="130"/>
      <c r="X73" s="127" t="str">
        <f>IFERROR(IF(B73&lt;&gt;0,VLOOKUP(B73,KLSBX2!$D$2:$I$120,6,FALSE()),NA()),IFERROR(IF(A73&lt;&gt;0,VLOOKUP(A73,KLSBX2!$C$2:$I$120,7,FALSE()),NA()),""))</f>
        <v/>
      </c>
      <c r="Y73" s="127">
        <f>IFERROR(IF(B73&lt;&gt;0,VLOOKUP(B73,DMSBXNC!$D$2:$I$420,6,FALSE()),NA()),IFERROR(IF(A73&lt;&gt;0,VLOOKUP(A73,DMSBXNC!$C$2:$I$420,7,FALSE()),NA()),""))</f>
        <v>32</v>
      </c>
      <c r="Z73" s="127">
        <f>IFERROR(IF(B73&lt;&gt;0,VLOOKUP(B73,DMSBX1_3!$D$2:$I$420,6,FALSE()),NA()),IFERROR(IF(A73&lt;&gt;0,VLOOKUP(A73,DMSBX1_3!$C$2:$I$420,7,FALSE()),NA()),""))</f>
        <v>36</v>
      </c>
      <c r="AA73" s="127" t="str">
        <f>IFERROR(IF(B73&lt;&gt;0,VLOOKUP(B73,'KLS1'!$D$2:$I$420,6,FALSE()),NA()),IFERROR(IF(A73&lt;&gt;0,VLOOKUP(A73,'KLS1'!$C$2:$I$420,7,FALSE()),NA()),""))</f>
        <v/>
      </c>
      <c r="AB73" s="129" t="str">
        <f>IFERROR(IF(B73&lt;&gt;0,VLOOKUP(B73,'KLS2'!$D$2:$I$426,6,FALSE()),NA()),IFERROR(IF(A73&lt;&gt;0,VLOOKUP(A73,'KLS2'!$C$2:$I$426,7,FALSE()),NA()),""))</f>
        <v/>
      </c>
      <c r="AC73" s="10">
        <f t="shared" si="15"/>
        <v>68</v>
      </c>
      <c r="AD73" s="11">
        <f t="shared" si="16"/>
        <v>68</v>
      </c>
      <c r="AE73" s="201">
        <f t="shared" si="17"/>
        <v>22.666666666666668</v>
      </c>
      <c r="AF73" s="240"/>
      <c r="AG73" s="4" t="str">
        <f>IFERROR(VLOOKUP(B73,FS!$A$2:$N$78,6,FALSE),"")</f>
        <v/>
      </c>
      <c r="AH73" s="4" t="str">
        <f>IFERROR(VLOOKUP(B73,FS!$A$2:$N$78,7,FALSE),"")</f>
        <v/>
      </c>
      <c r="AI73" s="4" t="str">
        <f>IFERROR(VLOOKUP(B73,FS!$A$2:$N$78,8,FALSE),"")</f>
        <v/>
      </c>
      <c r="AJ73" s="4" t="str">
        <f>IFERROR(VLOOKUP(B73,FS!$A$2:$N$78,9,FALSE),"")</f>
        <v/>
      </c>
      <c r="AK73" s="4" t="str">
        <f>IFERROR(VLOOKUP(B73,FS!$A$2:$N$78,10,FALSE),"")</f>
        <v/>
      </c>
      <c r="AL73" s="4" t="str">
        <f>IFERROR(VLOOKUP(B73,FS!$A$2:$N$78,11,FALSE),"")</f>
        <v/>
      </c>
      <c r="AM73" s="4" t="str">
        <f>IFERROR(VLOOKUP(B73,FS!$A$2:$N$78,12,FALSE),"")</f>
        <v/>
      </c>
      <c r="AN73" s="4" t="str">
        <f>IFERROR(VLOOKUP(B73,FS!$A$2:$N$78,13,FALSE),"")</f>
        <v/>
      </c>
      <c r="AO73" s="236">
        <f t="shared" si="18"/>
        <v>0</v>
      </c>
      <c r="AP73" s="235">
        <f t="shared" si="19"/>
        <v>0</v>
      </c>
      <c r="AQ73" s="237">
        <f t="shared" si="20"/>
        <v>0</v>
      </c>
      <c r="AR73" s="4">
        <f t="shared" si="21"/>
        <v>22.666666666666668</v>
      </c>
      <c r="AS73" s="1">
        <f t="shared" si="22"/>
        <v>1</v>
      </c>
      <c r="AT73" s="130"/>
    </row>
    <row r="74" spans="1:46" ht="15" customHeight="1">
      <c r="A74" s="144">
        <v>1709951</v>
      </c>
      <c r="B74" s="144"/>
      <c r="C74" s="133" t="s">
        <v>267</v>
      </c>
      <c r="D74" s="134">
        <v>2003</v>
      </c>
      <c r="E74" s="134" t="s">
        <v>268</v>
      </c>
      <c r="F74" s="133"/>
      <c r="G74" s="219"/>
      <c r="H74" s="134" t="s">
        <v>164</v>
      </c>
      <c r="I74" s="127" t="str">
        <f>IFERROR(VLOOKUP(A74,'KLP1'!$C$1:$I$108,7,0),IFERROR(VLOOKUP(B74,'KLP1'!$D$1:$I$108,6,0),""))</f>
        <v/>
      </c>
      <c r="J74" s="127" t="str">
        <f>IFERROR(VLOOKUP(A74,'KLP2'!$C$1:$I$108,7,0),IFERROR(VLOOKUP(B74,'KLP2'!$D$1:$I$108,6,0),""))</f>
        <v/>
      </c>
      <c r="K74" s="127" t="str">
        <f>IFERROR(VLOOKUP(A74,'DM1'!$C$1:$I$108,7,0),IFERROR(VLOOKUP(B74,'DM1'!$D$1:$I$108,6,0),""))</f>
        <v/>
      </c>
      <c r="L74" s="127" t="str">
        <f>IFERROR(VLOOKUP(A74,'DM2'!$C$1:$I$108,7,0),IFERROR(VLOOKUP(B74,'DM2'!$D$1:$I$108,6,0),""))</f>
        <v/>
      </c>
      <c r="M74" s="130" t="str">
        <f>IFERROR(VLOOKUP(A74,'SPF1'!$C$1:$I$108,7,0),IFERROR(VLOOKUP(B74,'SPF1'!$D$1:$I$108,6,0),""))</f>
        <v/>
      </c>
      <c r="N74" s="127" t="str">
        <f>IFERROR(VLOOKUP(A74,'SPF2'!$C$1:$I$108,7,0),IFERROR(VLOOKUP(B74,'SPF2'!$D$1:$I$108,6,0),""))</f>
        <v/>
      </c>
      <c r="O74" s="10">
        <f t="shared" si="12"/>
        <v>0</v>
      </c>
      <c r="P74" s="11">
        <f t="shared" si="13"/>
        <v>0</v>
      </c>
      <c r="Q74" s="201">
        <f t="shared" si="14"/>
        <v>0</v>
      </c>
      <c r="R74" s="8"/>
      <c r="S74" s="136">
        <f>IFERROR(VLOOKUP(A74,DMSBX1!$C$1:$I$108,7,0),IFERROR(VLOOKUP(B74,DMSBX1!$D$1:$I$108,6,0),""))</f>
        <v>45</v>
      </c>
      <c r="T74" s="136">
        <f>IFERROR(VLOOKUP(A74,DMSBX2!$C$1:$I$101,7,0),IFERROR(VLOOKUP(B74,DMSBX2!$D$1:$I$101,6,0),""))</f>
        <v>100</v>
      </c>
      <c r="U74" s="135" t="str">
        <f>IFERROR(VLOOKUP(B74,'SP1'!$D$1:$I$107,6,0),"")</f>
        <v/>
      </c>
      <c r="V74" s="135" t="str">
        <f>IFERROR(VLOOKUP(B74,'SP2'!$D$1:$I$107,6,0),"")</f>
        <v/>
      </c>
      <c r="W74" s="127" t="str">
        <f>IFERROR(IF(B74&lt;&gt;0,VLOOKUP(B74,KLSBX1!$D$2:$I$120,6,FALSE()),NA()),IFERROR(IF(A74&lt;&gt;0,VLOOKUP(A74,KLSBX1!$C$2:$I$120,7,FALSE()),NA()),""))</f>
        <v/>
      </c>
      <c r="X74" s="127" t="str">
        <f>IFERROR(IF(B74&lt;&gt;0,VLOOKUP(B74,KLSBX2!$D$2:$I$120,6,FALSE()),NA()),IFERROR(IF(A74&lt;&gt;0,VLOOKUP(A74,KLSBX2!$C$2:$I$120,7,FALSE()),NA()),""))</f>
        <v/>
      </c>
      <c r="Y74" s="127">
        <f>IFERROR(IF(B74&lt;&gt;0,VLOOKUP(B74,DMSBXNC!$D$2:$I$420,6,FALSE()),NA()),IFERROR(IF(A74&lt;&gt;0,VLOOKUP(A74,DMSBXNC!$C$2:$I$420,7,FALSE()),NA()),""))</f>
        <v>45</v>
      </c>
      <c r="Z74" s="127">
        <f>IFERROR(IF(B74&lt;&gt;0,VLOOKUP(B74,DMSBX1_3!$D$2:$I$420,6,FALSE()),NA()),IFERROR(IF(A74&lt;&gt;0,VLOOKUP(A74,DMSBX1_3!$C$2:$I$420,7,FALSE()),NA()),""))</f>
        <v>45</v>
      </c>
      <c r="AA74" s="127" t="str">
        <f>IFERROR(IF(B74&lt;&gt;0,VLOOKUP(B74,'KLS1'!$D$2:$I$420,6,FALSE()),NA()),IFERROR(IF(A74&lt;&gt;0,VLOOKUP(A74,'KLS1'!$C$2:$I$420,7,FALSE()),NA()),""))</f>
        <v/>
      </c>
      <c r="AB74" s="129" t="str">
        <f>IFERROR(IF(B74&lt;&gt;0,VLOOKUP(B74,'KLS2'!$D$2:$I$426,6,FALSE()),NA()),IFERROR(IF(A74&lt;&gt;0,VLOOKUP(A74,'KLS2'!$C$2:$I$426,7,FALSE()),NA()),""))</f>
        <v/>
      </c>
      <c r="AC74" s="10">
        <f t="shared" si="15"/>
        <v>235</v>
      </c>
      <c r="AD74" s="11">
        <f t="shared" si="16"/>
        <v>235</v>
      </c>
      <c r="AE74" s="201">
        <f t="shared" si="17"/>
        <v>63.333333333333336</v>
      </c>
      <c r="AF74" s="240"/>
      <c r="AG74" s="4" t="str">
        <f>IFERROR(VLOOKUP(B74,FS!$A$2:$N$78,6,FALSE),"")</f>
        <v/>
      </c>
      <c r="AH74" s="4" t="str">
        <f>IFERROR(VLOOKUP(B74,FS!$A$2:$N$78,7,FALSE),"")</f>
        <v/>
      </c>
      <c r="AI74" s="4" t="str">
        <f>IFERROR(VLOOKUP(B74,FS!$A$2:$N$78,8,FALSE),"")</f>
        <v/>
      </c>
      <c r="AJ74" s="4" t="str">
        <f>IFERROR(VLOOKUP(B74,FS!$A$2:$N$78,9,FALSE),"")</f>
        <v/>
      </c>
      <c r="AK74" s="4" t="str">
        <f>IFERROR(VLOOKUP(B74,FS!$A$2:$N$78,10,FALSE),"")</f>
        <v/>
      </c>
      <c r="AL74" s="4" t="str">
        <f>IFERROR(VLOOKUP(B74,FS!$A$2:$N$78,11,FALSE),"")</f>
        <v/>
      </c>
      <c r="AM74" s="4" t="str">
        <f>IFERROR(VLOOKUP(B74,FS!$A$2:$N$78,12,FALSE),"")</f>
        <v/>
      </c>
      <c r="AN74" s="4" t="str">
        <f>IFERROR(VLOOKUP(B74,FS!$A$2:$N$78,13,FALSE),"")</f>
        <v/>
      </c>
      <c r="AO74" s="236">
        <f t="shared" si="18"/>
        <v>0</v>
      </c>
      <c r="AP74" s="235">
        <f t="shared" si="19"/>
        <v>0</v>
      </c>
      <c r="AQ74" s="237">
        <f t="shared" si="20"/>
        <v>0</v>
      </c>
      <c r="AR74" s="4">
        <f t="shared" si="21"/>
        <v>63.333333333333336</v>
      </c>
      <c r="AS74" s="1">
        <f t="shared" si="22"/>
        <v>1</v>
      </c>
      <c r="AT74" s="1"/>
    </row>
    <row r="75" spans="1:46" ht="15" customHeight="1">
      <c r="A75" s="186">
        <v>9690160</v>
      </c>
      <c r="B75" s="186"/>
      <c r="C75" s="186" t="s">
        <v>272</v>
      </c>
      <c r="D75" s="187">
        <v>2003</v>
      </c>
      <c r="E75" s="187" t="s">
        <v>93</v>
      </c>
      <c r="F75" s="186"/>
      <c r="G75" s="217"/>
      <c r="H75" s="187" t="s">
        <v>161</v>
      </c>
      <c r="I75" s="188"/>
      <c r="J75" s="187"/>
      <c r="K75" s="187"/>
      <c r="L75" s="130"/>
      <c r="M75" s="130" t="str">
        <f>IFERROR(VLOOKUP(A75,'SPF1'!$C$1:$I$108,7,0),IFERROR(VLOOKUP(B75,'SPF1'!$D$1:$I$108,6,0),""))</f>
        <v/>
      </c>
      <c r="N75" s="127" t="str">
        <f>IFERROR(VLOOKUP(A75,'SPF2'!$C$1:$I$108,7,0),IFERROR(VLOOKUP(B75,'SPF2'!$D$1:$I$108,6,0),""))</f>
        <v/>
      </c>
      <c r="O75" s="10">
        <f t="shared" si="12"/>
        <v>0</v>
      </c>
      <c r="P75" s="11">
        <f t="shared" si="13"/>
        <v>0</v>
      </c>
      <c r="Q75" s="201">
        <f t="shared" si="14"/>
        <v>0</v>
      </c>
      <c r="R75" s="8"/>
      <c r="S75" s="130"/>
      <c r="T75" s="130"/>
      <c r="U75" s="130"/>
      <c r="V75" s="130"/>
      <c r="W75" s="130"/>
      <c r="X75" s="127" t="str">
        <f>IFERROR(IF(B75&lt;&gt;0,VLOOKUP(B75,KLSBX2!$D$2:$I$120,6,FALSE()),NA()),IFERROR(IF(A75&lt;&gt;0,VLOOKUP(A75,KLSBX2!$C$2:$I$120,7,FALSE()),NA()),""))</f>
        <v/>
      </c>
      <c r="Y75" s="127">
        <f>IFERROR(IF(B75&lt;&gt;0,VLOOKUP(B75,DMSBXNC!$D$2:$I$420,6,FALSE()),NA()),IFERROR(IF(A75&lt;&gt;0,VLOOKUP(A75,DMSBXNC!$C$2:$I$420,7,FALSE()),NA()),""))</f>
        <v>13</v>
      </c>
      <c r="Z75" s="127">
        <f>IFERROR(IF(B75&lt;&gt;0,VLOOKUP(B75,DMSBX1_3!$D$2:$I$420,6,FALSE()),NA()),IFERROR(IF(A75&lt;&gt;0,VLOOKUP(A75,DMSBX1_3!$C$2:$I$420,7,FALSE()),NA()),""))</f>
        <v>32</v>
      </c>
      <c r="AA75" s="127" t="str">
        <f>IFERROR(IF(B75&lt;&gt;0,VLOOKUP(B75,'KLS1'!$D$2:$I$420,6,FALSE()),NA()),IFERROR(IF(A75&lt;&gt;0,VLOOKUP(A75,'KLS1'!$C$2:$I$420,7,FALSE()),NA()),""))</f>
        <v/>
      </c>
      <c r="AB75" s="129" t="str">
        <f>IFERROR(IF(B75&lt;&gt;0,VLOOKUP(B75,'KLS2'!$D$2:$I$426,6,FALSE()),NA()),IFERROR(IF(A75&lt;&gt;0,VLOOKUP(A75,'KLS2'!$C$2:$I$426,7,FALSE()),NA()),""))</f>
        <v/>
      </c>
      <c r="AC75" s="10">
        <f t="shared" si="15"/>
        <v>45</v>
      </c>
      <c r="AD75" s="11">
        <f t="shared" si="16"/>
        <v>45</v>
      </c>
      <c r="AE75" s="201">
        <f t="shared" si="17"/>
        <v>15</v>
      </c>
      <c r="AF75" s="240"/>
      <c r="AG75" s="4" t="str">
        <f>IFERROR(VLOOKUP(B75,FS!$A$2:$N$78,6,FALSE),"")</f>
        <v/>
      </c>
      <c r="AH75" s="4" t="str">
        <f>IFERROR(VLOOKUP(B75,FS!$A$2:$N$78,7,FALSE),"")</f>
        <v/>
      </c>
      <c r="AI75" s="4" t="str">
        <f>IFERROR(VLOOKUP(B75,FS!$A$2:$N$78,8,FALSE),"")</f>
        <v/>
      </c>
      <c r="AJ75" s="4" t="str">
        <f>IFERROR(VLOOKUP(B75,FS!$A$2:$N$78,9,FALSE),"")</f>
        <v/>
      </c>
      <c r="AK75" s="4" t="str">
        <f>IFERROR(VLOOKUP(B75,FS!$A$2:$N$78,10,FALSE),"")</f>
        <v/>
      </c>
      <c r="AL75" s="4" t="str">
        <f>IFERROR(VLOOKUP(B75,FS!$A$2:$N$78,11,FALSE),"")</f>
        <v/>
      </c>
      <c r="AM75" s="4" t="str">
        <f>IFERROR(VLOOKUP(B75,FS!$A$2:$N$78,12,FALSE),"")</f>
        <v/>
      </c>
      <c r="AN75" s="4" t="str">
        <f>IFERROR(VLOOKUP(B75,FS!$A$2:$N$78,13,FALSE),"")</f>
        <v/>
      </c>
      <c r="AO75" s="236">
        <f t="shared" si="18"/>
        <v>0</v>
      </c>
      <c r="AP75" s="235">
        <f t="shared" si="19"/>
        <v>0</v>
      </c>
      <c r="AQ75" s="237">
        <f t="shared" si="20"/>
        <v>0</v>
      </c>
      <c r="AR75" s="4">
        <f t="shared" si="21"/>
        <v>15</v>
      </c>
      <c r="AS75" s="1">
        <f t="shared" si="22"/>
        <v>1</v>
      </c>
      <c r="AT75" s="1"/>
    </row>
    <row r="76" spans="1:46" ht="15" customHeight="1">
      <c r="B76" s="14">
        <v>779013</v>
      </c>
      <c r="C76" s="14" t="s">
        <v>520</v>
      </c>
      <c r="D76" s="3">
        <v>2016</v>
      </c>
      <c r="E76" s="3" t="s">
        <v>11</v>
      </c>
      <c r="F76" s="1" t="str">
        <f>IFERROR(VLOOKUP(B76,SVEXP!$A$2:$F$6577,6,FALSE),"")</f>
        <v>Český snowboarding</v>
      </c>
      <c r="G76" s="211" t="str">
        <f>IFERROR(VLOOKUP(B76,SVEXP!$A$2:$E$6577,5,FALSE),"")</f>
        <v>Olomoucký kraj</v>
      </c>
      <c r="H76" s="3" t="s">
        <v>161</v>
      </c>
      <c r="I76" s="4" t="str">
        <f>IFERROR(VLOOKUP(A76,'KLP1'!$C$1:$I$108,7,0),IFERROR(VLOOKUP(B76,'KLP1'!$D$1:$I$108,6,0),""))</f>
        <v/>
      </c>
      <c r="J76" s="4" t="str">
        <f>IFERROR(VLOOKUP(A76,'KLP2'!$C$1:$I$108,7,0),IFERROR(VLOOKUP(B76,'KLP2'!$D$1:$I$108,6,0),""))</f>
        <v/>
      </c>
      <c r="K76" s="4" t="str">
        <f>IFERROR(VLOOKUP(A76,'DM1'!$C$1:$I$108,7,0),IFERROR(VLOOKUP(B76,'DM1'!$D$1:$I$108,6,0),""))</f>
        <v/>
      </c>
      <c r="L76" s="4" t="str">
        <f>IFERROR(VLOOKUP(A76,'DM2'!$C$1:$I$108,7,0),IFERROR(VLOOKUP(B76,'DM2'!$D$1:$I$108,6,0),""))</f>
        <v/>
      </c>
      <c r="M76" s="1" t="str">
        <f>IFERROR(VLOOKUP(A76,'SPF1'!$C$1:$I$108,7,0),IFERROR(VLOOKUP(B76,'SPF1'!$D$1:$I$108,6,0),""))</f>
        <v/>
      </c>
      <c r="N76" s="4" t="str">
        <f>IFERROR(VLOOKUP(A76,'SPF2'!$C$1:$I$108,7,0),IFERROR(VLOOKUP(B76,'SPF2'!$D$1:$I$108,6,0),""))</f>
        <v/>
      </c>
      <c r="O76" s="10">
        <f t="shared" si="12"/>
        <v>0</v>
      </c>
      <c r="P76" s="11">
        <f t="shared" si="13"/>
        <v>0</v>
      </c>
      <c r="Q76" s="201">
        <f t="shared" si="14"/>
        <v>0</v>
      </c>
      <c r="R76" s="8"/>
      <c r="S76" s="5">
        <f>IFERROR(VLOOKUP(A76,DMSBX1!$C$1:$I$108,7,0),IFERROR(VLOOKUP(B76,DMSBX1!$D$1:$I$108,6,0),""))</f>
        <v>35</v>
      </c>
      <c r="T76" s="5">
        <f>IFERROR(VLOOKUP(A76,DMSBX2!$C$1:$I$101,7,0),IFERROR(VLOOKUP(B76,DMSBX2!$D$1:$I$101,6,0),""))</f>
        <v>28</v>
      </c>
      <c r="U76" s="4" t="str">
        <f>IFERROR(VLOOKUP(B76,'SP1'!$D$1:$I$107,6,0),"")</f>
        <v/>
      </c>
      <c r="V76" s="4" t="str">
        <f>IFERROR(VLOOKUP(B76,'SP2'!$D$1:$I$107,6,0),"")</f>
        <v/>
      </c>
      <c r="W76" s="4" t="str">
        <f>IFERROR(IF(B76&lt;&gt;0,VLOOKUP(B76,KLSBX1!$D$2:$I$120,6,FALSE()),NA()),IFERROR(IF(A76&lt;&gt;0,VLOOKUP(A76,KLSBX1!$C$2:$I$120,7,FALSE()),NA()),""))</f>
        <v/>
      </c>
      <c r="X76" s="4" t="str">
        <f>IFERROR(IF(B76&lt;&gt;0,VLOOKUP(B76,KLSBX2!$D$2:$I$120,6,FALSE()),NA()),IFERROR(IF(A76&lt;&gt;0,VLOOKUP(A76,KLSBX2!$C$2:$I$120,7,FALSE()),NA()),""))</f>
        <v/>
      </c>
      <c r="Y76" s="4">
        <f>IFERROR(IF(B76&lt;&gt;0,VLOOKUP(B76,DMSBXNC!$D$2:$I$420,6,FALSE()),NA()),IFERROR(IF(A76&lt;&gt;0,VLOOKUP(A76,DMSBXNC!$C$2:$I$420,7,FALSE()),NA()),""))</f>
        <v>26</v>
      </c>
      <c r="Z76" s="4">
        <f>IFERROR(IF(B76&lt;&gt;0,VLOOKUP(B76,DMSBX1_3!$D$2:$I$420,6,FALSE()),NA()),IFERROR(IF(A76&lt;&gt;0,VLOOKUP(A76,DMSBX1_3!$C$2:$I$420,7,FALSE()),NA()),""))</f>
        <v>22</v>
      </c>
      <c r="AA76" s="4" t="str">
        <f>IFERROR(IF(B76&lt;&gt;0,VLOOKUP(B76,'KLS1'!$D$2:$I$420,6,FALSE()),NA()),IFERROR(IF(A76&lt;&gt;0,VLOOKUP(A76,'KLS1'!$C$2:$I$420,7,FALSE()),NA()),""))</f>
        <v/>
      </c>
      <c r="AB76" s="6" t="str">
        <f>IFERROR(IF(B76&lt;&gt;0,VLOOKUP(B76,'KLS2'!$D$2:$I$426,6,FALSE()),NA()),IFERROR(IF(A76&lt;&gt;0,VLOOKUP(A76,'KLS2'!$C$2:$I$426,7,FALSE()),NA()),""))</f>
        <v/>
      </c>
      <c r="AC76" s="10">
        <f t="shared" si="15"/>
        <v>111</v>
      </c>
      <c r="AD76" s="11">
        <f t="shared" si="16"/>
        <v>111</v>
      </c>
      <c r="AE76" s="201">
        <f t="shared" si="17"/>
        <v>29.666666666666668</v>
      </c>
      <c r="AF76" s="240"/>
      <c r="AH76" s="4">
        <f>IFERROR(VLOOKUP(B76,FS!$A$2:$N$78,7,FALSE),"")</f>
        <v>24</v>
      </c>
      <c r="AI76" s="4">
        <f>IFERROR(VLOOKUP(B76,FS!$A$2:$N$78,8,FALSE),"")</f>
        <v>25</v>
      </c>
      <c r="AK76" s="4">
        <f>IFERROR(VLOOKUP(B76,FS!$A$2:$N$78,10,FALSE),"")</f>
        <v>30</v>
      </c>
      <c r="AL76" s="4">
        <f>IFERROR(VLOOKUP(B76,FS!$A$2:$N$78,11,FALSE),"")</f>
        <v>24</v>
      </c>
      <c r="AO76" s="236">
        <f t="shared" si="18"/>
        <v>103</v>
      </c>
      <c r="AP76" s="235">
        <f t="shared" si="19"/>
        <v>103</v>
      </c>
      <c r="AQ76" s="237">
        <f t="shared" si="20"/>
        <v>26.333333333333332</v>
      </c>
      <c r="AR76" s="4">
        <f t="shared" si="21"/>
        <v>56</v>
      </c>
      <c r="AS76" s="1">
        <f t="shared" si="22"/>
        <v>2</v>
      </c>
      <c r="AT76" s="245">
        <f t="shared" ref="AT76:AT81" si="23">COUNTIF(I76:N76,"&gt;"&amp;0)+COUNTIF(S76:AB76,"&gt;"&amp;0)+COUNTIF(AG76:AN76,"&gt;"&amp;0)</f>
        <v>8</v>
      </c>
    </row>
    <row r="77" spans="1:46" ht="15" customHeight="1">
      <c r="A77" s="141"/>
      <c r="B77" s="141">
        <v>777028</v>
      </c>
      <c r="C77" s="14" t="s">
        <v>514</v>
      </c>
      <c r="D77" s="2">
        <v>2016</v>
      </c>
      <c r="E77" s="3" t="s">
        <v>11</v>
      </c>
      <c r="F77" s="1" t="str">
        <f>IFERROR(VLOOKUP(B77,SVEXP!$A$2:$F$6577,6,FALSE),"")</f>
        <v>Klub Krušných hor</v>
      </c>
      <c r="G77" s="211" t="str">
        <f>IFERROR(VLOOKUP(B77,SVEXP!$A$2:$E$6577,5,FALSE),"")</f>
        <v>Středočeský kraj</v>
      </c>
      <c r="H77" s="3" t="s">
        <v>161</v>
      </c>
      <c r="I77" s="4">
        <f>IFERROR(VLOOKUP(A77,'KLP1'!$C$1:$I$108,7,0),IFERROR(VLOOKUP(B77,'KLP1'!$D$1:$I$108,6,0),""))</f>
        <v>40</v>
      </c>
      <c r="J77" s="4">
        <f>IFERROR(VLOOKUP(A77,'KLP2'!$C$1:$I$108,7,0),IFERROR(VLOOKUP(B77,'KLP2'!$D$1:$I$108,6,0),""))</f>
        <v>24</v>
      </c>
      <c r="K77" s="4" t="str">
        <f>IFERROR(VLOOKUP(A77,'DM1'!$C$1:$I$108,7,0),IFERROR(VLOOKUP(B77,'DM1'!$D$1:$I$108,6,0),""))</f>
        <v/>
      </c>
      <c r="L77" s="4" t="str">
        <f>IFERROR(VLOOKUP(A77,'DM2'!$C$1:$I$108,7,0),IFERROR(VLOOKUP(B77,'DM2'!$D$1:$I$108,6,0),""))</f>
        <v/>
      </c>
      <c r="M77" s="4" t="str">
        <f>IFERROR(VLOOKUP(A77,'SPF1'!$C$1:$I$108,7,0),IFERROR(VLOOKUP(B77,'SPF1'!$D$1:$I$108,6,0),""))</f>
        <v/>
      </c>
      <c r="N77" s="4" t="str">
        <f>IFERROR(VLOOKUP(A77,'SPF2'!$C$1:$I$108,7,0),IFERROR(VLOOKUP(B77,'SPF2'!$D$1:$I$108,6,0),""))</f>
        <v/>
      </c>
      <c r="O77" s="10">
        <f t="shared" si="12"/>
        <v>64</v>
      </c>
      <c r="P77" s="11">
        <f t="shared" si="13"/>
        <v>64</v>
      </c>
      <c r="Q77" s="201">
        <f t="shared" si="14"/>
        <v>21.333333333333332</v>
      </c>
      <c r="R77" s="8"/>
      <c r="S77" s="5" t="str">
        <f>IFERROR(VLOOKUP(A77,DMSBX1!$C$1:$I$108,7,0),IFERROR(VLOOKUP(B77,DMSBX1!$D$1:$I$108,6,0),""))</f>
        <v/>
      </c>
      <c r="T77" s="5" t="str">
        <f>IFERROR(VLOOKUP(A77,DMSBX2!$C$1:$I$101,7,0),IFERROR(VLOOKUP(B77,DMSBX2!$D$1:$I$101,6,0),""))</f>
        <v/>
      </c>
      <c r="U77" s="4">
        <f>IFERROR(VLOOKUP(B77,'SP1'!$D$1:$I$107,6,0),"")</f>
        <v>100</v>
      </c>
      <c r="V77" s="4">
        <f>IFERROR(VLOOKUP(B77,'SP2'!$D$1:$I$107,6,0),"")</f>
        <v>64</v>
      </c>
      <c r="W77" s="4">
        <f>IFERROR(IF(B77&lt;&gt;0,VLOOKUP(B77,KLSBX1!$D$2:$I$120,6,FALSE()),NA()),IFERROR(IF(A77&lt;&gt;0,VLOOKUP(A77,KLSBX1!$C$2:$I$120,7,FALSE()),NA()),""))</f>
        <v>45</v>
      </c>
      <c r="X77" s="4">
        <f>IFERROR(IF(B77&lt;&gt;0,VLOOKUP(B77,KLSBX2!$D$2:$I$120,6,FALSE()),NA()),IFERROR(IF(A77&lt;&gt;0,VLOOKUP(A77,KLSBX2!$C$2:$I$120,7,FALSE()),NA()),""))</f>
        <v>45</v>
      </c>
      <c r="Y77" s="4" t="str">
        <f>IFERROR(IF(B77&lt;&gt;0,VLOOKUP(B77,DMSBXNC!$D$2:$I$420,6,FALSE()),NA()),IFERROR(IF(A77&lt;&gt;0,VLOOKUP(A77,DMSBXNC!$C$2:$I$420,7,FALSE()),NA()),""))</f>
        <v/>
      </c>
      <c r="Z77" s="4" t="str">
        <f>IFERROR(IF(B77&lt;&gt;0,VLOOKUP(B77,DMSBX1_3!$D$2:$I$420,6,FALSE()),NA()),IFERROR(IF(A77&lt;&gt;0,VLOOKUP(A77,DMSBX1_3!$C$2:$I$420,7,FALSE()),NA()),""))</f>
        <v/>
      </c>
      <c r="AA77" s="4" t="str">
        <f>IFERROR(IF(B77&lt;&gt;0,VLOOKUP(B77,'KLS1'!$D$2:$I$420,6,FALSE()),NA()),IFERROR(IF(A77&lt;&gt;0,VLOOKUP(A77,'KLS1'!$C$2:$I$420,7,FALSE()),NA()),""))</f>
        <v/>
      </c>
      <c r="AB77" s="6" t="str">
        <f>IFERROR(IF(B77&lt;&gt;0,VLOOKUP(B77,'KLS2'!$D$2:$I$426,6,FALSE()),NA()),IFERROR(IF(A77&lt;&gt;0,VLOOKUP(A77,'KLS2'!$C$2:$I$426,7,FALSE()),NA()),""))</f>
        <v/>
      </c>
      <c r="AC77" s="10">
        <f t="shared" si="15"/>
        <v>254</v>
      </c>
      <c r="AD77" s="11">
        <f t="shared" si="16"/>
        <v>254</v>
      </c>
      <c r="AE77" s="201">
        <f t="shared" si="17"/>
        <v>69.666666666666671</v>
      </c>
      <c r="AF77" s="240"/>
      <c r="AG77" s="4">
        <f>IFERROR(VLOOKUP(B77,FS!$A$2:$N$78,6,FALSE),"")</f>
        <v>36</v>
      </c>
      <c r="AJ77" s="4">
        <f>IFERROR(VLOOKUP(B77,FS!$A$2:$N$78,9,FALSE),"")</f>
        <v>32</v>
      </c>
      <c r="AK77" s="4">
        <f>IFERROR(VLOOKUP(B77,FS!$A$2:$N$78,10,FALSE),"")</f>
        <v>24</v>
      </c>
      <c r="AL77" s="4">
        <f>IFERROR(VLOOKUP(B77,FS!$A$2:$N$78,11,FALSE),"")</f>
        <v>36</v>
      </c>
      <c r="AM77" s="4">
        <f>IFERROR(VLOOKUP(B77,FS!$A$2:$N$78,12,FALSE),"")</f>
        <v>25.6</v>
      </c>
      <c r="AN77" s="4">
        <f>IFERROR(VLOOKUP(B77,FS!$A$2:$N$78,13,FALSE),"")</f>
        <v>25</v>
      </c>
      <c r="AO77" s="236">
        <f t="shared" si="18"/>
        <v>178.6</v>
      </c>
      <c r="AP77" s="235">
        <f t="shared" si="19"/>
        <v>154.6</v>
      </c>
      <c r="AQ77" s="237">
        <f t="shared" si="20"/>
        <v>34.666666666666664</v>
      </c>
      <c r="AR77" s="4">
        <f t="shared" si="21"/>
        <v>125.66666666666666</v>
      </c>
      <c r="AS77" s="1">
        <f t="shared" si="22"/>
        <v>3</v>
      </c>
      <c r="AT77" s="245">
        <f t="shared" si="23"/>
        <v>12</v>
      </c>
    </row>
    <row r="78" spans="1:46" ht="15" customHeight="1">
      <c r="B78" s="14">
        <v>890401</v>
      </c>
      <c r="C78" s="142" t="s">
        <v>242</v>
      </c>
      <c r="D78" s="3">
        <v>2015</v>
      </c>
      <c r="E78" s="3" t="s">
        <v>11</v>
      </c>
      <c r="F78" s="1" t="str">
        <f>IFERROR(VLOOKUP(B78,SVEXP!$A$2:$F$6577,6,FALSE),"")</f>
        <v>Snow Rockets</v>
      </c>
      <c r="G78" s="211" t="str">
        <f>IFERROR(VLOOKUP(B78,SVEXP!$A$2:$E$6577,5,FALSE),"")</f>
        <v>Hlavní město Praha</v>
      </c>
      <c r="H78" s="3" t="s">
        <v>164</v>
      </c>
      <c r="I78" s="4" t="str">
        <f>IFERROR(VLOOKUP(A78,'KLP1'!$C$1:$I$108,7,0),IFERROR(VLOOKUP(B78,'KLP1'!$D$1:$I$108,6,0),""))</f>
        <v/>
      </c>
      <c r="J78" s="4" t="str">
        <f>IFERROR(VLOOKUP(A78,'KLP2'!$C$1:$I$108,7,0),IFERROR(VLOOKUP(B78,'KLP2'!$D$1:$I$108,6,0),""))</f>
        <v/>
      </c>
      <c r="K78" s="4" t="str">
        <f>IFERROR(VLOOKUP(A78,'DM1'!$C$1:$I$108,7,0),IFERROR(VLOOKUP(B78,'DM1'!$D$1:$I$108,6,0),""))</f>
        <v/>
      </c>
      <c r="L78" s="4" t="str">
        <f>IFERROR(VLOOKUP(A78,'DM2'!$C$1:$I$108,7,0),IFERROR(VLOOKUP(B78,'DM2'!$D$1:$I$108,6,0),""))</f>
        <v/>
      </c>
      <c r="M78" s="1" t="str">
        <f>IFERROR(VLOOKUP(A78,'SPF1'!$C$1:$I$108,7,0),IFERROR(VLOOKUP(B78,'SPF1'!$D$1:$I$108,6,0),""))</f>
        <v/>
      </c>
      <c r="N78" s="4" t="str">
        <f>IFERROR(VLOOKUP(A78,'SPF2'!$C$1:$I$108,7,0),IFERROR(VLOOKUP(B78,'SPF2'!$D$1:$I$108,6,0),""))</f>
        <v/>
      </c>
      <c r="O78" s="10">
        <f t="shared" si="12"/>
        <v>0</v>
      </c>
      <c r="P78" s="11">
        <f t="shared" si="13"/>
        <v>0</v>
      </c>
      <c r="Q78" s="201">
        <f t="shared" si="14"/>
        <v>0</v>
      </c>
      <c r="R78" s="8"/>
      <c r="S78" s="5">
        <f>IFERROR(VLOOKUP(A78,DMSBX1!$C$1:$I$108,7,0),IFERROR(VLOOKUP(B78,DMSBX1!$D$1:$I$108,6,0),""))</f>
        <v>22</v>
      </c>
      <c r="T78" s="5">
        <f>IFERROR(VLOOKUP(A78,DMSBX2!$C$1:$I$101,7,0),IFERROR(VLOOKUP(B78,DMSBX2!$D$1:$I$101,6,0),""))</f>
        <v>25</v>
      </c>
      <c r="U78" s="4">
        <f>IFERROR(VLOOKUP(B78,'SP1'!$D$1:$I$107,6,0),"")</f>
        <v>80</v>
      </c>
      <c r="V78" s="4">
        <f>IFERROR(VLOOKUP(B78,'SP2'!$D$1:$I$107,6,0),"")</f>
        <v>56</v>
      </c>
      <c r="W78" s="4">
        <f>IFERROR(IF(B78&lt;&gt;0,VLOOKUP(B78,KLSBX1!$D$2:$I$120,6,FALSE()),NA()),IFERROR(IF(A78&lt;&gt;0,VLOOKUP(A78,KLSBX1!$C$2:$I$120,7,FALSE()),NA()),""))</f>
        <v>40</v>
      </c>
      <c r="X78" s="4">
        <f>IFERROR(IF(B78&lt;&gt;0,VLOOKUP(B78,KLSBX2!$D$2:$I$120,6,FALSE()),NA()),IFERROR(IF(A78&lt;&gt;0,VLOOKUP(A78,KLSBX2!$C$2:$I$120,7,FALSE()),NA()),""))</f>
        <v>45</v>
      </c>
      <c r="Y78" s="4">
        <f>IFERROR(IF(B78&lt;&gt;0,VLOOKUP(B78,DMSBXNC!$D$2:$I$420,6,FALSE()),NA()),IFERROR(IF(A78&lt;&gt;0,VLOOKUP(A78,DMSBXNC!$C$2:$I$420,7,FALSE()),NA()),""))</f>
        <v>36</v>
      </c>
      <c r="Z78" s="4">
        <f>IFERROR(IF(B78&lt;&gt;0,VLOOKUP(B78,DMSBX1_3!$D$2:$I$420,6,FALSE()),NA()),IFERROR(IF(A78&lt;&gt;0,VLOOKUP(A78,DMSBX1_3!$C$2:$I$420,7,FALSE()),NA()),""))</f>
        <v>40</v>
      </c>
      <c r="AA78" s="4">
        <f>IFERROR(IF(B78&lt;&gt;0,VLOOKUP(B78,'KLS1'!$D$2:$I$420,6,FALSE()),NA()),IFERROR(IF(A78&lt;&gt;0,VLOOKUP(A78,'KLS1'!$C$2:$I$420,7,FALSE()),NA()),""))</f>
        <v>27</v>
      </c>
      <c r="AB78" s="6">
        <f>IFERROR(IF(B78&lt;&gt;0,VLOOKUP(B78,'KLS2'!$D$2:$I$426,6,FALSE()),NA()),IFERROR(IF(A78&lt;&gt;0,VLOOKUP(A78,'KLS2'!$C$2:$I$426,7,FALSE()),NA()),""))</f>
        <v>40</v>
      </c>
      <c r="AC78" s="10">
        <f t="shared" si="15"/>
        <v>411</v>
      </c>
      <c r="AD78" s="11">
        <f t="shared" si="16"/>
        <v>364</v>
      </c>
      <c r="AE78" s="201">
        <f t="shared" si="17"/>
        <v>60.333333333333336</v>
      </c>
      <c r="AF78" s="240"/>
      <c r="AG78" s="4" t="str">
        <f>IFERROR(VLOOKUP(B78,FS!$A$2:$N$78,6,FALSE),"")</f>
        <v/>
      </c>
      <c r="AH78" s="4" t="str">
        <f>IFERROR(VLOOKUP(B78,FS!$A$2:$N$78,7,FALSE),"")</f>
        <v/>
      </c>
      <c r="AI78" s="4" t="str">
        <f>IFERROR(VLOOKUP(B78,FS!$A$2:$N$78,8,FALSE),"")</f>
        <v/>
      </c>
      <c r="AJ78" s="4" t="str">
        <f>IFERROR(VLOOKUP(B78,FS!$A$2:$N$78,9,FALSE),"")</f>
        <v/>
      </c>
      <c r="AK78" s="4" t="str">
        <f>IFERROR(VLOOKUP(B78,FS!$A$2:$N$78,10,FALSE),"")</f>
        <v/>
      </c>
      <c r="AL78" s="4" t="str">
        <f>IFERROR(VLOOKUP(B78,FS!$A$2:$N$78,11,FALSE),"")</f>
        <v/>
      </c>
      <c r="AM78" s="4" t="str">
        <f>IFERROR(VLOOKUP(B78,FS!$A$2:$N$78,12,FALSE),"")</f>
        <v/>
      </c>
      <c r="AN78" s="4" t="str">
        <f>IFERROR(VLOOKUP(B78,FS!$A$2:$N$78,13,FALSE),"")</f>
        <v/>
      </c>
      <c r="AO78" s="236">
        <f t="shared" si="18"/>
        <v>0</v>
      </c>
      <c r="AP78" s="235">
        <f t="shared" si="19"/>
        <v>0</v>
      </c>
      <c r="AQ78" s="237">
        <f t="shared" si="20"/>
        <v>0</v>
      </c>
      <c r="AR78" s="4">
        <f t="shared" si="21"/>
        <v>60.333333333333336</v>
      </c>
      <c r="AS78" s="1">
        <f t="shared" si="22"/>
        <v>1</v>
      </c>
      <c r="AT78" s="245">
        <f t="shared" si="23"/>
        <v>10</v>
      </c>
    </row>
    <row r="79" spans="1:46" s="211" customFormat="1" ht="15" customHeight="1">
      <c r="A79" s="209"/>
      <c r="B79" s="146">
        <v>811415</v>
      </c>
      <c r="C79" s="209" t="s">
        <v>291</v>
      </c>
      <c r="D79" s="210">
        <v>2015</v>
      </c>
      <c r="E79" s="210" t="s">
        <v>11</v>
      </c>
      <c r="F79" s="1" t="str">
        <f>IFERROR(VLOOKUP(B79,SVEXP!$A$2:$F$6577,6,FALSE),"")</f>
        <v>Snow Rockets</v>
      </c>
      <c r="G79" s="211" t="str">
        <f>IFERROR(VLOOKUP(B79,SVEXP!$A$2:$E$6577,5,FALSE),"")</f>
        <v>Hlavní město Praha</v>
      </c>
      <c r="H79" s="210" t="s">
        <v>164</v>
      </c>
      <c r="I79" s="212">
        <f>IFERROR(VLOOKUP(A79,'KLP1'!$C$1:$I$108,7,0),IFERROR(VLOOKUP(B79,'KLP1'!$D$1:$I$108,6,0),""))</f>
        <v>18</v>
      </c>
      <c r="J79" s="212">
        <f>IFERROR(VLOOKUP(A79,'KLP2'!$C$1:$I$108,7,0),IFERROR(VLOOKUP(B79,'KLP2'!$D$1:$I$108,6,0),""))</f>
        <v>16</v>
      </c>
      <c r="K79" s="212" t="str">
        <f>IFERROR(VLOOKUP(A79,'DM1'!$C$1:$I$108,7,0),IFERROR(VLOOKUP(B79,'DM1'!$D$1:$I$108,6,0),""))</f>
        <v/>
      </c>
      <c r="L79" s="212" t="str">
        <f>IFERROR(VLOOKUP(A79,'DM2'!$C$1:$I$108,7,0),IFERROR(VLOOKUP(B79,'DM2'!$D$1:$I$108,6,0),""))</f>
        <v/>
      </c>
      <c r="M79" s="212" t="str">
        <f>IFERROR(VLOOKUP(A79,'SPF1'!$C$1:$I$108,7,0),IFERROR(VLOOKUP(B79,'SPF1'!$D$1:$I$108,6,0),""))</f>
        <v/>
      </c>
      <c r="N79" s="212" t="str">
        <f>IFERROR(VLOOKUP(A79,'SPF2'!$C$1:$I$108,7,0),IFERROR(VLOOKUP(B79,'SPF2'!$D$1:$I$108,6,0),""))</f>
        <v/>
      </c>
      <c r="O79" s="10">
        <f t="shared" si="12"/>
        <v>34</v>
      </c>
      <c r="P79" s="11">
        <f t="shared" si="13"/>
        <v>34</v>
      </c>
      <c r="Q79" s="201">
        <f t="shared" si="14"/>
        <v>11.333333333333334</v>
      </c>
      <c r="R79" s="213"/>
      <c r="S79" s="248" t="str">
        <f>IFERROR(VLOOKUP(A79,DMSBX1!$C$1:$I$108,7,0),IFERROR(VLOOKUP(B79,DMSBX1!$D$1:$I$108,6,0),""))</f>
        <v/>
      </c>
      <c r="U79" s="212">
        <f>IFERROR(VLOOKUP(B79,'SP1'!$D$1:$I$107,6,0),"")</f>
        <v>50</v>
      </c>
      <c r="V79" s="212">
        <f>IFERROR(VLOOKUP(B79,'SP2'!$D$1:$I$107,6,0),"")</f>
        <v>31.5</v>
      </c>
      <c r="W79" s="212">
        <f>IFERROR(IF(B79&lt;&gt;0,VLOOKUP(B79,KLSBX1!$D$2:$I$120,6,FALSE()),NA()),IFERROR(IF(A79&lt;&gt;0,VLOOKUP(A79,KLSBX1!$C$2:$I$120,7,FALSE()),NA()),""))</f>
        <v>36</v>
      </c>
      <c r="X79" s="212">
        <f>IFERROR(IF(B79&lt;&gt;0,VLOOKUP(B79,KLSBX2!$D$2:$I$120,6,FALSE()),NA()),IFERROR(IF(A79&lt;&gt;0,VLOOKUP(A79,KLSBX2!$C$2:$I$120,7,FALSE()),NA()),""))</f>
        <v>50</v>
      </c>
      <c r="Y79" s="212">
        <f>IFERROR(IF(B79&lt;&gt;0,VLOOKUP(B79,DMSBXNC!$D$2:$I$420,6,FALSE()),NA()),IFERROR(IF(A79&lt;&gt;0,VLOOKUP(A79,DMSBXNC!$C$2:$I$420,7,FALSE()),NA()),""))</f>
        <v>32</v>
      </c>
      <c r="Z79" s="212">
        <f>IFERROR(IF(B79&lt;&gt;0,VLOOKUP(B79,DMSBX1_3!$D$2:$I$420,6,FALSE()),NA()),IFERROR(IF(A79&lt;&gt;0,VLOOKUP(A79,DMSBX1_3!$C$2:$I$420,7,FALSE()),NA()),""))</f>
        <v>28.8</v>
      </c>
      <c r="AA79" s="212">
        <f>IFERROR(IF(B79&lt;&gt;0,VLOOKUP(B79,'KLS1'!$D$2:$I$420,6,FALSE()),NA()),IFERROR(IF(A79&lt;&gt;0,VLOOKUP(A79,'KLS1'!$C$2:$I$420,7,FALSE()),NA()),""))</f>
        <v>36</v>
      </c>
      <c r="AB79" s="249">
        <f>IFERROR(IF(B79&lt;&gt;0,VLOOKUP(B79,'KLS2'!$D$2:$I$426,6,FALSE()),NA()),IFERROR(IF(A79&lt;&gt;0,VLOOKUP(A79,'KLS2'!$C$2:$I$426,7,FALSE()),NA()),""))</f>
        <v>22.5</v>
      </c>
      <c r="AC79" s="10">
        <f t="shared" si="15"/>
        <v>286.8</v>
      </c>
      <c r="AD79" s="11">
        <f t="shared" si="16"/>
        <v>286.8</v>
      </c>
      <c r="AE79" s="201">
        <f t="shared" si="17"/>
        <v>45.333333333333336</v>
      </c>
      <c r="AF79" s="240"/>
      <c r="AG79" s="4" t="str">
        <f>IFERROR(VLOOKUP(B79,FS!$A$2:$N$78,6,FALSE),"")</f>
        <v/>
      </c>
      <c r="AH79" s="4" t="str">
        <f>IFERROR(VLOOKUP(B79,FS!$A$2:$N$78,7,FALSE),"")</f>
        <v/>
      </c>
      <c r="AI79" s="4" t="str">
        <f>IFERROR(VLOOKUP(B79,FS!$A$2:$N$78,8,FALSE),"")</f>
        <v/>
      </c>
      <c r="AJ79" s="4" t="str">
        <f>IFERROR(VLOOKUP(B79,FS!$A$2:$N$78,9,FALSE),"")</f>
        <v/>
      </c>
      <c r="AK79" s="4" t="str">
        <f>IFERROR(VLOOKUP(B79,FS!$A$2:$N$78,10,FALSE),"")</f>
        <v/>
      </c>
      <c r="AL79" s="4" t="str">
        <f>IFERROR(VLOOKUP(B79,FS!$A$2:$N$78,11,FALSE),"")</f>
        <v/>
      </c>
      <c r="AM79" s="4" t="str">
        <f>IFERROR(VLOOKUP(B79,FS!$A$2:$N$78,12,FALSE),"")</f>
        <v/>
      </c>
      <c r="AN79" s="4" t="str">
        <f>IFERROR(VLOOKUP(B79,FS!$A$2:$N$78,13,FALSE),"")</f>
        <v/>
      </c>
      <c r="AO79" s="236">
        <f t="shared" si="18"/>
        <v>0</v>
      </c>
      <c r="AP79" s="235">
        <f t="shared" si="19"/>
        <v>0</v>
      </c>
      <c r="AQ79" s="237">
        <f t="shared" si="20"/>
        <v>0</v>
      </c>
      <c r="AR79" s="4">
        <f t="shared" si="21"/>
        <v>56.666666666666671</v>
      </c>
      <c r="AS79" s="1">
        <f t="shared" si="22"/>
        <v>2</v>
      </c>
      <c r="AT79" s="245">
        <f t="shared" si="23"/>
        <v>10</v>
      </c>
    </row>
    <row r="80" spans="1:46" ht="15" customHeight="1">
      <c r="A80" s="141"/>
      <c r="B80" s="141">
        <v>889861</v>
      </c>
      <c r="C80" s="14" t="s">
        <v>299</v>
      </c>
      <c r="D80" s="2">
        <v>2015</v>
      </c>
      <c r="E80" s="3" t="s">
        <v>11</v>
      </c>
      <c r="F80" s="1" t="str">
        <f>IFERROR(VLOOKUP(B80,SVEXP!$A$2:$F$6577,6,FALSE),"")</f>
        <v>SNB Seveřani</v>
      </c>
      <c r="G80" s="211" t="str">
        <f>IFERROR(VLOOKUP(B80,SVEXP!$A$2:$E$6577,5,FALSE),"")</f>
        <v>Hlavní město Praha</v>
      </c>
      <c r="H80" s="3" t="s">
        <v>164</v>
      </c>
      <c r="I80" s="4" t="str">
        <f>IFERROR(VLOOKUP(A80,'KLP1'!$C$1:$I$108,7,0),IFERROR(VLOOKUP(B80,'KLP1'!$D$1:$I$108,6,0),""))</f>
        <v/>
      </c>
      <c r="J80" s="4" t="str">
        <f>IFERROR(VLOOKUP(A80,'KLP2'!$C$1:$I$108,7,0),IFERROR(VLOOKUP(B80,'KLP2'!$D$1:$I$108,6,0),""))</f>
        <v/>
      </c>
      <c r="K80" s="4">
        <f>IFERROR(VLOOKUP(A80,'DM1'!$C$1:$I$108,7,0),IFERROR(VLOOKUP(B80,'DM1'!$D$1:$I$108,6,0),""))</f>
        <v>40</v>
      </c>
      <c r="L80" s="4">
        <f>IFERROR(VLOOKUP(A80,'DM2'!$C$1:$I$108,7,0),IFERROR(VLOOKUP(B80,'DM2'!$D$1:$I$108,6,0),""))</f>
        <v>32</v>
      </c>
      <c r="M80" s="4" t="str">
        <f>IFERROR(VLOOKUP(A80,'SPF1'!$C$1:$I$108,7,0),IFERROR(VLOOKUP(B80,'SPF1'!$D$1:$I$108,6,0),""))</f>
        <v/>
      </c>
      <c r="N80" s="4" t="str">
        <f>IFERROR(VLOOKUP(A80,'SPF2'!$C$1:$I$108,7,0),IFERROR(VLOOKUP(B80,'SPF2'!$D$1:$I$108,6,0),""))</f>
        <v/>
      </c>
      <c r="O80" s="10">
        <f t="shared" si="12"/>
        <v>72</v>
      </c>
      <c r="P80" s="11">
        <f t="shared" si="13"/>
        <v>72</v>
      </c>
      <c r="Q80" s="201">
        <f t="shared" si="14"/>
        <v>24</v>
      </c>
      <c r="R80" s="8"/>
      <c r="S80" s="5" t="str">
        <f>IFERROR(VLOOKUP(A80,DMSBX1!$C$1:$I$108,7,0),IFERROR(VLOOKUP(B80,DMSBX1!$D$1:$I$108,6,0),""))</f>
        <v/>
      </c>
      <c r="T80" s="5" t="str">
        <f>IFERROR(VLOOKUP(A80,DMSBX2!$C$1:$I$101,7,0),IFERROR(VLOOKUP(B80,DMSBX2!$D$1:$I$101,6,0),""))</f>
        <v/>
      </c>
      <c r="U80" s="4" t="str">
        <f>IFERROR(VLOOKUP(B80,'SP1'!$D$1:$I$107,6,0),"")</f>
        <v/>
      </c>
      <c r="V80" s="4" t="str">
        <f>IFERROR(VLOOKUP(B80,'SP2'!$D$1:$I$107,6,0),"")</f>
        <v/>
      </c>
      <c r="W80" s="4" t="str">
        <f>IFERROR(IF(B80&lt;&gt;0,VLOOKUP(B80,KLSBX1!$D$2:$I$120,6,FALSE()),NA()),IFERROR(IF(A80&lt;&gt;0,VLOOKUP(A80,KLSBX1!$C$2:$I$120,7,FALSE()),NA()),""))</f>
        <v/>
      </c>
      <c r="X80" s="4" t="str">
        <f>IFERROR(IF(B80&lt;&gt;0,VLOOKUP(B80,KLSBX2!$D$2:$I$120,6,FALSE()),NA()),IFERROR(IF(A80&lt;&gt;0,VLOOKUP(A80,KLSBX2!$C$2:$I$120,7,FALSE()),NA()),""))</f>
        <v/>
      </c>
      <c r="Y80" s="4" t="str">
        <f>IFERROR(IF(B80&lt;&gt;0,VLOOKUP(B80,DMSBXNC!$D$2:$I$420,6,FALSE()),NA()),IFERROR(IF(A80&lt;&gt;0,VLOOKUP(A80,DMSBXNC!$C$2:$I$420,7,FALSE()),NA()),""))</f>
        <v/>
      </c>
      <c r="Z80" s="4" t="str">
        <f>IFERROR(IF(B80&lt;&gt;0,VLOOKUP(B80,DMSBX1_3!$D$2:$I$420,6,FALSE()),NA()),IFERROR(IF(A80&lt;&gt;0,VLOOKUP(A80,DMSBX1_3!$C$2:$I$420,7,FALSE()),NA()),""))</f>
        <v/>
      </c>
      <c r="AA80" s="4" t="str">
        <f>IFERROR(IF(B80&lt;&gt;0,VLOOKUP(B80,'KLS1'!$D$2:$I$420,6,FALSE()),NA()),IFERROR(IF(A80&lt;&gt;0,VLOOKUP(A80,'KLS1'!$C$2:$I$420,7,FALSE()),NA()),""))</f>
        <v/>
      </c>
      <c r="AB80" s="6" t="str">
        <f>IFERROR(IF(B80&lt;&gt;0,VLOOKUP(B80,'KLS2'!$D$2:$I$426,6,FALSE()),NA()),IFERROR(IF(A80&lt;&gt;0,VLOOKUP(A80,'KLS2'!$C$2:$I$426,7,FALSE()),NA()),""))</f>
        <v/>
      </c>
      <c r="AC80" s="10">
        <f t="shared" si="15"/>
        <v>0</v>
      </c>
      <c r="AD80" s="11">
        <f t="shared" si="16"/>
        <v>0</v>
      </c>
      <c r="AE80" s="201">
        <f t="shared" si="17"/>
        <v>0</v>
      </c>
      <c r="AF80" s="240"/>
      <c r="AG80" s="4" t="str">
        <f>IFERROR(VLOOKUP(B80,FS!$A$2:$N$78,6,FALSE),"")</f>
        <v/>
      </c>
      <c r="AH80" s="4" t="str">
        <f>IFERROR(VLOOKUP(B80,FS!$A$2:$N$78,7,FALSE),"")</f>
        <v/>
      </c>
      <c r="AI80" s="4" t="str">
        <f>IFERROR(VLOOKUP(B80,FS!$A$2:$N$78,8,FALSE),"")</f>
        <v/>
      </c>
      <c r="AJ80" s="4" t="str">
        <f>IFERROR(VLOOKUP(B80,FS!$A$2:$N$78,9,FALSE),"")</f>
        <v/>
      </c>
      <c r="AK80" s="4" t="str">
        <f>IFERROR(VLOOKUP(B80,FS!$A$2:$N$78,10,FALSE),"")</f>
        <v/>
      </c>
      <c r="AL80" s="4" t="str">
        <f>IFERROR(VLOOKUP(B80,FS!$A$2:$N$78,11,FALSE),"")</f>
        <v/>
      </c>
      <c r="AM80" s="4" t="str">
        <f>IFERROR(VLOOKUP(B80,FS!$A$2:$N$78,12,FALSE),"")</f>
        <v/>
      </c>
      <c r="AN80" s="4" t="str">
        <f>IFERROR(VLOOKUP(B80,FS!$A$2:$N$78,13,FALSE),"")</f>
        <v/>
      </c>
      <c r="AO80" s="236">
        <f t="shared" si="18"/>
        <v>0</v>
      </c>
      <c r="AP80" s="235">
        <f t="shared" si="19"/>
        <v>0</v>
      </c>
      <c r="AQ80" s="237">
        <f t="shared" si="20"/>
        <v>0</v>
      </c>
      <c r="AR80" s="4">
        <f t="shared" si="21"/>
        <v>24</v>
      </c>
      <c r="AS80" s="1">
        <f t="shared" si="22"/>
        <v>1</v>
      </c>
      <c r="AT80" s="245">
        <f t="shared" si="23"/>
        <v>2</v>
      </c>
    </row>
    <row r="81" spans="1:46" ht="15" customHeight="1">
      <c r="B81" s="14">
        <v>890598</v>
      </c>
      <c r="C81" s="14" t="s">
        <v>293</v>
      </c>
      <c r="D81" s="3">
        <v>2015</v>
      </c>
      <c r="E81" s="3" t="s">
        <v>11</v>
      </c>
      <c r="F81" s="1" t="str">
        <f>IFERROR(VLOOKUP(B81,SVEXP!$A$2:$F$6577,6,FALSE),"")</f>
        <v>SK SNOWRIDERS VIMPERK</v>
      </c>
      <c r="G81" s="211" t="str">
        <f>IFERROR(VLOOKUP(B81,SVEXP!$A$2:$E$6577,5,FALSE),"")</f>
        <v>Jihočeský kraj</v>
      </c>
      <c r="H81" s="3" t="s">
        <v>164</v>
      </c>
      <c r="I81" s="4" t="str">
        <f>IFERROR(VLOOKUP(A81,'KLP1'!$C$1:$I$108,7,0),IFERROR(VLOOKUP(B81,'KLP1'!$D$1:$I$108,6,0),""))</f>
        <v/>
      </c>
      <c r="J81" s="4" t="str">
        <f>IFERROR(VLOOKUP(A81,'KLP2'!$C$1:$I$108,7,0),IFERROR(VLOOKUP(B81,'KLP2'!$D$1:$I$108,6,0),""))</f>
        <v/>
      </c>
      <c r="K81" s="4" t="str">
        <f>IFERROR(VLOOKUP(A81,'DM1'!$C$1:$I$108,7,0),IFERROR(VLOOKUP(B81,'DM1'!$D$1:$I$108,6,0),""))</f>
        <v/>
      </c>
      <c r="L81" s="4" t="str">
        <f>IFERROR(VLOOKUP(A81,'DM2'!$C$1:$I$108,7,0),IFERROR(VLOOKUP(B81,'DM2'!$D$1:$I$108,6,0),""))</f>
        <v/>
      </c>
      <c r="M81" s="1" t="str">
        <f>IFERROR(VLOOKUP(A81,'SPF1'!$C$1:$I$108,7,0),IFERROR(VLOOKUP(B81,'SPF1'!$D$1:$I$108,6,0),""))</f>
        <v/>
      </c>
      <c r="N81" s="4" t="str">
        <f>IFERROR(VLOOKUP(A81,'SPF2'!$C$1:$I$108,7,0),IFERROR(VLOOKUP(B81,'SPF2'!$D$1:$I$108,6,0),""))</f>
        <v/>
      </c>
      <c r="O81" s="10">
        <f t="shared" si="12"/>
        <v>0</v>
      </c>
      <c r="P81" s="11">
        <f t="shared" si="13"/>
        <v>0</v>
      </c>
      <c r="Q81" s="201">
        <f t="shared" si="14"/>
        <v>0</v>
      </c>
      <c r="R81" s="8"/>
      <c r="S81" s="5">
        <f>IFERROR(VLOOKUP(A81,DMSBX1!$C$1:$I$108,7,0),IFERROR(VLOOKUP(B81,DMSBX1!$D$1:$I$108,6,0),""))</f>
        <v>25</v>
      </c>
      <c r="T81" s="5">
        <f>IFERROR(VLOOKUP(A81,DMSBX2!$C$1:$I$101,7,0),IFERROR(VLOOKUP(B81,DMSBX2!$D$1:$I$101,6,0),""))</f>
        <v>22.5</v>
      </c>
      <c r="U81" s="4">
        <f>IFERROR(VLOOKUP(B81,'SP1'!$D$1:$I$107,6,0),"")</f>
        <v>40</v>
      </c>
      <c r="V81" s="4">
        <f>IFERROR(VLOOKUP(B81,'SP2'!$D$1:$I$107,6,0),"")</f>
        <v>28</v>
      </c>
      <c r="W81" s="4">
        <f>IFERROR(IF(B81&lt;&gt;0,VLOOKUP(B81,KLSBX1!$D$2:$I$120,6,FALSE()),NA()),IFERROR(IF(A81&lt;&gt;0,VLOOKUP(A81,KLSBX1!$C$2:$I$120,7,FALSE()),NA()),""))</f>
        <v>25.6</v>
      </c>
      <c r="X81" s="4">
        <f>IFERROR(IF(B81&lt;&gt;0,VLOOKUP(B81,KLSBX2!$D$2:$I$120,6,FALSE()),NA()),IFERROR(IF(A81&lt;&gt;0,VLOOKUP(A81,KLSBX2!$C$2:$I$120,7,FALSE()),NA()),""))</f>
        <v>40</v>
      </c>
      <c r="Y81" s="4">
        <f>IFERROR(IF(B81&lt;&gt;0,VLOOKUP(B81,DMSBXNC!$D$2:$I$420,6,FALSE()),NA()),IFERROR(IF(A81&lt;&gt;0,VLOOKUP(A81,DMSBXNC!$C$2:$I$420,7,FALSE()),NA()),""))</f>
        <v>28.8</v>
      </c>
      <c r="Z81" s="4">
        <f>IFERROR(IF(B81&lt;&gt;0,VLOOKUP(B81,DMSBX1_3!$D$2:$I$420,6,FALSE()),NA()),IFERROR(IF(A81&lt;&gt;0,VLOOKUP(A81,DMSBX1_3!$C$2:$I$420,7,FALSE()),NA()),""))</f>
        <v>36</v>
      </c>
      <c r="AA81" s="4">
        <f>IFERROR(IF(B81&lt;&gt;0,VLOOKUP(B81,'KLS1'!$D$2:$I$420,6,FALSE()),NA()),IFERROR(IF(A81&lt;&gt;0,VLOOKUP(A81,'KLS1'!$C$2:$I$420,7,FALSE()),NA()),""))</f>
        <v>30</v>
      </c>
      <c r="AB81" s="6">
        <f>IFERROR(IF(B81&lt;&gt;0,VLOOKUP(B81,'KLS2'!$D$2:$I$426,6,FALSE()),NA()),IFERROR(IF(A81&lt;&gt;0,VLOOKUP(A81,'KLS2'!$C$2:$I$426,7,FALSE()),NA()),""))</f>
        <v>25</v>
      </c>
      <c r="AC81" s="10">
        <f t="shared" si="15"/>
        <v>300.89999999999998</v>
      </c>
      <c r="AD81" s="11">
        <f t="shared" si="16"/>
        <v>253.4</v>
      </c>
      <c r="AE81" s="201">
        <f t="shared" si="17"/>
        <v>38.666666666666664</v>
      </c>
      <c r="AF81" s="240"/>
      <c r="AG81" s="4" t="str">
        <f>IFERROR(VLOOKUP(B81,FS!$A$2:$N$78,6,FALSE),"")</f>
        <v/>
      </c>
      <c r="AH81" s="4" t="str">
        <f>IFERROR(VLOOKUP(B81,FS!$A$2:$N$78,7,FALSE),"")</f>
        <v/>
      </c>
      <c r="AI81" s="4" t="str">
        <f>IFERROR(VLOOKUP(B81,FS!$A$2:$N$78,8,FALSE),"")</f>
        <v/>
      </c>
      <c r="AJ81" s="4" t="str">
        <f>IFERROR(VLOOKUP(B81,FS!$A$2:$N$78,9,FALSE),"")</f>
        <v/>
      </c>
      <c r="AK81" s="4" t="str">
        <f>IFERROR(VLOOKUP(B81,FS!$A$2:$N$78,10,FALSE),"")</f>
        <v/>
      </c>
      <c r="AL81" s="4" t="str">
        <f>IFERROR(VLOOKUP(B81,FS!$A$2:$N$78,11,FALSE),"")</f>
        <v/>
      </c>
      <c r="AM81" s="4" t="str">
        <f>IFERROR(VLOOKUP(B81,FS!$A$2:$N$78,12,FALSE),"")</f>
        <v/>
      </c>
      <c r="AN81" s="4" t="str">
        <f>IFERROR(VLOOKUP(B81,FS!$A$2:$N$78,13,FALSE),"")</f>
        <v/>
      </c>
      <c r="AO81" s="236">
        <f t="shared" si="18"/>
        <v>0</v>
      </c>
      <c r="AP81" s="235">
        <f t="shared" si="19"/>
        <v>0</v>
      </c>
      <c r="AQ81" s="237">
        <f t="shared" si="20"/>
        <v>0</v>
      </c>
      <c r="AR81" s="4">
        <f t="shared" si="21"/>
        <v>38.666666666666664</v>
      </c>
      <c r="AS81" s="1">
        <f t="shared" si="22"/>
        <v>1</v>
      </c>
      <c r="AT81" s="245">
        <f t="shared" si="23"/>
        <v>10</v>
      </c>
    </row>
    <row r="82" spans="1:46" ht="15" customHeight="1">
      <c r="A82" s="141">
        <v>9155102</v>
      </c>
      <c r="B82" s="14">
        <v>888882</v>
      </c>
      <c r="C82" s="14" t="s">
        <v>184</v>
      </c>
      <c r="D82" s="2">
        <v>2004</v>
      </c>
      <c r="E82" s="3" t="s">
        <v>11</v>
      </c>
      <c r="F82" s="1" t="str">
        <f>IFERROR(VLOOKUP(B82,SVEXP!$A$2:$F$6577,6,FALSE),"")</f>
        <v>100. Hard</v>
      </c>
      <c r="G82" s="211">
        <f>IFERROR(VLOOKUP(B82,SVEXP!$A$2:$E$6577,5,FALSE),"")</f>
        <v>0</v>
      </c>
      <c r="H82" s="3" t="s">
        <v>164</v>
      </c>
      <c r="I82" s="4" t="str">
        <f>IFERROR(VLOOKUP(A82,'KLP1'!$C$1:$I$108,7,0),IFERROR(VLOOKUP(B82,'KLP1'!$D$1:$I$108,6,0),""))</f>
        <v/>
      </c>
      <c r="J82" s="4" t="str">
        <f>IFERROR(VLOOKUP(A82,'KLP2'!$C$1:$I$108,7,0),IFERROR(VLOOKUP(B82,'KLP2'!$D$1:$I$108,6,0),""))</f>
        <v/>
      </c>
      <c r="K82" s="4" t="str">
        <f>IFERROR(VLOOKUP(A82,'DM1'!$C$1:$I$108,7,0),IFERROR(VLOOKUP(B82,'DM1'!$D$1:$I$108,6,0),""))</f>
        <v/>
      </c>
      <c r="L82" s="4" t="str">
        <f>IFERROR(VLOOKUP(A82,'DM2'!$C$1:$I$108,7,0),IFERROR(VLOOKUP(B82,'DM2'!$D$1:$I$108,6,0),""))</f>
        <v/>
      </c>
      <c r="M82" s="17" t="str">
        <f>IFERROR(VLOOKUP(A82,'SPF1'!$C$1:$I$108,7,0),IFERROR(VLOOKUP(B82,'SPF1'!$D$1:$I$108,6,0),""))</f>
        <v/>
      </c>
      <c r="N82" s="88" t="str">
        <f>IFERROR(VLOOKUP(A82,'SPF2'!$C$1:$I$108,7,0),IFERROR(VLOOKUP(B82,'SPF2'!$D$1:$I$108,6,0),""))</f>
        <v/>
      </c>
      <c r="O82" s="10">
        <f t="shared" si="12"/>
        <v>0</v>
      </c>
      <c r="P82" s="11">
        <f t="shared" si="13"/>
        <v>0</v>
      </c>
      <c r="Q82" s="201">
        <f t="shared" si="14"/>
        <v>0</v>
      </c>
      <c r="R82" s="8"/>
      <c r="S82" s="5" t="str">
        <f>IFERROR(VLOOKUP(A82,DMSBX1!$C$1:$I$108,7,0),IFERROR(VLOOKUP(B82,DMSBX1!$D$1:$I$108,6,0),""))</f>
        <v/>
      </c>
      <c r="T82" s="5" t="str">
        <f>IFERROR(VLOOKUP(A82,DMSBX2!$C$1:$I$101,7,0),IFERROR(VLOOKUP(B82,DMSBX2!$D$1:$I$101,6,0),""))</f>
        <v/>
      </c>
      <c r="U82" s="4" t="str">
        <f>IFERROR(VLOOKUP(B82,'SP1'!$D$1:$I$107,6,0),"")</f>
        <v/>
      </c>
      <c r="V82" s="4" t="str">
        <f>IFERROR(VLOOKUP(B82,'SP2'!$D$1:$I$107,6,0),"")</f>
        <v/>
      </c>
      <c r="W82" s="4" t="str">
        <f>IFERROR(IF(B82&lt;&gt;0,VLOOKUP(B82,KLSBX1!$D$2:$I$120,6,FALSE()),NA()),IFERROR(IF(A82&lt;&gt;0,VLOOKUP(A82,KLSBX1!$C$2:$I$120,7,FALSE()),NA()),""))</f>
        <v/>
      </c>
      <c r="X82" s="4" t="str">
        <f>IFERROR(IF(B82&lt;&gt;0,VLOOKUP(B82,KLSBX2!$D$2:$I$120,6,FALSE()),NA()),IFERROR(IF(A82&lt;&gt;0,VLOOKUP(A82,KLSBX2!$C$2:$I$120,7,FALSE()),NA()),""))</f>
        <v/>
      </c>
      <c r="Y82" s="4" t="str">
        <f>IFERROR(IF(B82&lt;&gt;0,VLOOKUP(B82,DMSBXNC!$D$2:$I$420,6,FALSE()),NA()),IFERROR(IF(A82&lt;&gt;0,VLOOKUP(A82,DMSBXNC!$C$2:$I$420,7,FALSE()),NA()),""))</f>
        <v/>
      </c>
      <c r="Z82" s="4" t="str">
        <f>IFERROR(IF(B82&lt;&gt;0,VLOOKUP(B82,DMSBX1_3!$D$2:$I$420,6,FALSE()),NA()),IFERROR(IF(A82&lt;&gt;0,VLOOKUP(A82,DMSBX1_3!$C$2:$I$420,7,FALSE()),NA()),""))</f>
        <v/>
      </c>
      <c r="AA82" s="4" t="str">
        <f>IFERROR(IF(B82&lt;&gt;0,VLOOKUP(B82,'KLS1'!$D$2:$I$420,6,FALSE()),NA()),IFERROR(IF(A82&lt;&gt;0,VLOOKUP(A82,'KLS1'!$C$2:$I$420,7,FALSE()),NA()),""))</f>
        <v/>
      </c>
      <c r="AB82" s="6" t="str">
        <f>IFERROR(IF(B82&lt;&gt;0,VLOOKUP(B82,'KLS2'!$D$2:$I$426,6,FALSE()),NA()),IFERROR(IF(A82&lt;&gt;0,VLOOKUP(A82,'KLS2'!$C$2:$I$426,7,FALSE()),NA()),""))</f>
        <v/>
      </c>
      <c r="AC82" s="10">
        <f t="shared" si="15"/>
        <v>0</v>
      </c>
      <c r="AD82" s="11">
        <f t="shared" si="16"/>
        <v>0</v>
      </c>
      <c r="AE82" s="201">
        <f t="shared" si="17"/>
        <v>0</v>
      </c>
      <c r="AF82" s="240"/>
      <c r="AG82" s="4" t="str">
        <f>IFERROR(VLOOKUP(B82,FS!$A$2:$N$78,6,FALSE),"")</f>
        <v/>
      </c>
      <c r="AH82" s="4" t="str">
        <f>IFERROR(VLOOKUP(B82,FS!$A$2:$N$78,7,FALSE),"")</f>
        <v/>
      </c>
      <c r="AI82" s="4" t="str">
        <f>IFERROR(VLOOKUP(B82,FS!$A$2:$N$78,8,FALSE),"")</f>
        <v/>
      </c>
      <c r="AJ82" s="4" t="str">
        <f>IFERROR(VLOOKUP(B82,FS!$A$2:$N$78,9,FALSE),"")</f>
        <v/>
      </c>
      <c r="AK82" s="4" t="str">
        <f>IFERROR(VLOOKUP(B82,FS!$A$2:$N$78,10,FALSE),"")</f>
        <v/>
      </c>
      <c r="AL82" s="4" t="str">
        <f>IFERROR(VLOOKUP(B82,FS!$A$2:$N$78,11,FALSE),"")</f>
        <v/>
      </c>
      <c r="AM82" s="4" t="str">
        <f>IFERROR(VLOOKUP(B82,FS!$A$2:$N$78,12,FALSE),"")</f>
        <v/>
      </c>
      <c r="AN82" s="4" t="str">
        <f>IFERROR(VLOOKUP(B82,FS!$A$2:$N$78,13,FALSE),"")</f>
        <v/>
      </c>
      <c r="AO82" s="236">
        <f t="shared" si="18"/>
        <v>0</v>
      </c>
      <c r="AP82" s="235">
        <f t="shared" si="19"/>
        <v>0</v>
      </c>
      <c r="AQ82" s="237">
        <f t="shared" si="20"/>
        <v>0</v>
      </c>
      <c r="AR82" s="4">
        <f t="shared" si="21"/>
        <v>0</v>
      </c>
      <c r="AS82" s="1">
        <f t="shared" si="22"/>
        <v>0</v>
      </c>
      <c r="AT82" s="1"/>
    </row>
    <row r="83" spans="1:46" ht="15" customHeight="1">
      <c r="A83" s="141">
        <v>9155098</v>
      </c>
      <c r="B83" s="141">
        <v>888467</v>
      </c>
      <c r="C83" s="14" t="s">
        <v>185</v>
      </c>
      <c r="D83" s="2">
        <v>2004</v>
      </c>
      <c r="E83" s="3" t="s">
        <v>11</v>
      </c>
      <c r="F83" s="1" t="str">
        <f>IFERROR(VLOOKUP(B83,SVEXP!$A$2:$F$6577,6,FALSE),"")</f>
        <v>SK Lajdáček</v>
      </c>
      <c r="G83" s="211" t="str">
        <f>IFERROR(VLOOKUP(B83,SVEXP!$A$2:$E$6577,5,FALSE),"")</f>
        <v>Středočeský kraj</v>
      </c>
      <c r="H83" s="3" t="s">
        <v>164</v>
      </c>
      <c r="I83" s="4" t="str">
        <f>IFERROR(VLOOKUP(A83,'KLP1'!$C$1:$I$108,7,0),IFERROR(VLOOKUP(B83,'KLP1'!$D$1:$I$108,6,0),""))</f>
        <v/>
      </c>
      <c r="J83" s="4" t="str">
        <f>IFERROR(VLOOKUP(A83,'KLP2'!$C$1:$I$108,7,0),IFERROR(VLOOKUP(B83,'KLP2'!$D$1:$I$108,6,0),""))</f>
        <v/>
      </c>
      <c r="K83" s="4" t="str">
        <f>IFERROR(VLOOKUP(A83,'DM1'!$C$1:$I$108,7,0),IFERROR(VLOOKUP(B83,'DM1'!$D$1:$I$108,6,0),""))</f>
        <v/>
      </c>
      <c r="L83" s="4" t="str">
        <f>IFERROR(VLOOKUP(A83,'DM2'!$C$1:$I$108,7,0),IFERROR(VLOOKUP(B83,'DM2'!$D$1:$I$108,6,0),""))</f>
        <v/>
      </c>
      <c r="M83" s="17" t="str">
        <f>IFERROR(VLOOKUP(A83,'SPF1'!$C$1:$I$108,7,0),IFERROR(VLOOKUP(B83,'SPF1'!$D$1:$I$108,6,0),""))</f>
        <v/>
      </c>
      <c r="N83" s="88" t="str">
        <f>IFERROR(VLOOKUP(A83,'SPF2'!$C$1:$I$108,7,0),IFERROR(VLOOKUP(B83,'SPF2'!$D$1:$I$108,6,0),""))</f>
        <v/>
      </c>
      <c r="O83" s="10">
        <f t="shared" si="12"/>
        <v>0</v>
      </c>
      <c r="P83" s="11">
        <f t="shared" si="13"/>
        <v>0</v>
      </c>
      <c r="Q83" s="201">
        <f t="shared" si="14"/>
        <v>0</v>
      </c>
      <c r="R83" s="8"/>
      <c r="S83" s="5" t="str">
        <f>IFERROR(VLOOKUP(A83,DMSBX1!$C$1:$I$108,7,0),IFERROR(VLOOKUP(B83,DMSBX1!$D$1:$I$108,6,0),""))</f>
        <v/>
      </c>
      <c r="T83" s="5" t="str">
        <f>IFERROR(VLOOKUP(A83,DMSBX2!$C$1:$I$101,7,0),IFERROR(VLOOKUP(B83,DMSBX2!$D$1:$I$101,6,0),""))</f>
        <v/>
      </c>
      <c r="U83" s="4" t="str">
        <f>IFERROR(VLOOKUP(B83,'SP1'!$D$1:$I$107,6,0),"")</f>
        <v/>
      </c>
      <c r="V83" s="4" t="str">
        <f>IFERROR(VLOOKUP(B83,'SP2'!$D$1:$I$107,6,0),"")</f>
        <v/>
      </c>
      <c r="W83" s="4" t="str">
        <f>IFERROR(IF(B83&lt;&gt;0,VLOOKUP(B83,KLSBX1!$D$2:$I$120,6,FALSE()),NA()),IFERROR(IF(A83&lt;&gt;0,VLOOKUP(A83,KLSBX1!$C$2:$I$120,7,FALSE()),NA()),""))</f>
        <v/>
      </c>
      <c r="X83" s="4" t="str">
        <f>IFERROR(IF(B83&lt;&gt;0,VLOOKUP(B83,KLSBX2!$D$2:$I$120,6,FALSE()),NA()),IFERROR(IF(A83&lt;&gt;0,VLOOKUP(A83,KLSBX2!$C$2:$I$120,7,FALSE()),NA()),""))</f>
        <v/>
      </c>
      <c r="Y83" s="4" t="str">
        <f>IFERROR(IF(B83&lt;&gt;0,VLOOKUP(B83,DMSBXNC!$D$2:$I$420,6,FALSE()),NA()),IFERROR(IF(A83&lt;&gt;0,VLOOKUP(A83,DMSBXNC!$C$2:$I$420,7,FALSE()),NA()),""))</f>
        <v/>
      </c>
      <c r="Z83" s="4" t="str">
        <f>IFERROR(IF(B83&lt;&gt;0,VLOOKUP(B83,DMSBX1_3!$D$2:$I$420,6,FALSE()),NA()),IFERROR(IF(A83&lt;&gt;0,VLOOKUP(A83,DMSBX1_3!$C$2:$I$420,7,FALSE()),NA()),""))</f>
        <v/>
      </c>
      <c r="AA83" s="4" t="str">
        <f>IFERROR(IF(B83&lt;&gt;0,VLOOKUP(B83,'KLS1'!$D$2:$I$420,6,FALSE()),NA()),IFERROR(IF(A83&lt;&gt;0,VLOOKUP(A83,'KLS1'!$C$2:$I$420,7,FALSE()),NA()),""))</f>
        <v/>
      </c>
      <c r="AB83" s="6" t="str">
        <f>IFERROR(IF(B83&lt;&gt;0,VLOOKUP(B83,'KLS2'!$D$2:$I$426,6,FALSE()),NA()),IFERROR(IF(A83&lt;&gt;0,VLOOKUP(A83,'KLS2'!$C$2:$I$426,7,FALSE()),NA()),""))</f>
        <v/>
      </c>
      <c r="AC83" s="10">
        <f t="shared" si="15"/>
        <v>0</v>
      </c>
      <c r="AD83" s="11">
        <f t="shared" si="16"/>
        <v>0</v>
      </c>
      <c r="AE83" s="201">
        <f t="shared" si="17"/>
        <v>0</v>
      </c>
      <c r="AF83" s="240"/>
      <c r="AG83" s="4" t="str">
        <f>IFERROR(VLOOKUP(B83,FS!$A$2:$N$78,6,FALSE),"")</f>
        <v/>
      </c>
      <c r="AH83" s="4" t="str">
        <f>IFERROR(VLOOKUP(B83,FS!$A$2:$N$78,7,FALSE),"")</f>
        <v/>
      </c>
      <c r="AI83" s="4" t="str">
        <f>IFERROR(VLOOKUP(B83,FS!$A$2:$N$78,8,FALSE),"")</f>
        <v/>
      </c>
      <c r="AJ83" s="4" t="str">
        <f>IFERROR(VLOOKUP(B83,FS!$A$2:$N$78,9,FALSE),"")</f>
        <v/>
      </c>
      <c r="AK83" s="4" t="str">
        <f>IFERROR(VLOOKUP(B83,FS!$A$2:$N$78,10,FALSE),"")</f>
        <v/>
      </c>
      <c r="AL83" s="4" t="str">
        <f>IFERROR(VLOOKUP(B83,FS!$A$2:$N$78,11,FALSE),"")</f>
        <v/>
      </c>
      <c r="AM83" s="4" t="str">
        <f>IFERROR(VLOOKUP(B83,FS!$A$2:$N$78,12,FALSE),"")</f>
        <v/>
      </c>
      <c r="AN83" s="4" t="str">
        <f>IFERROR(VLOOKUP(B83,FS!$A$2:$N$78,13,FALSE),"")</f>
        <v/>
      </c>
      <c r="AO83" s="236">
        <f t="shared" si="18"/>
        <v>0</v>
      </c>
      <c r="AP83" s="235">
        <f t="shared" si="19"/>
        <v>0</v>
      </c>
      <c r="AQ83" s="237">
        <f t="shared" si="20"/>
        <v>0</v>
      </c>
      <c r="AR83" s="4">
        <f t="shared" si="21"/>
        <v>0</v>
      </c>
      <c r="AS83" s="1">
        <f t="shared" si="22"/>
        <v>0</v>
      </c>
      <c r="AT83" s="1"/>
    </row>
    <row r="84" spans="1:46" ht="15" customHeight="1">
      <c r="A84" s="141">
        <v>9150336</v>
      </c>
      <c r="B84" s="141">
        <v>775720</v>
      </c>
      <c r="C84" s="14" t="s">
        <v>450</v>
      </c>
      <c r="D84" s="2">
        <v>2004</v>
      </c>
      <c r="E84" s="3" t="s">
        <v>11</v>
      </c>
      <c r="F84" s="1" t="str">
        <f>IFERROR(VLOOKUP(B84,SVEXP!$A$2:$F$6577,6,FALSE),"")</f>
        <v>100. Hard</v>
      </c>
      <c r="G84" s="211">
        <f>IFERROR(VLOOKUP(B84,SVEXP!$A$2:$E$6577,5,FALSE),"")</f>
        <v>0</v>
      </c>
      <c r="H84" s="3" t="s">
        <v>161</v>
      </c>
      <c r="I84" s="4" t="str">
        <f>IFERROR(VLOOKUP(A84,'KLP1'!$C$1:$I$108,7,0),IFERROR(VLOOKUP(B84,'KLP1'!$D$1:$I$108,6,0),""))</f>
        <v/>
      </c>
      <c r="J84" s="4" t="str">
        <f>IFERROR(VLOOKUP(A84,'KLP2'!$C$1:$I$108,7,0),IFERROR(VLOOKUP(B84,'KLP2'!$D$1:$I$108,6,0),""))</f>
        <v/>
      </c>
      <c r="K84" s="4" t="str">
        <f>IFERROR(VLOOKUP(A84,'DM1'!$C$1:$I$108,7,0),IFERROR(VLOOKUP(B84,'DM1'!$D$1:$I$108,6,0),""))</f>
        <v/>
      </c>
      <c r="L84" s="4" t="str">
        <f>IFERROR(VLOOKUP(A84,'DM2'!$C$1:$I$108,7,0),IFERROR(VLOOKUP(B84,'DM2'!$D$1:$I$108,6,0),""))</f>
        <v/>
      </c>
      <c r="M84" s="17" t="str">
        <f>IFERROR(VLOOKUP(A84,'SPF1'!$C$1:$I$108,7,0),IFERROR(VLOOKUP(B84,'SPF1'!$D$1:$I$108,6,0),""))</f>
        <v/>
      </c>
      <c r="N84" s="88" t="str">
        <f>IFERROR(VLOOKUP(A84,'SPF2'!$C$1:$I$108,7,0),IFERROR(VLOOKUP(B84,'SPF2'!$D$1:$I$108,6,0),""))</f>
        <v/>
      </c>
      <c r="O84" s="10">
        <f t="shared" si="12"/>
        <v>0</v>
      </c>
      <c r="P84" s="11">
        <f t="shared" si="13"/>
        <v>0</v>
      </c>
      <c r="Q84" s="201">
        <f t="shared" si="14"/>
        <v>0</v>
      </c>
      <c r="R84" s="8"/>
      <c r="S84" s="5" t="str">
        <f>IFERROR(VLOOKUP(A84,DMSBX1!$C$1:$I$108,7,0),IFERROR(VLOOKUP(B84,DMSBX1!$D$1:$I$108,6,0),""))</f>
        <v/>
      </c>
      <c r="T84" s="5" t="str">
        <f>IFERROR(VLOOKUP(A84,DMSBX2!$C$1:$I$101,7,0),IFERROR(VLOOKUP(B84,DMSBX2!$D$1:$I$101,6,0),""))</f>
        <v/>
      </c>
      <c r="U84" s="4" t="str">
        <f>IFERROR(VLOOKUP(B84,'SP1'!$D$1:$I$107,6,0),"")</f>
        <v/>
      </c>
      <c r="V84" s="4" t="str">
        <f>IFERROR(VLOOKUP(B84,'SP2'!$D$1:$I$107,6,0),"")</f>
        <v/>
      </c>
      <c r="W84" s="4" t="str">
        <f>IFERROR(IF(B84&lt;&gt;0,VLOOKUP(B84,KLSBX1!$D$2:$I$120,6,FALSE()),NA()),IFERROR(IF(A84&lt;&gt;0,VLOOKUP(A84,KLSBX1!$C$2:$I$120,7,FALSE()),NA()),""))</f>
        <v/>
      </c>
      <c r="X84" s="4" t="str">
        <f>IFERROR(IF(B84&lt;&gt;0,VLOOKUP(B84,KLSBX2!$D$2:$I$120,6,FALSE()),NA()),IFERROR(IF(A84&lt;&gt;0,VLOOKUP(A84,KLSBX2!$C$2:$I$120,7,FALSE()),NA()),""))</f>
        <v/>
      </c>
      <c r="Y84" s="4" t="str">
        <f>IFERROR(IF(B84&lt;&gt;0,VLOOKUP(B84,DMSBXNC!$D$2:$I$420,6,FALSE()),NA()),IFERROR(IF(A84&lt;&gt;0,VLOOKUP(A84,DMSBXNC!$C$2:$I$420,7,FALSE()),NA()),""))</f>
        <v/>
      </c>
      <c r="Z84" s="4" t="str">
        <f>IFERROR(IF(B84&lt;&gt;0,VLOOKUP(B84,DMSBX1_3!$D$2:$I$420,6,FALSE()),NA()),IFERROR(IF(A84&lt;&gt;0,VLOOKUP(A84,DMSBX1_3!$C$2:$I$420,7,FALSE()),NA()),""))</f>
        <v/>
      </c>
      <c r="AA84" s="4" t="str">
        <f>IFERROR(IF(B84&lt;&gt;0,VLOOKUP(B84,'KLS1'!$D$2:$I$420,6,FALSE()),NA()),IFERROR(IF(A84&lt;&gt;0,VLOOKUP(A84,'KLS1'!$C$2:$I$420,7,FALSE()),NA()),""))</f>
        <v/>
      </c>
      <c r="AB84" s="6" t="str">
        <f>IFERROR(IF(B84&lt;&gt;0,VLOOKUP(B84,'KLS2'!$D$2:$I$426,6,FALSE()),NA()),IFERROR(IF(A84&lt;&gt;0,VLOOKUP(A84,'KLS2'!$C$2:$I$426,7,FALSE()),NA()),""))</f>
        <v/>
      </c>
      <c r="AC84" s="10">
        <f t="shared" si="15"/>
        <v>0</v>
      </c>
      <c r="AD84" s="11">
        <f t="shared" si="16"/>
        <v>0</v>
      </c>
      <c r="AE84" s="201">
        <f t="shared" si="17"/>
        <v>0</v>
      </c>
      <c r="AF84" s="240"/>
      <c r="AG84" s="4" t="str">
        <f>IFERROR(VLOOKUP(B84,FS!$A$2:$N$78,6,FALSE),"")</f>
        <v/>
      </c>
      <c r="AH84" s="4" t="str">
        <f>IFERROR(VLOOKUP(B84,FS!$A$2:$N$78,7,FALSE),"")</f>
        <v/>
      </c>
      <c r="AI84" s="4" t="str">
        <f>IFERROR(VLOOKUP(B84,FS!$A$2:$N$78,8,FALSE),"")</f>
        <v/>
      </c>
      <c r="AJ84" s="4" t="str">
        <f>IFERROR(VLOOKUP(B84,FS!$A$2:$N$78,9,FALSE),"")</f>
        <v/>
      </c>
      <c r="AK84" s="4" t="str">
        <f>IFERROR(VLOOKUP(B84,FS!$A$2:$N$78,10,FALSE),"")</f>
        <v/>
      </c>
      <c r="AL84" s="4" t="str">
        <f>IFERROR(VLOOKUP(B84,FS!$A$2:$N$78,11,FALSE),"")</f>
        <v/>
      </c>
      <c r="AM84" s="4" t="str">
        <f>IFERROR(VLOOKUP(B84,FS!$A$2:$N$78,12,FALSE),"")</f>
        <v/>
      </c>
      <c r="AN84" s="4" t="str">
        <f>IFERROR(VLOOKUP(B84,FS!$A$2:$N$78,13,FALSE),"")</f>
        <v/>
      </c>
      <c r="AO84" s="236">
        <f t="shared" si="18"/>
        <v>0</v>
      </c>
      <c r="AP84" s="235">
        <f t="shared" si="19"/>
        <v>0</v>
      </c>
      <c r="AQ84" s="237">
        <f t="shared" si="20"/>
        <v>0</v>
      </c>
      <c r="AR84" s="4">
        <f t="shared" si="21"/>
        <v>0</v>
      </c>
      <c r="AS84" s="1">
        <f t="shared" si="22"/>
        <v>0</v>
      </c>
      <c r="AT84" s="1"/>
    </row>
    <row r="85" spans="1:46" ht="15" customHeight="1">
      <c r="A85" s="186">
        <v>9680020</v>
      </c>
      <c r="B85" s="186"/>
      <c r="C85" s="186" t="s">
        <v>245</v>
      </c>
      <c r="D85" s="187">
        <v>2004</v>
      </c>
      <c r="E85" s="187" t="s">
        <v>246</v>
      </c>
      <c r="F85" s="186"/>
      <c r="G85" s="217"/>
      <c r="H85" s="187" t="s">
        <v>161</v>
      </c>
      <c r="I85" s="188"/>
      <c r="J85" s="187"/>
      <c r="K85" s="187"/>
      <c r="L85" s="130"/>
      <c r="M85" s="130" t="str">
        <f>IFERROR(VLOOKUP(A85,'SPF1'!$C$1:$I$108,7,0),IFERROR(VLOOKUP(B85,'SPF1'!$D$1:$I$108,6,0),""))</f>
        <v/>
      </c>
      <c r="N85" s="127" t="str">
        <f>IFERROR(VLOOKUP(A85,'SPF2'!$C$1:$I$108,7,0),IFERROR(VLOOKUP(B85,'SPF2'!$D$1:$I$108,6,0),""))</f>
        <v/>
      </c>
      <c r="O85" s="10">
        <f t="shared" si="12"/>
        <v>0</v>
      </c>
      <c r="P85" s="11">
        <f t="shared" si="13"/>
        <v>0</v>
      </c>
      <c r="Q85" s="201">
        <f t="shared" si="14"/>
        <v>0</v>
      </c>
      <c r="R85" s="8"/>
      <c r="S85" s="130"/>
      <c r="T85" s="130"/>
      <c r="U85" s="130"/>
      <c r="V85" s="130"/>
      <c r="W85" s="130"/>
      <c r="X85" s="127" t="str">
        <f>IFERROR(IF(B85&lt;&gt;0,VLOOKUP(B85,KLSBX2!$D$2:$I$120,6,FALSE()),NA()),IFERROR(IF(A85&lt;&gt;0,VLOOKUP(A85,KLSBX2!$C$2:$I$120,7,FALSE()),NA()),""))</f>
        <v/>
      </c>
      <c r="Y85" s="127">
        <f>IFERROR(IF(B85&lt;&gt;0,VLOOKUP(B85,DMSBXNC!$D$2:$I$420,6,FALSE()),NA()),IFERROR(IF(A85&lt;&gt;0,VLOOKUP(A85,DMSBXNC!$C$2:$I$420,7,FALSE()),NA()),""))</f>
        <v>1.67</v>
      </c>
      <c r="Z85" s="127">
        <f>IFERROR(IF(B85&lt;&gt;0,VLOOKUP(B85,DMSBX1_3!$D$2:$I$420,6,FALSE()),NA()),IFERROR(IF(A85&lt;&gt;0,VLOOKUP(A85,DMSBX1_3!$C$2:$I$420,7,FALSE()),NA()),""))</f>
        <v>1.61</v>
      </c>
      <c r="AA85" s="127" t="str">
        <f>IFERROR(IF(B85&lt;&gt;0,VLOOKUP(B85,'KLS1'!$D$2:$I$420,6,FALSE()),NA()),IFERROR(IF(A85&lt;&gt;0,VLOOKUP(A85,'KLS1'!$C$2:$I$420,7,FALSE()),NA()),""))</f>
        <v/>
      </c>
      <c r="AB85" s="129" t="str">
        <f>IFERROR(IF(B85&lt;&gt;0,VLOOKUP(B85,'KLS2'!$D$2:$I$426,6,FALSE()),NA()),IFERROR(IF(A85&lt;&gt;0,VLOOKUP(A85,'KLS2'!$C$2:$I$426,7,FALSE()),NA()),""))</f>
        <v/>
      </c>
      <c r="AC85" s="10">
        <f t="shared" si="15"/>
        <v>3.2800000000000002</v>
      </c>
      <c r="AD85" s="11">
        <f t="shared" si="16"/>
        <v>3.2800000000000002</v>
      </c>
      <c r="AE85" s="201">
        <f t="shared" si="17"/>
        <v>1.0933333333333335</v>
      </c>
      <c r="AF85" s="240"/>
      <c r="AG85" s="4" t="str">
        <f>IFERROR(VLOOKUP(B85,FS!$A$2:$N$78,6,FALSE),"")</f>
        <v/>
      </c>
      <c r="AH85" s="4" t="str">
        <f>IFERROR(VLOOKUP(B85,FS!$A$2:$N$78,7,FALSE),"")</f>
        <v/>
      </c>
      <c r="AI85" s="4" t="str">
        <f>IFERROR(VLOOKUP(B85,FS!$A$2:$N$78,8,FALSE),"")</f>
        <v/>
      </c>
      <c r="AJ85" s="4" t="str">
        <f>IFERROR(VLOOKUP(B85,FS!$A$2:$N$78,9,FALSE),"")</f>
        <v/>
      </c>
      <c r="AK85" s="4" t="str">
        <f>IFERROR(VLOOKUP(B85,FS!$A$2:$N$78,10,FALSE),"")</f>
        <v/>
      </c>
      <c r="AL85" s="4" t="str">
        <f>IFERROR(VLOOKUP(B85,FS!$A$2:$N$78,11,FALSE),"")</f>
        <v/>
      </c>
      <c r="AM85" s="4" t="str">
        <f>IFERROR(VLOOKUP(B85,FS!$A$2:$N$78,12,FALSE),"")</f>
        <v/>
      </c>
      <c r="AN85" s="4" t="str">
        <f>IFERROR(VLOOKUP(B85,FS!$A$2:$N$78,13,FALSE),"")</f>
        <v/>
      </c>
      <c r="AO85" s="236">
        <f t="shared" si="18"/>
        <v>0</v>
      </c>
      <c r="AP85" s="235">
        <f t="shared" si="19"/>
        <v>0</v>
      </c>
      <c r="AQ85" s="237">
        <f t="shared" si="20"/>
        <v>0</v>
      </c>
      <c r="AR85" s="4">
        <f t="shared" si="21"/>
        <v>1.0933333333333335</v>
      </c>
      <c r="AS85" s="1">
        <f t="shared" si="22"/>
        <v>1</v>
      </c>
      <c r="AT85" s="130"/>
    </row>
    <row r="86" spans="1:46" ht="15" customHeight="1">
      <c r="A86" s="186">
        <v>9301022</v>
      </c>
      <c r="B86" s="186"/>
      <c r="C86" s="186" t="s">
        <v>250</v>
      </c>
      <c r="D86" s="187">
        <v>2004</v>
      </c>
      <c r="E86" s="187" t="s">
        <v>251</v>
      </c>
      <c r="F86" s="186"/>
      <c r="G86" s="217"/>
      <c r="H86" s="187" t="s">
        <v>161</v>
      </c>
      <c r="I86" s="188"/>
      <c r="J86" s="187"/>
      <c r="K86" s="187"/>
      <c r="L86" s="130"/>
      <c r="M86" s="130" t="str">
        <f>IFERROR(VLOOKUP(A86,'SPF1'!$C$1:$I$108,7,0),IFERROR(VLOOKUP(B86,'SPF1'!$D$1:$I$108,6,0),""))</f>
        <v/>
      </c>
      <c r="N86" s="127" t="str">
        <f>IFERROR(VLOOKUP(A86,'SPF2'!$C$1:$I$108,7,0),IFERROR(VLOOKUP(B86,'SPF2'!$D$1:$I$108,6,0),""))</f>
        <v/>
      </c>
      <c r="O86" s="10">
        <f t="shared" si="12"/>
        <v>0</v>
      </c>
      <c r="P86" s="11">
        <f t="shared" si="13"/>
        <v>0</v>
      </c>
      <c r="Q86" s="201">
        <f t="shared" si="14"/>
        <v>0</v>
      </c>
      <c r="R86" s="8"/>
      <c r="S86" s="130"/>
      <c r="T86" s="130"/>
      <c r="U86" s="130"/>
      <c r="V86" s="130"/>
      <c r="W86" s="130"/>
      <c r="X86" s="127" t="str">
        <f>IFERROR(IF(B86&lt;&gt;0,VLOOKUP(B86,KLSBX2!$D$2:$I$120,6,FALSE()),NA()),IFERROR(IF(A86&lt;&gt;0,VLOOKUP(A86,KLSBX2!$C$2:$I$120,7,FALSE()),NA()),""))</f>
        <v/>
      </c>
      <c r="Y86" s="127">
        <f>IFERROR(IF(B86&lt;&gt;0,VLOOKUP(B86,DMSBXNC!$D$2:$I$420,6,FALSE()),NA()),IFERROR(IF(A86&lt;&gt;0,VLOOKUP(A86,DMSBXNC!$C$2:$I$420,7,FALSE()),NA()),""))</f>
        <v>80</v>
      </c>
      <c r="Z86" s="127">
        <f>IFERROR(IF(B86&lt;&gt;0,VLOOKUP(B86,DMSBX1_3!$D$2:$I$420,6,FALSE()),NA()),IFERROR(IF(A86&lt;&gt;0,VLOOKUP(A86,DMSBX1_3!$C$2:$I$420,7,FALSE()),NA()),""))</f>
        <v>100</v>
      </c>
      <c r="AA86" s="127" t="str">
        <f>IFERROR(IF(B86&lt;&gt;0,VLOOKUP(B86,'KLS1'!$D$2:$I$420,6,FALSE()),NA()),IFERROR(IF(A86&lt;&gt;0,VLOOKUP(A86,'KLS1'!$C$2:$I$420,7,FALSE()),NA()),""))</f>
        <v/>
      </c>
      <c r="AB86" s="129" t="str">
        <f>IFERROR(IF(B86&lt;&gt;0,VLOOKUP(B86,'KLS2'!$D$2:$I$426,6,FALSE()),NA()),IFERROR(IF(A86&lt;&gt;0,VLOOKUP(A86,'KLS2'!$C$2:$I$426,7,FALSE()),NA()),""))</f>
        <v/>
      </c>
      <c r="AC86" s="10">
        <f t="shared" si="15"/>
        <v>180</v>
      </c>
      <c r="AD86" s="11">
        <f t="shared" si="16"/>
        <v>180</v>
      </c>
      <c r="AE86" s="201">
        <f t="shared" si="17"/>
        <v>60</v>
      </c>
      <c r="AF86" s="240"/>
      <c r="AG86" s="4" t="str">
        <f>IFERROR(VLOOKUP(B86,FS!$A$2:$N$78,6,FALSE),"")</f>
        <v/>
      </c>
      <c r="AH86" s="4" t="str">
        <f>IFERROR(VLOOKUP(B86,FS!$A$2:$N$78,7,FALSE),"")</f>
        <v/>
      </c>
      <c r="AI86" s="4" t="str">
        <f>IFERROR(VLOOKUP(B86,FS!$A$2:$N$78,8,FALSE),"")</f>
        <v/>
      </c>
      <c r="AJ86" s="4" t="str">
        <f>IFERROR(VLOOKUP(B86,FS!$A$2:$N$78,9,FALSE),"")</f>
        <v/>
      </c>
      <c r="AK86" s="4" t="str">
        <f>IFERROR(VLOOKUP(B86,FS!$A$2:$N$78,10,FALSE),"")</f>
        <v/>
      </c>
      <c r="AL86" s="4" t="str">
        <f>IFERROR(VLOOKUP(B86,FS!$A$2:$N$78,11,FALSE),"")</f>
        <v/>
      </c>
      <c r="AM86" s="4" t="str">
        <f>IFERROR(VLOOKUP(B86,FS!$A$2:$N$78,12,FALSE),"")</f>
        <v/>
      </c>
      <c r="AN86" s="4" t="str">
        <f>IFERROR(VLOOKUP(B86,FS!$A$2:$N$78,13,FALSE),"")</f>
        <v/>
      </c>
      <c r="AO86" s="236">
        <f t="shared" si="18"/>
        <v>0</v>
      </c>
      <c r="AP86" s="235">
        <f t="shared" si="19"/>
        <v>0</v>
      </c>
      <c r="AQ86" s="237">
        <f t="shared" si="20"/>
        <v>0</v>
      </c>
      <c r="AR86" s="4">
        <f t="shared" si="21"/>
        <v>60</v>
      </c>
      <c r="AS86" s="1">
        <f t="shared" si="22"/>
        <v>1</v>
      </c>
      <c r="AT86" s="130"/>
    </row>
    <row r="87" spans="1:46" ht="15" customHeight="1">
      <c r="A87" s="186">
        <v>9300956</v>
      </c>
      <c r="B87" s="186"/>
      <c r="C87" s="186" t="s">
        <v>255</v>
      </c>
      <c r="D87" s="187">
        <v>2004</v>
      </c>
      <c r="E87" s="187" t="s">
        <v>251</v>
      </c>
      <c r="F87" s="186"/>
      <c r="G87" s="217"/>
      <c r="H87" s="187" t="s">
        <v>161</v>
      </c>
      <c r="I87" s="188"/>
      <c r="J87" s="187"/>
      <c r="K87" s="187"/>
      <c r="L87" s="130"/>
      <c r="M87" s="130" t="str">
        <f>IFERROR(VLOOKUP(A87,'SPF1'!$C$1:$I$108,7,0),IFERROR(VLOOKUP(B87,'SPF1'!$D$1:$I$108,6,0),""))</f>
        <v/>
      </c>
      <c r="N87" s="127" t="str">
        <f>IFERROR(VLOOKUP(A87,'SPF2'!$C$1:$I$108,7,0),IFERROR(VLOOKUP(B87,'SPF2'!$D$1:$I$108,6,0),""))</f>
        <v/>
      </c>
      <c r="O87" s="10">
        <f t="shared" si="12"/>
        <v>0</v>
      </c>
      <c r="P87" s="11">
        <f t="shared" si="13"/>
        <v>0</v>
      </c>
      <c r="Q87" s="201">
        <f t="shared" si="14"/>
        <v>0</v>
      </c>
      <c r="R87" s="8"/>
      <c r="S87" s="130"/>
      <c r="T87" s="130"/>
      <c r="U87" s="130"/>
      <c r="V87" s="130"/>
      <c r="W87" s="130"/>
      <c r="X87" s="127" t="str">
        <f>IFERROR(IF(B87&lt;&gt;0,VLOOKUP(B87,KLSBX2!$D$2:$I$120,6,FALSE()),NA()),IFERROR(IF(A87&lt;&gt;0,VLOOKUP(A87,KLSBX2!$C$2:$I$120,7,FALSE()),NA()),""))</f>
        <v/>
      </c>
      <c r="Y87" s="127">
        <f>IFERROR(IF(B87&lt;&gt;0,VLOOKUP(B87,DMSBXNC!$D$2:$I$420,6,FALSE()),NA()),IFERROR(IF(A87&lt;&gt;0,VLOOKUP(A87,DMSBXNC!$C$2:$I$420,7,FALSE()),NA()),""))</f>
        <v>50</v>
      </c>
      <c r="Z87" s="127">
        <f>IFERROR(IF(B87&lt;&gt;0,VLOOKUP(B87,DMSBX1_3!$D$2:$I$420,6,FALSE()),NA()),IFERROR(IF(A87&lt;&gt;0,VLOOKUP(A87,DMSBX1_3!$C$2:$I$420,7,FALSE()),NA()),""))</f>
        <v>6</v>
      </c>
      <c r="AA87" s="127" t="str">
        <f>IFERROR(IF(B87&lt;&gt;0,VLOOKUP(B87,'KLS1'!$D$2:$I$420,6,FALSE()),NA()),IFERROR(IF(A87&lt;&gt;0,VLOOKUP(A87,'KLS1'!$C$2:$I$420,7,FALSE()),NA()),""))</f>
        <v/>
      </c>
      <c r="AB87" s="129" t="str">
        <f>IFERROR(IF(B87&lt;&gt;0,VLOOKUP(B87,'KLS2'!$D$2:$I$426,6,FALSE()),NA()),IFERROR(IF(A87&lt;&gt;0,VLOOKUP(A87,'KLS2'!$C$2:$I$426,7,FALSE()),NA()),""))</f>
        <v/>
      </c>
      <c r="AC87" s="10">
        <f t="shared" si="15"/>
        <v>56</v>
      </c>
      <c r="AD87" s="11">
        <f t="shared" si="16"/>
        <v>56</v>
      </c>
      <c r="AE87" s="201">
        <f t="shared" si="17"/>
        <v>18.666666666666668</v>
      </c>
      <c r="AF87" s="240"/>
      <c r="AG87" s="4" t="str">
        <f>IFERROR(VLOOKUP(B87,FS!$A$2:$N$78,6,FALSE),"")</f>
        <v/>
      </c>
      <c r="AH87" s="4" t="str">
        <f>IFERROR(VLOOKUP(B87,FS!$A$2:$N$78,7,FALSE),"")</f>
        <v/>
      </c>
      <c r="AI87" s="4" t="str">
        <f>IFERROR(VLOOKUP(B87,FS!$A$2:$N$78,8,FALSE),"")</f>
        <v/>
      </c>
      <c r="AJ87" s="4" t="str">
        <f>IFERROR(VLOOKUP(B87,FS!$A$2:$N$78,9,FALSE),"")</f>
        <v/>
      </c>
      <c r="AK87" s="4" t="str">
        <f>IFERROR(VLOOKUP(B87,FS!$A$2:$N$78,10,FALSE),"")</f>
        <v/>
      </c>
      <c r="AL87" s="4" t="str">
        <f>IFERROR(VLOOKUP(B87,FS!$A$2:$N$78,11,FALSE),"")</f>
        <v/>
      </c>
      <c r="AM87" s="4" t="str">
        <f>IFERROR(VLOOKUP(B87,FS!$A$2:$N$78,12,FALSE),"")</f>
        <v/>
      </c>
      <c r="AN87" s="4" t="str">
        <f>IFERROR(VLOOKUP(B87,FS!$A$2:$N$78,13,FALSE),"")</f>
        <v/>
      </c>
      <c r="AO87" s="236">
        <f t="shared" si="18"/>
        <v>0</v>
      </c>
      <c r="AP87" s="235">
        <f t="shared" si="19"/>
        <v>0</v>
      </c>
      <c r="AQ87" s="237">
        <f t="shared" si="20"/>
        <v>0</v>
      </c>
      <c r="AR87" s="4">
        <f t="shared" si="21"/>
        <v>18.666666666666668</v>
      </c>
      <c r="AS87" s="1">
        <f t="shared" si="22"/>
        <v>1</v>
      </c>
      <c r="AT87" s="130"/>
    </row>
    <row r="88" spans="1:46" ht="15" customHeight="1">
      <c r="A88" s="198">
        <v>9320214</v>
      </c>
      <c r="B88" s="198"/>
      <c r="C88" s="198" t="s">
        <v>618</v>
      </c>
      <c r="D88" s="199">
        <v>2004</v>
      </c>
      <c r="E88" s="199" t="s">
        <v>14</v>
      </c>
      <c r="F88" s="198"/>
      <c r="G88" s="255"/>
      <c r="H88" s="199" t="s">
        <v>161</v>
      </c>
      <c r="I88" s="130" t="str">
        <f>IFERROR(VLOOKUP(A88,'KLP1'!$C$1:$I$108,7,0),IFERROR(VLOOKUP(B88,'KLP1'!$D$1:$I$108,6,0),""))</f>
        <v/>
      </c>
      <c r="J88" s="130" t="str">
        <f>IFERROR(VLOOKUP(A88,'KLP2'!$C$1:$I$108,7,0),IFERROR(VLOOKUP(B88,'KLP2'!$D$1:$I$108,6,0),""))</f>
        <v/>
      </c>
      <c r="K88" s="130" t="str">
        <f>IFERROR(VLOOKUP(A88,'DM1'!$C$1:$I$108,7,0),IFERROR(VLOOKUP(B88,'DM1'!$D$1:$I$108,6,0),""))</f>
        <v/>
      </c>
      <c r="L88" s="130" t="str">
        <f>IFERROR(VLOOKUP(A88,'DM2'!$C$1:$I$108,7,0),IFERROR(VLOOKUP(B88,'DM2'!$D$1:$I$108,6,0),""))</f>
        <v/>
      </c>
      <c r="M88" s="130">
        <f>IFERROR(VLOOKUP(A88,'SPF1'!$C$1:$I$108,7,0),IFERROR(VLOOKUP(B88,'SPF1'!$D$1:$I$108,6,0),""))</f>
        <v>80</v>
      </c>
      <c r="N88" s="127">
        <f>IFERROR(VLOOKUP(A88,'SPF2'!$C$1:$I$108,7,0),IFERROR(VLOOKUP(B88,'SPF2'!$D$1:$I$108,6,0),""))</f>
        <v>60</v>
      </c>
      <c r="O88" s="10">
        <f t="shared" si="12"/>
        <v>140</v>
      </c>
      <c r="P88" s="11">
        <f t="shared" si="13"/>
        <v>140</v>
      </c>
      <c r="Q88" s="201">
        <f t="shared" si="14"/>
        <v>46.666666666666664</v>
      </c>
      <c r="S88" s="130" t="str">
        <f>IFERROR(VLOOKUP(A88,DMSBX1!$C$1:$I$108,7,0),IFERROR(VLOOKUP(B88,DMSBX1!$D$1:$I$108,6,0),""))</f>
        <v/>
      </c>
      <c r="T88" s="130" t="str">
        <f>IFERROR(VLOOKUP(A88,DMSBX2!$C$1:$I$101,7,0),IFERROR(VLOOKUP(B88,DMSBX2!$D$1:$I$101,6,0),""))</f>
        <v/>
      </c>
      <c r="U88" s="130" t="str">
        <f>IFERROR(VLOOKUP(B88,'SP1'!$D$1:$I$107,6,0),"")</f>
        <v/>
      </c>
      <c r="V88" s="130" t="str">
        <f>IFERROR(VLOOKUP(B88,'SP2'!$D$1:$I$107,6,0),"")</f>
        <v/>
      </c>
      <c r="W88" s="127" t="str">
        <f>IFERROR(IF(B88&lt;&gt;0,VLOOKUP(B88,KLSBX1!$D$2:$I$120,6,FALSE()),NA()),IFERROR(IF(A88&lt;&gt;0,VLOOKUP(A88,KLSBX1!$C$2:$I$120,7,FALSE()),NA()),""))</f>
        <v/>
      </c>
      <c r="X88" s="127" t="str">
        <f>IFERROR(IF(B88&lt;&gt;0,VLOOKUP(B88,KLSBX2!$D$2:$I$120,6,FALSE()),NA()),IFERROR(IF(A88&lt;&gt;0,VLOOKUP(A88,KLSBX2!$C$2:$I$120,7,FALSE()),NA()),""))</f>
        <v/>
      </c>
      <c r="Y88" s="127" t="str">
        <f>IFERROR(IF(B88&lt;&gt;0,VLOOKUP(B88,DMSBXNC!$D$2:$I$420,6,FALSE()),NA()),IFERROR(IF(A88&lt;&gt;0,VLOOKUP(A88,DMSBXNC!$C$2:$I$420,7,FALSE()),NA()),""))</f>
        <v/>
      </c>
      <c r="Z88" s="127" t="str">
        <f>IFERROR(IF(B88&lt;&gt;0,VLOOKUP(B88,DMSBX1_3!$D$2:$I$420,6,FALSE()),NA()),IFERROR(IF(A88&lt;&gt;0,VLOOKUP(A88,DMSBX1_3!$C$2:$I$420,7,FALSE()),NA()),""))</f>
        <v/>
      </c>
      <c r="AA88" s="127" t="str">
        <f>IFERROR(IF(B88&lt;&gt;0,VLOOKUP(B88,'KLS1'!$D$2:$I$420,6,FALSE()),NA()),IFERROR(IF(A88&lt;&gt;0,VLOOKUP(A88,'KLS1'!$C$2:$I$420,7,FALSE()),NA()),""))</f>
        <v/>
      </c>
      <c r="AB88" s="129" t="str">
        <f>IFERROR(IF(B88&lt;&gt;0,VLOOKUP(B88,'KLS2'!$D$2:$I$426,6,FALSE()),NA()),IFERROR(IF(A88&lt;&gt;0,VLOOKUP(A88,'KLS2'!$C$2:$I$426,7,FALSE()),NA()),""))</f>
        <v/>
      </c>
      <c r="AC88" s="10">
        <f t="shared" si="15"/>
        <v>0</v>
      </c>
      <c r="AD88" s="11">
        <f t="shared" si="16"/>
        <v>0</v>
      </c>
      <c r="AE88" s="201">
        <f t="shared" si="17"/>
        <v>0</v>
      </c>
      <c r="AF88" s="240"/>
      <c r="AG88" s="4" t="str">
        <f>IFERROR(VLOOKUP(B88,FS!$A$2:$N$78,6,FALSE),"")</f>
        <v/>
      </c>
      <c r="AH88" s="4" t="str">
        <f>IFERROR(VLOOKUP(B88,FS!$A$2:$N$78,7,FALSE),"")</f>
        <v/>
      </c>
      <c r="AI88" s="4" t="str">
        <f>IFERROR(VLOOKUP(B88,FS!$A$2:$N$78,8,FALSE),"")</f>
        <v/>
      </c>
      <c r="AJ88" s="4" t="str">
        <f>IFERROR(VLOOKUP(B88,FS!$A$2:$N$78,9,FALSE),"")</f>
        <v/>
      </c>
      <c r="AK88" s="4" t="str">
        <f>IFERROR(VLOOKUP(B88,FS!$A$2:$N$78,10,FALSE),"")</f>
        <v/>
      </c>
      <c r="AL88" s="4" t="str">
        <f>IFERROR(VLOOKUP(B88,FS!$A$2:$N$78,11,FALSE),"")</f>
        <v/>
      </c>
      <c r="AM88" s="4" t="str">
        <f>IFERROR(VLOOKUP(B88,FS!$A$2:$N$78,12,FALSE),"")</f>
        <v/>
      </c>
      <c r="AN88" s="4" t="str">
        <f>IFERROR(VLOOKUP(B88,FS!$A$2:$N$78,13,FALSE),"")</f>
        <v/>
      </c>
      <c r="AO88" s="236">
        <f t="shared" si="18"/>
        <v>0</v>
      </c>
      <c r="AP88" s="235">
        <f t="shared" si="19"/>
        <v>0</v>
      </c>
      <c r="AQ88" s="237">
        <f t="shared" si="20"/>
        <v>0</v>
      </c>
      <c r="AR88" s="4">
        <f t="shared" si="21"/>
        <v>46.666666666666664</v>
      </c>
      <c r="AS88" s="1">
        <f t="shared" si="22"/>
        <v>1</v>
      </c>
      <c r="AT88" s="130"/>
    </row>
    <row r="89" spans="1:46" ht="15" customHeight="1">
      <c r="A89" s="143">
        <v>9435099</v>
      </c>
      <c r="B89" s="143"/>
      <c r="C89" s="137" t="s">
        <v>64</v>
      </c>
      <c r="D89" s="139">
        <v>2004</v>
      </c>
      <c r="E89" s="139" t="s">
        <v>16</v>
      </c>
      <c r="F89" s="139"/>
      <c r="G89" s="225"/>
      <c r="H89" s="134" t="s">
        <v>164</v>
      </c>
      <c r="I89" s="135">
        <f>IFERROR(VLOOKUP(A89,'KLP1'!$C$1:$I$108,7,0),IFERROR(VLOOKUP(B89,'KLP1'!$D$1:$I$108,6,0),""))</f>
        <v>80</v>
      </c>
      <c r="J89" s="127">
        <f>IFERROR(VLOOKUP(A89,'KLP2'!$C$1:$I$108,7,0),IFERROR(VLOOKUP(B89,'KLP2'!$D$1:$I$108,6,0),""))</f>
        <v>60</v>
      </c>
      <c r="K89" s="127">
        <f>IFERROR(VLOOKUP(A89,'DM1'!$C$1:$I$108,7,0),IFERROR(VLOOKUP(B89,'DM1'!$D$1:$I$108,6,0),""))</f>
        <v>9</v>
      </c>
      <c r="L89" s="127">
        <f>IFERROR(VLOOKUP(A89,'DM2'!$C$1:$I$108,7,0),IFERROR(VLOOKUP(B89,'DM2'!$D$1:$I$108,6,0),""))</f>
        <v>45</v>
      </c>
      <c r="M89" s="130" t="str">
        <f>IFERROR(VLOOKUP(A89,'SPF1'!$C$1:$I$108,7,0),IFERROR(VLOOKUP(B89,'SPF1'!$D$1:$I$108,6,0),""))</f>
        <v/>
      </c>
      <c r="N89" s="127" t="str">
        <f>IFERROR(VLOOKUP(A89,'SPF2'!$C$1:$I$108,7,0),IFERROR(VLOOKUP(B89,'SPF2'!$D$1:$I$108,6,0),""))</f>
        <v/>
      </c>
      <c r="O89" s="10">
        <f t="shared" si="12"/>
        <v>194</v>
      </c>
      <c r="P89" s="11">
        <f t="shared" si="13"/>
        <v>194</v>
      </c>
      <c r="Q89" s="201">
        <f t="shared" si="14"/>
        <v>61.666666666666664</v>
      </c>
      <c r="R89" s="8"/>
      <c r="S89" s="133"/>
      <c r="T89" s="133"/>
      <c r="U89" s="133"/>
      <c r="V89" s="133"/>
      <c r="W89" s="127" t="str">
        <f>IFERROR(IF(B89&lt;&gt;0,VLOOKUP(B89,KLSBX1!$D$2:$I$120,6,FALSE()),NA()),IFERROR(IF(A89&lt;&gt;0,VLOOKUP(A89,KLSBX1!$C$2:$I$120,7,FALSE()),NA()),""))</f>
        <v/>
      </c>
      <c r="X89" s="127" t="str">
        <f>IFERROR(IF(B89&lt;&gt;0,VLOOKUP(B89,KLSBX2!$D$2:$I$120,6,FALSE()),NA()),IFERROR(IF(A89&lt;&gt;0,VLOOKUP(A89,KLSBX2!$C$2:$I$120,7,FALSE()),NA()),""))</f>
        <v/>
      </c>
      <c r="Y89" s="127" t="str">
        <f>IFERROR(IF(B89&lt;&gt;0,VLOOKUP(B89,DMSBXNC!$D$2:$I$420,6,FALSE()),NA()),IFERROR(IF(A89&lt;&gt;0,VLOOKUP(A89,DMSBXNC!$C$2:$I$420,7,FALSE()),NA()),""))</f>
        <v/>
      </c>
      <c r="Z89" s="127" t="str">
        <f>IFERROR(IF(B89&lt;&gt;0,VLOOKUP(B89,DMSBX1_3!$D$2:$I$420,6,FALSE()),NA()),IFERROR(IF(A89&lt;&gt;0,VLOOKUP(A89,DMSBX1_3!$C$2:$I$420,7,FALSE()),NA()),""))</f>
        <v/>
      </c>
      <c r="AA89" s="127" t="str">
        <f>IFERROR(IF(B89&lt;&gt;0,VLOOKUP(B89,'KLS1'!$D$2:$I$420,6,FALSE()),NA()),IFERROR(IF(A89&lt;&gt;0,VLOOKUP(A89,'KLS1'!$C$2:$I$420,7,FALSE()),NA()),""))</f>
        <v/>
      </c>
      <c r="AB89" s="129" t="str">
        <f>IFERROR(IF(B89&lt;&gt;0,VLOOKUP(B89,'KLS2'!$D$2:$I$426,6,FALSE()),NA()),IFERROR(IF(A89&lt;&gt;0,VLOOKUP(A89,'KLS2'!$C$2:$I$426,7,FALSE()),NA()),""))</f>
        <v/>
      </c>
      <c r="AC89" s="10">
        <f t="shared" si="15"/>
        <v>0</v>
      </c>
      <c r="AD89" s="11">
        <f t="shared" si="16"/>
        <v>0</v>
      </c>
      <c r="AE89" s="201">
        <f t="shared" si="17"/>
        <v>0</v>
      </c>
      <c r="AF89" s="240"/>
      <c r="AG89" s="4" t="str">
        <f>IFERROR(VLOOKUP(B89,FS!$A$2:$N$78,6,FALSE),"")</f>
        <v/>
      </c>
      <c r="AH89" s="4" t="str">
        <f>IFERROR(VLOOKUP(B89,FS!$A$2:$N$78,7,FALSE),"")</f>
        <v/>
      </c>
      <c r="AI89" s="4" t="str">
        <f>IFERROR(VLOOKUP(B89,FS!$A$2:$N$78,8,FALSE),"")</f>
        <v/>
      </c>
      <c r="AJ89" s="4" t="str">
        <f>IFERROR(VLOOKUP(B89,FS!$A$2:$N$78,9,FALSE),"")</f>
        <v/>
      </c>
      <c r="AK89" s="4" t="str">
        <f>IFERROR(VLOOKUP(B89,FS!$A$2:$N$78,10,FALSE),"")</f>
        <v/>
      </c>
      <c r="AL89" s="4" t="str">
        <f>IFERROR(VLOOKUP(B89,FS!$A$2:$N$78,11,FALSE),"")</f>
        <v/>
      </c>
      <c r="AM89" s="4" t="str">
        <f>IFERROR(VLOOKUP(B89,FS!$A$2:$N$78,12,FALSE),"")</f>
        <v/>
      </c>
      <c r="AN89" s="4" t="str">
        <f>IFERROR(VLOOKUP(B89,FS!$A$2:$N$78,13,FALSE),"")</f>
        <v/>
      </c>
      <c r="AO89" s="236">
        <f t="shared" si="18"/>
        <v>0</v>
      </c>
      <c r="AP89" s="235">
        <f t="shared" si="19"/>
        <v>0</v>
      </c>
      <c r="AQ89" s="237">
        <f t="shared" si="20"/>
        <v>0</v>
      </c>
      <c r="AR89" s="4">
        <f t="shared" si="21"/>
        <v>61.666666666666664</v>
      </c>
      <c r="AS89" s="1">
        <f t="shared" si="22"/>
        <v>1</v>
      </c>
      <c r="AT89" s="130"/>
    </row>
    <row r="90" spans="1:46" s="17" customFormat="1" ht="15" customHeight="1">
      <c r="A90" s="143">
        <v>9430193</v>
      </c>
      <c r="B90" s="143"/>
      <c r="C90" s="137" t="s">
        <v>25</v>
      </c>
      <c r="D90" s="139">
        <v>2004</v>
      </c>
      <c r="E90" s="139" t="s">
        <v>16</v>
      </c>
      <c r="F90" s="139"/>
      <c r="G90" s="225"/>
      <c r="H90" s="134" t="s">
        <v>161</v>
      </c>
      <c r="I90" s="135">
        <f>IFERROR(VLOOKUP(A90,'KLP1'!$C$1:$I$108,7,0),IFERROR(VLOOKUP(B90,'KLP1'!$D$1:$I$108,6,0),""))</f>
        <v>45</v>
      </c>
      <c r="J90" s="127">
        <f>IFERROR(VLOOKUP(A90,'KLP2'!$C$1:$I$108,7,0),IFERROR(VLOOKUP(B90,'KLP2'!$D$1:$I$108,6,0),""))</f>
        <v>80</v>
      </c>
      <c r="K90" s="127">
        <f>IFERROR(VLOOKUP(A90,'DM1'!$C$1:$I$108,7,0),IFERROR(VLOOKUP(B90,'DM1'!$D$1:$I$108,6,0),""))</f>
        <v>26</v>
      </c>
      <c r="L90" s="127">
        <f>IFERROR(VLOOKUP(A90,'DM2'!$C$1:$I$108,7,0),IFERROR(VLOOKUP(B90,'DM2'!$D$1:$I$108,6,0),""))</f>
        <v>29</v>
      </c>
      <c r="M90" s="130" t="str">
        <f>IFERROR(VLOOKUP(A90,'SPF1'!$C$1:$I$108,7,0),IFERROR(VLOOKUP(B90,'SPF1'!$D$1:$I$108,6,0),""))</f>
        <v/>
      </c>
      <c r="N90" s="127" t="str">
        <f>IFERROR(VLOOKUP(A90,'SPF2'!$C$1:$I$108,7,0),IFERROR(VLOOKUP(B90,'SPF2'!$D$1:$I$108,6,0),""))</f>
        <v/>
      </c>
      <c r="O90" s="10">
        <f t="shared" si="12"/>
        <v>180</v>
      </c>
      <c r="P90" s="11">
        <f t="shared" si="13"/>
        <v>180</v>
      </c>
      <c r="Q90" s="201">
        <f t="shared" si="14"/>
        <v>51.333333333333336</v>
      </c>
      <c r="R90" s="8"/>
      <c r="S90" s="133"/>
      <c r="T90" s="133"/>
      <c r="U90" s="133"/>
      <c r="V90" s="133"/>
      <c r="W90" s="127" t="str">
        <f>IFERROR(IF(B90&lt;&gt;0,VLOOKUP(B90,KLSBX1!$D$2:$I$120,6,FALSE()),NA()),IFERROR(IF(A90&lt;&gt;0,VLOOKUP(A90,KLSBX1!$C$2:$I$120,7,FALSE()),NA()),""))</f>
        <v/>
      </c>
      <c r="X90" s="127" t="str">
        <f>IFERROR(IF(B90&lt;&gt;0,VLOOKUP(B90,KLSBX2!$D$2:$I$120,6,FALSE()),NA()),IFERROR(IF(A90&lt;&gt;0,VLOOKUP(A90,KLSBX2!$C$2:$I$120,7,FALSE()),NA()),""))</f>
        <v/>
      </c>
      <c r="Y90" s="127" t="str">
        <f>IFERROR(IF(B90&lt;&gt;0,VLOOKUP(B90,DMSBXNC!$D$2:$I$420,6,FALSE()),NA()),IFERROR(IF(A90&lt;&gt;0,VLOOKUP(A90,DMSBXNC!$C$2:$I$420,7,FALSE()),NA()),""))</f>
        <v/>
      </c>
      <c r="Z90" s="127" t="str">
        <f>IFERROR(IF(B90&lt;&gt;0,VLOOKUP(B90,DMSBX1_3!$D$2:$I$420,6,FALSE()),NA()),IFERROR(IF(A90&lt;&gt;0,VLOOKUP(A90,DMSBX1_3!$C$2:$I$420,7,FALSE()),NA()),""))</f>
        <v/>
      </c>
      <c r="AA90" s="127" t="str">
        <f>IFERROR(IF(B90&lt;&gt;0,VLOOKUP(B90,'KLS1'!$D$2:$I$420,6,FALSE()),NA()),IFERROR(IF(A90&lt;&gt;0,VLOOKUP(A90,'KLS1'!$C$2:$I$420,7,FALSE()),NA()),""))</f>
        <v/>
      </c>
      <c r="AB90" s="129" t="str">
        <f>IFERROR(IF(B90&lt;&gt;0,VLOOKUP(B90,'KLS2'!$D$2:$I$426,6,FALSE()),NA()),IFERROR(IF(A90&lt;&gt;0,VLOOKUP(A90,'KLS2'!$C$2:$I$426,7,FALSE()),NA()),""))</f>
        <v/>
      </c>
      <c r="AC90" s="10">
        <f t="shared" si="15"/>
        <v>0</v>
      </c>
      <c r="AD90" s="11">
        <f t="shared" si="16"/>
        <v>0</v>
      </c>
      <c r="AE90" s="201">
        <f t="shared" si="17"/>
        <v>0</v>
      </c>
      <c r="AF90" s="240"/>
      <c r="AG90" s="4" t="str">
        <f>IFERROR(VLOOKUP(B90,FS!$A$2:$N$78,6,FALSE),"")</f>
        <v/>
      </c>
      <c r="AH90" s="4" t="str">
        <f>IFERROR(VLOOKUP(B90,FS!$A$2:$N$78,7,FALSE),"")</f>
        <v/>
      </c>
      <c r="AI90" s="4" t="str">
        <f>IFERROR(VLOOKUP(B90,FS!$A$2:$N$78,8,FALSE),"")</f>
        <v/>
      </c>
      <c r="AJ90" s="4" t="str">
        <f>IFERROR(VLOOKUP(B90,FS!$A$2:$N$78,9,FALSE),"")</f>
        <v/>
      </c>
      <c r="AK90" s="4" t="str">
        <f>IFERROR(VLOOKUP(B90,FS!$A$2:$N$78,10,FALSE),"")</f>
        <v/>
      </c>
      <c r="AL90" s="4" t="str">
        <f>IFERROR(VLOOKUP(B90,FS!$A$2:$N$78,11,FALSE),"")</f>
        <v/>
      </c>
      <c r="AM90" s="4" t="str">
        <f>IFERROR(VLOOKUP(B90,FS!$A$2:$N$78,12,FALSE),"")</f>
        <v/>
      </c>
      <c r="AN90" s="4" t="str">
        <f>IFERROR(VLOOKUP(B90,FS!$A$2:$N$78,13,FALSE),"")</f>
        <v/>
      </c>
      <c r="AO90" s="236">
        <f t="shared" si="18"/>
        <v>0</v>
      </c>
      <c r="AP90" s="235">
        <f t="shared" si="19"/>
        <v>0</v>
      </c>
      <c r="AQ90" s="237">
        <f t="shared" si="20"/>
        <v>0</v>
      </c>
      <c r="AR90" s="4">
        <f t="shared" si="21"/>
        <v>51.333333333333336</v>
      </c>
      <c r="AS90" s="1">
        <f t="shared" si="22"/>
        <v>1</v>
      </c>
      <c r="AT90" s="130"/>
    </row>
    <row r="91" spans="1:46" s="17" customFormat="1" ht="15" customHeight="1">
      <c r="A91" s="144">
        <v>9435098</v>
      </c>
      <c r="B91" s="144"/>
      <c r="C91" s="133" t="s">
        <v>68</v>
      </c>
      <c r="D91" s="134">
        <v>2004</v>
      </c>
      <c r="E91" s="134" t="s">
        <v>16</v>
      </c>
      <c r="F91" s="133"/>
      <c r="G91" s="219"/>
      <c r="H91" s="134" t="s">
        <v>164</v>
      </c>
      <c r="I91" s="135"/>
      <c r="J91" s="135"/>
      <c r="K91" s="127">
        <f>IFERROR(VLOOKUP(A91,'DM1'!$C$1:$I$108,7,0),IFERROR(VLOOKUP(B91,'DM1'!$D$1:$I$108,6,0),""))</f>
        <v>80</v>
      </c>
      <c r="L91" s="127">
        <f>IFERROR(VLOOKUP(A91,'DM2'!$C$1:$I$108,7,0),IFERROR(VLOOKUP(B91,'DM2'!$D$1:$I$108,6,0),""))</f>
        <v>32</v>
      </c>
      <c r="M91" s="130" t="str">
        <f>IFERROR(VLOOKUP(A91,'SPF1'!$C$1:$I$108,7,0),IFERROR(VLOOKUP(B91,'SPF1'!$D$1:$I$108,6,0),""))</f>
        <v/>
      </c>
      <c r="N91" s="127" t="str">
        <f>IFERROR(VLOOKUP(A91,'SPF2'!$C$1:$I$108,7,0),IFERROR(VLOOKUP(B91,'SPF2'!$D$1:$I$108,6,0),""))</f>
        <v/>
      </c>
      <c r="O91" s="10">
        <f t="shared" si="12"/>
        <v>112</v>
      </c>
      <c r="P91" s="11">
        <f t="shared" si="13"/>
        <v>112</v>
      </c>
      <c r="Q91" s="201">
        <f t="shared" si="14"/>
        <v>37.333333333333336</v>
      </c>
      <c r="R91" s="8"/>
      <c r="S91" s="136"/>
      <c r="T91" s="135"/>
      <c r="U91" s="135"/>
      <c r="V91" s="135"/>
      <c r="W91" s="127" t="str">
        <f>IFERROR(IF(B91&lt;&gt;0,VLOOKUP(B91,KLSBX1!$D$2:$I$120,6,FALSE()),NA()),IFERROR(IF(A91&lt;&gt;0,VLOOKUP(A91,KLSBX1!$C$2:$I$120,7,FALSE()),NA()),""))</f>
        <v/>
      </c>
      <c r="X91" s="127" t="str">
        <f>IFERROR(IF(B91&lt;&gt;0,VLOOKUP(B91,KLSBX2!$D$2:$I$120,6,FALSE()),NA()),IFERROR(IF(A91&lt;&gt;0,VLOOKUP(A91,KLSBX2!$C$2:$I$120,7,FALSE()),NA()),""))</f>
        <v/>
      </c>
      <c r="Y91" s="127" t="str">
        <f>IFERROR(IF(B91&lt;&gt;0,VLOOKUP(B91,DMSBXNC!$D$2:$I$420,6,FALSE()),NA()),IFERROR(IF(A91&lt;&gt;0,VLOOKUP(A91,DMSBXNC!$C$2:$I$420,7,FALSE()),NA()),""))</f>
        <v/>
      </c>
      <c r="Z91" s="127" t="str">
        <f>IFERROR(IF(B91&lt;&gt;0,VLOOKUP(B91,DMSBX1_3!$D$2:$I$420,6,FALSE()),NA()),IFERROR(IF(A91&lt;&gt;0,VLOOKUP(A91,DMSBX1_3!$C$2:$I$420,7,FALSE()),NA()),""))</f>
        <v/>
      </c>
      <c r="AA91" s="127" t="str">
        <f>IFERROR(IF(B91&lt;&gt;0,VLOOKUP(B91,'KLS1'!$D$2:$I$420,6,FALSE()),NA()),IFERROR(IF(A91&lt;&gt;0,VLOOKUP(A91,'KLS1'!$C$2:$I$420,7,FALSE()),NA()),""))</f>
        <v/>
      </c>
      <c r="AB91" s="129" t="str">
        <f>IFERROR(IF(B91&lt;&gt;0,VLOOKUP(B91,'KLS2'!$D$2:$I$426,6,FALSE()),NA()),IFERROR(IF(A91&lt;&gt;0,VLOOKUP(A91,'KLS2'!$C$2:$I$426,7,FALSE()),NA()),""))</f>
        <v/>
      </c>
      <c r="AC91" s="10">
        <f t="shared" si="15"/>
        <v>0</v>
      </c>
      <c r="AD91" s="11">
        <f t="shared" si="16"/>
        <v>0</v>
      </c>
      <c r="AE91" s="201">
        <f t="shared" si="17"/>
        <v>0</v>
      </c>
      <c r="AF91" s="240"/>
      <c r="AG91" s="4" t="str">
        <f>IFERROR(VLOOKUP(B91,FS!$A$2:$N$78,6,FALSE),"")</f>
        <v/>
      </c>
      <c r="AH91" s="4" t="str">
        <f>IFERROR(VLOOKUP(B91,FS!$A$2:$N$78,7,FALSE),"")</f>
        <v/>
      </c>
      <c r="AI91" s="4" t="str">
        <f>IFERROR(VLOOKUP(B91,FS!$A$2:$N$78,8,FALSE),"")</f>
        <v/>
      </c>
      <c r="AJ91" s="4" t="str">
        <f>IFERROR(VLOOKUP(B91,FS!$A$2:$N$78,9,FALSE),"")</f>
        <v/>
      </c>
      <c r="AK91" s="4" t="str">
        <f>IFERROR(VLOOKUP(B91,FS!$A$2:$N$78,10,FALSE),"")</f>
        <v/>
      </c>
      <c r="AL91" s="4" t="str">
        <f>IFERROR(VLOOKUP(B91,FS!$A$2:$N$78,11,FALSE),"")</f>
        <v/>
      </c>
      <c r="AM91" s="4" t="str">
        <f>IFERROR(VLOOKUP(B91,FS!$A$2:$N$78,12,FALSE),"")</f>
        <v/>
      </c>
      <c r="AN91" s="4" t="str">
        <f>IFERROR(VLOOKUP(B91,FS!$A$2:$N$78,13,FALSE),"")</f>
        <v/>
      </c>
      <c r="AO91" s="236">
        <f t="shared" si="18"/>
        <v>0</v>
      </c>
      <c r="AP91" s="235">
        <f t="shared" si="19"/>
        <v>0</v>
      </c>
      <c r="AQ91" s="237">
        <f t="shared" si="20"/>
        <v>0</v>
      </c>
      <c r="AR91" s="4">
        <f t="shared" si="21"/>
        <v>37.333333333333336</v>
      </c>
      <c r="AS91" s="1">
        <f t="shared" si="22"/>
        <v>1</v>
      </c>
      <c r="AT91" s="130"/>
    </row>
    <row r="92" spans="1:46" s="17" customFormat="1" ht="15" customHeight="1">
      <c r="A92" s="143">
        <v>9430191</v>
      </c>
      <c r="B92" s="143"/>
      <c r="C92" s="137" t="s">
        <v>263</v>
      </c>
      <c r="D92" s="139">
        <v>2004</v>
      </c>
      <c r="E92" s="139" t="s">
        <v>16</v>
      </c>
      <c r="F92" s="139"/>
      <c r="G92" s="225"/>
      <c r="H92" s="134" t="s">
        <v>161</v>
      </c>
      <c r="I92" s="135">
        <f>IFERROR(VLOOKUP(A92,'KLP1'!$C$1:$I$108,7,0),IFERROR(VLOOKUP(B92,'KLP1'!$D$1:$I$108,6,0),""))</f>
        <v>29</v>
      </c>
      <c r="J92" s="127">
        <f>IFERROR(VLOOKUP(A92,'KLP2'!$C$1:$I$108,7,0),IFERROR(VLOOKUP(B92,'KLP2'!$D$1:$I$108,6,0),""))</f>
        <v>60</v>
      </c>
      <c r="K92" s="127" t="str">
        <f>IFERROR(VLOOKUP(A92,'DM1'!$C$1:$I$108,7,0),IFERROR(VLOOKUP(B92,'DM1'!$D$1:$I$108,6,0),""))</f>
        <v/>
      </c>
      <c r="L92" s="127" t="str">
        <f>IFERROR(VLOOKUP(A92,'DM2'!$C$1:$I$108,7,0),IFERROR(VLOOKUP(B92,'DM2'!$D$1:$I$108,6,0),""))</f>
        <v/>
      </c>
      <c r="M92" s="130" t="str">
        <f>IFERROR(VLOOKUP(A92,'SPF1'!$C$1:$I$108,7,0),IFERROR(VLOOKUP(B92,'SPF1'!$D$1:$I$108,6,0),""))</f>
        <v/>
      </c>
      <c r="N92" s="127" t="str">
        <f>IFERROR(VLOOKUP(A92,'SPF2'!$C$1:$I$108,7,0),IFERROR(VLOOKUP(B92,'SPF2'!$D$1:$I$108,6,0),""))</f>
        <v/>
      </c>
      <c r="O92" s="10">
        <f t="shared" si="12"/>
        <v>89</v>
      </c>
      <c r="P92" s="11">
        <f t="shared" si="13"/>
        <v>89</v>
      </c>
      <c r="Q92" s="201">
        <f t="shared" si="14"/>
        <v>29.666666666666668</v>
      </c>
      <c r="R92" s="8"/>
      <c r="S92" s="133"/>
      <c r="T92" s="133"/>
      <c r="U92" s="133"/>
      <c r="V92" s="133"/>
      <c r="W92" s="127" t="str">
        <f>IFERROR(IF(B92&lt;&gt;0,VLOOKUP(B92,KLSBX1!$D$2:$I$120,6,FALSE()),NA()),IFERROR(IF(A92&lt;&gt;0,VLOOKUP(A92,KLSBX1!$C$2:$I$120,7,FALSE()),NA()),""))</f>
        <v/>
      </c>
      <c r="X92" s="127" t="str">
        <f>IFERROR(IF(B92&lt;&gt;0,VLOOKUP(B92,KLSBX2!$D$2:$I$120,6,FALSE()),NA()),IFERROR(IF(A92&lt;&gt;0,VLOOKUP(A92,KLSBX2!$C$2:$I$120,7,FALSE()),NA()),""))</f>
        <v/>
      </c>
      <c r="Y92" s="127" t="str">
        <f>IFERROR(IF(B92&lt;&gt;0,VLOOKUP(B92,DMSBXNC!$D$2:$I$420,6,FALSE()),NA()),IFERROR(IF(A92&lt;&gt;0,VLOOKUP(A92,DMSBXNC!$C$2:$I$420,7,FALSE()),NA()),""))</f>
        <v/>
      </c>
      <c r="Z92" s="127" t="str">
        <f>IFERROR(IF(B92&lt;&gt;0,VLOOKUP(B92,DMSBX1_3!$D$2:$I$420,6,FALSE()),NA()),IFERROR(IF(A92&lt;&gt;0,VLOOKUP(A92,DMSBX1_3!$C$2:$I$420,7,FALSE()),NA()),""))</f>
        <v/>
      </c>
      <c r="AA92" s="127" t="str">
        <f>IFERROR(IF(B92&lt;&gt;0,VLOOKUP(B92,'KLS1'!$D$2:$I$420,6,FALSE()),NA()),IFERROR(IF(A92&lt;&gt;0,VLOOKUP(A92,'KLS1'!$C$2:$I$420,7,FALSE()),NA()),""))</f>
        <v/>
      </c>
      <c r="AB92" s="129" t="str">
        <f>IFERROR(IF(B92&lt;&gt;0,VLOOKUP(B92,'KLS2'!$D$2:$I$426,6,FALSE()),NA()),IFERROR(IF(A92&lt;&gt;0,VLOOKUP(A92,'KLS2'!$C$2:$I$426,7,FALSE()),NA()),""))</f>
        <v/>
      </c>
      <c r="AC92" s="10">
        <f t="shared" si="15"/>
        <v>0</v>
      </c>
      <c r="AD92" s="11">
        <f t="shared" si="16"/>
        <v>0</v>
      </c>
      <c r="AE92" s="201">
        <f t="shared" si="17"/>
        <v>0</v>
      </c>
      <c r="AF92" s="240"/>
      <c r="AG92" s="4" t="str">
        <f>IFERROR(VLOOKUP(B92,FS!$A$2:$N$78,6,FALSE),"")</f>
        <v/>
      </c>
      <c r="AH92" s="4" t="str">
        <f>IFERROR(VLOOKUP(B92,FS!$A$2:$N$78,7,FALSE),"")</f>
        <v/>
      </c>
      <c r="AI92" s="4" t="str">
        <f>IFERROR(VLOOKUP(B92,FS!$A$2:$N$78,8,FALSE),"")</f>
        <v/>
      </c>
      <c r="AJ92" s="4" t="str">
        <f>IFERROR(VLOOKUP(B92,FS!$A$2:$N$78,9,FALSE),"")</f>
        <v/>
      </c>
      <c r="AK92" s="4" t="str">
        <f>IFERROR(VLOOKUP(B92,FS!$A$2:$N$78,10,FALSE),"")</f>
        <v/>
      </c>
      <c r="AL92" s="4" t="str">
        <f>IFERROR(VLOOKUP(B92,FS!$A$2:$N$78,11,FALSE),"")</f>
        <v/>
      </c>
      <c r="AM92" s="4" t="str">
        <f>IFERROR(VLOOKUP(B92,FS!$A$2:$N$78,12,FALSE),"")</f>
        <v/>
      </c>
      <c r="AN92" s="4" t="str">
        <f>IFERROR(VLOOKUP(B92,FS!$A$2:$N$78,13,FALSE),"")</f>
        <v/>
      </c>
      <c r="AO92" s="236">
        <f t="shared" si="18"/>
        <v>0</v>
      </c>
      <c r="AP92" s="235">
        <f t="shared" si="19"/>
        <v>0</v>
      </c>
      <c r="AQ92" s="237">
        <f t="shared" si="20"/>
        <v>0</v>
      </c>
      <c r="AR92" s="4">
        <f t="shared" si="21"/>
        <v>29.666666666666668</v>
      </c>
      <c r="AS92" s="1">
        <f t="shared" si="22"/>
        <v>1</v>
      </c>
      <c r="AT92" s="130"/>
    </row>
    <row r="93" spans="1:46" s="17" customFormat="1" ht="15" customHeight="1">
      <c r="A93" s="144">
        <v>9435094</v>
      </c>
      <c r="B93" s="144"/>
      <c r="C93" s="133" t="s">
        <v>62</v>
      </c>
      <c r="D93" s="134">
        <v>2004</v>
      </c>
      <c r="E93" s="134" t="s">
        <v>16</v>
      </c>
      <c r="F93" s="133"/>
      <c r="G93" s="219"/>
      <c r="H93" s="134" t="s">
        <v>164</v>
      </c>
      <c r="I93" s="135"/>
      <c r="J93" s="135"/>
      <c r="K93" s="127">
        <f>IFERROR(VLOOKUP(A93,'DM1'!$C$1:$I$108,7,0),IFERROR(VLOOKUP(B93,'DM1'!$D$1:$I$108,6,0),""))</f>
        <v>29</v>
      </c>
      <c r="L93" s="127">
        <f>IFERROR(VLOOKUP(A93,'DM2'!$C$1:$I$108,7,0),IFERROR(VLOOKUP(B93,'DM2'!$D$1:$I$108,6,0),""))</f>
        <v>50</v>
      </c>
      <c r="M93" s="130" t="str">
        <f>IFERROR(VLOOKUP(A93,'SPF1'!$C$1:$I$108,7,0),IFERROR(VLOOKUP(B93,'SPF1'!$D$1:$I$108,6,0),""))</f>
        <v/>
      </c>
      <c r="N93" s="127" t="str">
        <f>IFERROR(VLOOKUP(A93,'SPF2'!$C$1:$I$108,7,0),IFERROR(VLOOKUP(B93,'SPF2'!$D$1:$I$108,6,0),""))</f>
        <v/>
      </c>
      <c r="O93" s="10">
        <f t="shared" si="12"/>
        <v>79</v>
      </c>
      <c r="P93" s="11">
        <f t="shared" si="13"/>
        <v>79</v>
      </c>
      <c r="Q93" s="201">
        <f t="shared" si="14"/>
        <v>26.333333333333332</v>
      </c>
      <c r="R93" s="8"/>
      <c r="S93" s="136"/>
      <c r="T93" s="135"/>
      <c r="U93" s="135"/>
      <c r="V93" s="135"/>
      <c r="W93" s="127" t="str">
        <f>IFERROR(IF(B93&lt;&gt;0,VLOOKUP(B93,KLSBX1!$D$2:$I$120,6,FALSE()),NA()),IFERROR(IF(A93&lt;&gt;0,VLOOKUP(A93,KLSBX1!$C$2:$I$120,7,FALSE()),NA()),""))</f>
        <v/>
      </c>
      <c r="X93" s="127" t="str">
        <f>IFERROR(IF(B93&lt;&gt;0,VLOOKUP(B93,KLSBX2!$D$2:$I$120,6,FALSE()),NA()),IFERROR(IF(A93&lt;&gt;0,VLOOKUP(A93,KLSBX2!$C$2:$I$120,7,FALSE()),NA()),""))</f>
        <v/>
      </c>
      <c r="Y93" s="127" t="str">
        <f>IFERROR(IF(B93&lt;&gt;0,VLOOKUP(B93,DMSBXNC!$D$2:$I$420,6,FALSE()),NA()),IFERROR(IF(A93&lt;&gt;0,VLOOKUP(A93,DMSBXNC!$C$2:$I$420,7,FALSE()),NA()),""))</f>
        <v/>
      </c>
      <c r="Z93" s="127" t="str">
        <f>IFERROR(IF(B93&lt;&gt;0,VLOOKUP(B93,DMSBX1_3!$D$2:$I$420,6,FALSE()),NA()),IFERROR(IF(A93&lt;&gt;0,VLOOKUP(A93,DMSBX1_3!$C$2:$I$420,7,FALSE()),NA()),""))</f>
        <v/>
      </c>
      <c r="AA93" s="127" t="str">
        <f>IFERROR(IF(B93&lt;&gt;0,VLOOKUP(B93,'KLS1'!$D$2:$I$420,6,FALSE()),NA()),IFERROR(IF(A93&lt;&gt;0,VLOOKUP(A93,'KLS1'!$C$2:$I$420,7,FALSE()),NA()),""))</f>
        <v/>
      </c>
      <c r="AB93" s="129" t="str">
        <f>IFERROR(IF(B93&lt;&gt;0,VLOOKUP(B93,'KLS2'!$D$2:$I$426,6,FALSE()),NA()),IFERROR(IF(A93&lt;&gt;0,VLOOKUP(A93,'KLS2'!$C$2:$I$426,7,FALSE()),NA()),""))</f>
        <v/>
      </c>
      <c r="AC93" s="10">
        <f t="shared" si="15"/>
        <v>0</v>
      </c>
      <c r="AD93" s="11">
        <f t="shared" si="16"/>
        <v>0</v>
      </c>
      <c r="AE93" s="201">
        <f t="shared" si="17"/>
        <v>0</v>
      </c>
      <c r="AF93" s="240"/>
      <c r="AG93" s="4" t="str">
        <f>IFERROR(VLOOKUP(B93,FS!$A$2:$N$78,6,FALSE),"")</f>
        <v/>
      </c>
      <c r="AH93" s="4" t="str">
        <f>IFERROR(VLOOKUP(B93,FS!$A$2:$N$78,7,FALSE),"")</f>
        <v/>
      </c>
      <c r="AI93" s="4" t="str">
        <f>IFERROR(VLOOKUP(B93,FS!$A$2:$N$78,8,FALSE),"")</f>
        <v/>
      </c>
      <c r="AJ93" s="4" t="str">
        <f>IFERROR(VLOOKUP(B93,FS!$A$2:$N$78,9,FALSE),"")</f>
        <v/>
      </c>
      <c r="AK93" s="4" t="str">
        <f>IFERROR(VLOOKUP(B93,FS!$A$2:$N$78,10,FALSE),"")</f>
        <v/>
      </c>
      <c r="AL93" s="4" t="str">
        <f>IFERROR(VLOOKUP(B93,FS!$A$2:$N$78,11,FALSE),"")</f>
        <v/>
      </c>
      <c r="AM93" s="4" t="str">
        <f>IFERROR(VLOOKUP(B93,FS!$A$2:$N$78,12,FALSE),"")</f>
        <v/>
      </c>
      <c r="AN93" s="4" t="str">
        <f>IFERROR(VLOOKUP(B93,FS!$A$2:$N$78,13,FALSE),"")</f>
        <v/>
      </c>
      <c r="AO93" s="236">
        <f t="shared" si="18"/>
        <v>0</v>
      </c>
      <c r="AP93" s="235">
        <f t="shared" si="19"/>
        <v>0</v>
      </c>
      <c r="AQ93" s="237">
        <f t="shared" si="20"/>
        <v>0</v>
      </c>
      <c r="AR93" s="4">
        <f t="shared" si="21"/>
        <v>26.333333333333332</v>
      </c>
      <c r="AS93" s="1">
        <f t="shared" si="22"/>
        <v>1</v>
      </c>
      <c r="AT93" s="130"/>
    </row>
    <row r="94" spans="1:46" ht="15" customHeight="1">
      <c r="A94" s="144">
        <v>9435095</v>
      </c>
      <c r="B94" s="144"/>
      <c r="C94" s="133" t="s">
        <v>262</v>
      </c>
      <c r="D94" s="134">
        <v>2004</v>
      </c>
      <c r="E94" s="134" t="s">
        <v>16</v>
      </c>
      <c r="F94" s="133"/>
      <c r="G94" s="219"/>
      <c r="H94" s="134" t="s">
        <v>164</v>
      </c>
      <c r="I94" s="135"/>
      <c r="J94" s="135"/>
      <c r="K94" s="127" t="str">
        <f>IFERROR(VLOOKUP(A94,'DM1'!$C$1:$I$108,7,0),IFERROR(VLOOKUP(B94,'DM1'!$D$1:$I$108,6,0),""))</f>
        <v/>
      </c>
      <c r="L94" s="127" t="str">
        <f>IFERROR(VLOOKUP(A94,'DM2'!$C$1:$I$108,7,0),IFERROR(VLOOKUP(B94,'DM2'!$D$1:$I$108,6,0),""))</f>
        <v/>
      </c>
      <c r="M94" s="130" t="str">
        <f>IFERROR(VLOOKUP(A94,'SPF1'!$C$1:$I$108,7,0),IFERROR(VLOOKUP(B94,'SPF1'!$D$1:$I$108,6,0),""))</f>
        <v/>
      </c>
      <c r="N94" s="127" t="str">
        <f>IFERROR(VLOOKUP(A94,'SPF2'!$C$1:$I$108,7,0),IFERROR(VLOOKUP(B94,'SPF2'!$D$1:$I$108,6,0),""))</f>
        <v/>
      </c>
      <c r="O94" s="10">
        <f t="shared" si="12"/>
        <v>0</v>
      </c>
      <c r="P94" s="11">
        <f t="shared" si="13"/>
        <v>0</v>
      </c>
      <c r="Q94" s="201">
        <f t="shared" si="14"/>
        <v>0</v>
      </c>
      <c r="R94" s="8"/>
      <c r="S94" s="136"/>
      <c r="T94" s="135"/>
      <c r="U94" s="135"/>
      <c r="V94" s="135"/>
      <c r="W94" s="127" t="str">
        <f>IFERROR(IF(B94&lt;&gt;0,VLOOKUP(B94,KLSBX1!$D$2:$I$120,6,FALSE()),NA()),IFERROR(IF(A94&lt;&gt;0,VLOOKUP(A94,KLSBX1!$C$2:$I$120,7,FALSE()),NA()),""))</f>
        <v/>
      </c>
      <c r="X94" s="127" t="str">
        <f>IFERROR(IF(B94&lt;&gt;0,VLOOKUP(B94,KLSBX2!$D$2:$I$120,6,FALSE()),NA()),IFERROR(IF(A94&lt;&gt;0,VLOOKUP(A94,KLSBX2!$C$2:$I$120,7,FALSE()),NA()),""))</f>
        <v/>
      </c>
      <c r="Y94" s="127" t="str">
        <f>IFERROR(IF(B94&lt;&gt;0,VLOOKUP(B94,DMSBXNC!$D$2:$I$420,6,FALSE()),NA()),IFERROR(IF(A94&lt;&gt;0,VLOOKUP(A94,DMSBXNC!$C$2:$I$420,7,FALSE()),NA()),""))</f>
        <v/>
      </c>
      <c r="Z94" s="127" t="str">
        <f>IFERROR(IF(B94&lt;&gt;0,VLOOKUP(B94,DMSBX1_3!$D$2:$I$420,6,FALSE()),NA()),IFERROR(IF(A94&lt;&gt;0,VLOOKUP(A94,DMSBX1_3!$C$2:$I$420,7,FALSE()),NA()),""))</f>
        <v/>
      </c>
      <c r="AA94" s="127" t="str">
        <f>IFERROR(IF(B94&lt;&gt;0,VLOOKUP(B94,'KLS1'!$D$2:$I$420,6,FALSE()),NA()),IFERROR(IF(A94&lt;&gt;0,VLOOKUP(A94,'KLS1'!$C$2:$I$420,7,FALSE()),NA()),""))</f>
        <v/>
      </c>
      <c r="AB94" s="129" t="str">
        <f>IFERROR(IF(B94&lt;&gt;0,VLOOKUP(B94,'KLS2'!$D$2:$I$426,6,FALSE()),NA()),IFERROR(IF(A94&lt;&gt;0,VLOOKUP(A94,'KLS2'!$C$2:$I$426,7,FALSE()),NA()),""))</f>
        <v/>
      </c>
      <c r="AC94" s="10">
        <f t="shared" si="15"/>
        <v>0</v>
      </c>
      <c r="AD94" s="11">
        <f t="shared" si="16"/>
        <v>0</v>
      </c>
      <c r="AE94" s="201">
        <f t="shared" si="17"/>
        <v>0</v>
      </c>
      <c r="AF94" s="240"/>
      <c r="AG94" s="4" t="str">
        <f>IFERROR(VLOOKUP(B94,FS!$A$2:$N$78,6,FALSE),"")</f>
        <v/>
      </c>
      <c r="AH94" s="4" t="str">
        <f>IFERROR(VLOOKUP(B94,FS!$A$2:$N$78,7,FALSE),"")</f>
        <v/>
      </c>
      <c r="AI94" s="4" t="str">
        <f>IFERROR(VLOOKUP(B94,FS!$A$2:$N$78,8,FALSE),"")</f>
        <v/>
      </c>
      <c r="AJ94" s="4" t="str">
        <f>IFERROR(VLOOKUP(B94,FS!$A$2:$N$78,9,FALSE),"")</f>
        <v/>
      </c>
      <c r="AK94" s="4" t="str">
        <f>IFERROR(VLOOKUP(B94,FS!$A$2:$N$78,10,FALSE),"")</f>
        <v/>
      </c>
      <c r="AL94" s="4" t="str">
        <f>IFERROR(VLOOKUP(B94,FS!$A$2:$N$78,11,FALSE),"")</f>
        <v/>
      </c>
      <c r="AM94" s="4" t="str">
        <f>IFERROR(VLOOKUP(B94,FS!$A$2:$N$78,12,FALSE),"")</f>
        <v/>
      </c>
      <c r="AN94" s="4" t="str">
        <f>IFERROR(VLOOKUP(B94,FS!$A$2:$N$78,13,FALSE),"")</f>
        <v/>
      </c>
      <c r="AO94" s="236">
        <f t="shared" si="18"/>
        <v>0</v>
      </c>
      <c r="AP94" s="235">
        <f t="shared" si="19"/>
        <v>0</v>
      </c>
      <c r="AQ94" s="237">
        <f t="shared" si="20"/>
        <v>0</v>
      </c>
      <c r="AR94" s="4">
        <f t="shared" si="21"/>
        <v>0</v>
      </c>
      <c r="AS94" s="1">
        <f t="shared" si="22"/>
        <v>0</v>
      </c>
      <c r="AT94" s="130"/>
    </row>
    <row r="95" spans="1:46" ht="15" customHeight="1">
      <c r="A95" s="141"/>
      <c r="B95" s="141">
        <v>888161</v>
      </c>
      <c r="C95" s="14" t="s">
        <v>304</v>
      </c>
      <c r="D95" s="2">
        <v>2015</v>
      </c>
      <c r="E95" s="3" t="s">
        <v>11</v>
      </c>
      <c r="F95" s="1" t="str">
        <f>IFERROR(VLOOKUP(B95,SVEXP!$A$2:$F$6577,6,FALSE),"")</f>
        <v>Klub Krušných hor</v>
      </c>
      <c r="G95" s="211" t="str">
        <f>IFERROR(VLOOKUP(B95,SVEXP!$A$2:$E$6577,5,FALSE),"")</f>
        <v>Karlovarský kraj</v>
      </c>
      <c r="H95" s="3" t="s">
        <v>164</v>
      </c>
      <c r="I95" s="4">
        <f>IFERROR(VLOOKUP(A95,'KLP1'!$C$1:$I$108,7,0),IFERROR(VLOOKUP(B95,'KLP1'!$D$1:$I$108,6,0),""))</f>
        <v>30</v>
      </c>
      <c r="J95" s="4" t="str">
        <f>IFERROR(VLOOKUP(A95,'KLP2'!$C$1:$I$108,7,0),IFERROR(VLOOKUP(B95,'KLP2'!$D$1:$I$108,6,0),""))</f>
        <v/>
      </c>
      <c r="K95" s="4" t="str">
        <f>IFERROR(VLOOKUP(A95,'DM1'!$C$1:$I$108,7,0),IFERROR(VLOOKUP(B95,'DM1'!$D$1:$I$108,6,0),""))</f>
        <v/>
      </c>
      <c r="L95" s="4" t="str">
        <f>IFERROR(VLOOKUP(A95,'DM2'!$C$1:$I$108,7,0),IFERROR(VLOOKUP(B95,'DM2'!$D$1:$I$108,6,0),""))</f>
        <v/>
      </c>
      <c r="M95" s="4" t="str">
        <f>IFERROR(VLOOKUP(A95,'SPF1'!$C$1:$I$108,7,0),IFERROR(VLOOKUP(B95,'SPF1'!$D$1:$I$108,6,0),""))</f>
        <v/>
      </c>
      <c r="N95" s="4" t="str">
        <f>IFERROR(VLOOKUP(A95,'SPF2'!$C$1:$I$108,7,0),IFERROR(VLOOKUP(B95,'SPF2'!$D$1:$I$108,6,0),""))</f>
        <v/>
      </c>
      <c r="O95" s="10">
        <f t="shared" si="12"/>
        <v>30</v>
      </c>
      <c r="P95" s="11">
        <f t="shared" si="13"/>
        <v>30</v>
      </c>
      <c r="Q95" s="201">
        <f t="shared" si="14"/>
        <v>10</v>
      </c>
      <c r="R95" s="8"/>
      <c r="S95" s="5" t="str">
        <f>IFERROR(VLOOKUP(A95,DMSBX1!$C$1:$I$108,7,0),IFERROR(VLOOKUP(B95,DMSBX1!$D$1:$I$108,6,0),""))</f>
        <v/>
      </c>
      <c r="T95" s="5" t="str">
        <f>IFERROR(VLOOKUP(A95,DMSBX2!$C$1:$I$101,7,0),IFERROR(VLOOKUP(B95,DMSBX2!$D$1:$I$101,6,0),""))</f>
        <v/>
      </c>
      <c r="U95" s="4" t="str">
        <f>IFERROR(VLOOKUP(B95,'SP1'!$D$1:$I$107,6,0),"")</f>
        <v/>
      </c>
      <c r="V95" s="4" t="str">
        <f>IFERROR(VLOOKUP(B95,'SP2'!$D$1:$I$107,6,0),"")</f>
        <v/>
      </c>
      <c r="W95" s="4" t="str">
        <f>IFERROR(IF(B95&lt;&gt;0,VLOOKUP(B95,KLSBX1!$D$2:$I$120,6,FALSE()),NA()),IFERROR(IF(A95&lt;&gt;0,VLOOKUP(A95,KLSBX1!$C$2:$I$120,7,FALSE()),NA()),""))</f>
        <v/>
      </c>
      <c r="X95" s="4" t="str">
        <f>IFERROR(IF(B95&lt;&gt;0,VLOOKUP(B95,KLSBX2!$D$2:$I$120,6,FALSE()),NA()),IFERROR(IF(A95&lt;&gt;0,VLOOKUP(A95,KLSBX2!$C$2:$I$120,7,FALSE()),NA()),""))</f>
        <v/>
      </c>
      <c r="Y95" s="4" t="str">
        <f>IFERROR(IF(B95&lt;&gt;0,VLOOKUP(B95,DMSBXNC!$D$2:$I$420,6,FALSE()),NA()),IFERROR(IF(A95&lt;&gt;0,VLOOKUP(A95,DMSBXNC!$C$2:$I$420,7,FALSE()),NA()),""))</f>
        <v/>
      </c>
      <c r="Z95" s="4" t="str">
        <f>IFERROR(IF(B95&lt;&gt;0,VLOOKUP(B95,DMSBX1_3!$D$2:$I$420,6,FALSE()),NA()),IFERROR(IF(A95&lt;&gt;0,VLOOKUP(A95,DMSBX1_3!$C$2:$I$420,7,FALSE()),NA()),""))</f>
        <v/>
      </c>
      <c r="AA95" s="4" t="str">
        <f>IFERROR(IF(B95&lt;&gt;0,VLOOKUP(B95,'KLS1'!$D$2:$I$420,6,FALSE()),NA()),IFERROR(IF(A95&lt;&gt;0,VLOOKUP(A95,'KLS1'!$C$2:$I$420,7,FALSE()),NA()),""))</f>
        <v/>
      </c>
      <c r="AB95" s="6" t="str">
        <f>IFERROR(IF(B95&lt;&gt;0,VLOOKUP(B95,'KLS2'!$D$2:$I$426,6,FALSE()),NA()),IFERROR(IF(A95&lt;&gt;0,VLOOKUP(A95,'KLS2'!$C$2:$I$426,7,FALSE()),NA()),""))</f>
        <v/>
      </c>
      <c r="AC95" s="10">
        <f t="shared" si="15"/>
        <v>0</v>
      </c>
      <c r="AD95" s="11">
        <f t="shared" si="16"/>
        <v>0</v>
      </c>
      <c r="AE95" s="201">
        <f t="shared" si="17"/>
        <v>0</v>
      </c>
      <c r="AF95" s="240"/>
      <c r="AG95" s="4">
        <f>IFERROR(VLOOKUP(B95,FS!$A$2:$N$78,6,FALSE),"")</f>
        <v>50</v>
      </c>
      <c r="AK95" s="4">
        <f>IFERROR(VLOOKUP(B95,FS!$A$2:$N$78,10,FALSE),"")</f>
        <v>42</v>
      </c>
      <c r="AL95" s="4">
        <f>IFERROR(VLOOKUP(B95,FS!$A$2:$N$78,11,FALSE),"")</f>
        <v>42</v>
      </c>
      <c r="AN95" s="4">
        <f>IFERROR(VLOOKUP(B95,FS!$A$2:$N$78,13,FALSE),"")</f>
        <v>24</v>
      </c>
      <c r="AO95" s="236">
        <f t="shared" si="18"/>
        <v>158</v>
      </c>
      <c r="AP95" s="235">
        <f t="shared" si="19"/>
        <v>158</v>
      </c>
      <c r="AQ95" s="237">
        <f t="shared" si="20"/>
        <v>44.666666666666664</v>
      </c>
      <c r="AR95" s="4">
        <f t="shared" si="21"/>
        <v>54.666666666666664</v>
      </c>
      <c r="AS95" s="1">
        <f t="shared" si="22"/>
        <v>2</v>
      </c>
      <c r="AT95" s="245">
        <f t="shared" ref="AT95:AT100" si="24">COUNTIF(I95:N95,"&gt;"&amp;0)+COUNTIF(S95:AB95,"&gt;"&amp;0)+COUNTIF(AG95:AN95,"&gt;"&amp;0)</f>
        <v>5</v>
      </c>
    </row>
    <row r="96" spans="1:46" ht="15" customHeight="1">
      <c r="B96" s="14">
        <v>888621</v>
      </c>
      <c r="C96" s="1" t="s">
        <v>1198</v>
      </c>
      <c r="D96" s="3">
        <v>2015</v>
      </c>
      <c r="E96" s="3" t="s">
        <v>11</v>
      </c>
      <c r="F96" s="1" t="str">
        <f>IFERROR(VLOOKUP(B96,SVEXP!$A$2:$F$6577,6,FALSE),"")</f>
        <v>SK LOQUITA' S</v>
      </c>
      <c r="G96" s="211" t="str">
        <f>IFERROR(VLOOKUP(B96,SVEXP!$A$2:$E$6577,5,FALSE),"")</f>
        <v>Královéhradecký kraj</v>
      </c>
      <c r="H96" s="3" t="s">
        <v>164</v>
      </c>
      <c r="O96" s="10">
        <f t="shared" si="12"/>
        <v>0</v>
      </c>
      <c r="P96" s="11">
        <f t="shared" si="13"/>
        <v>0</v>
      </c>
      <c r="Q96" s="201">
        <f t="shared" si="14"/>
        <v>0</v>
      </c>
      <c r="AC96" s="10">
        <f t="shared" si="15"/>
        <v>0</v>
      </c>
      <c r="AD96" s="11">
        <f t="shared" si="16"/>
        <v>0</v>
      </c>
      <c r="AE96" s="201">
        <f t="shared" si="17"/>
        <v>0</v>
      </c>
      <c r="AF96" s="240"/>
      <c r="AM96" s="4">
        <f>IFERROR(VLOOKUP(B96,FS!$A$2:$N$78,12,FALSE),"")</f>
        <v>28</v>
      </c>
      <c r="AO96" s="236">
        <f t="shared" si="18"/>
        <v>28</v>
      </c>
      <c r="AP96" s="235">
        <f t="shared" si="19"/>
        <v>28</v>
      </c>
      <c r="AQ96" s="237">
        <f t="shared" si="20"/>
        <v>9.3333333333333339</v>
      </c>
      <c r="AR96" s="4">
        <f t="shared" si="21"/>
        <v>9.3333333333333339</v>
      </c>
      <c r="AS96" s="1">
        <f t="shared" si="22"/>
        <v>1</v>
      </c>
      <c r="AT96" s="245">
        <f t="shared" si="24"/>
        <v>1</v>
      </c>
    </row>
    <row r="97" spans="1:46" ht="15" customHeight="1">
      <c r="B97" s="14">
        <v>886798</v>
      </c>
      <c r="C97" s="1" t="s">
        <v>1197</v>
      </c>
      <c r="D97" s="3">
        <v>2015</v>
      </c>
      <c r="E97" s="3" t="s">
        <v>11</v>
      </c>
      <c r="F97" s="1" t="str">
        <f>IFERROR(VLOOKUP(B97,SVEXP!$A$2:$F$6577,6,FALSE),"")</f>
        <v>board masteRS team</v>
      </c>
      <c r="G97" s="211" t="str">
        <f>IFERROR(VLOOKUP(B97,SVEXP!$A$2:$E$6577,5,FALSE),"")</f>
        <v>Liberecký kraj</v>
      </c>
      <c r="H97" s="3" t="s">
        <v>164</v>
      </c>
      <c r="O97" s="10">
        <f t="shared" si="12"/>
        <v>0</v>
      </c>
      <c r="P97" s="11">
        <f t="shared" si="13"/>
        <v>0</v>
      </c>
      <c r="Q97" s="201">
        <f t="shared" si="14"/>
        <v>0</v>
      </c>
      <c r="AC97" s="10">
        <f t="shared" si="15"/>
        <v>0</v>
      </c>
      <c r="AD97" s="11">
        <f t="shared" si="16"/>
        <v>0</v>
      </c>
      <c r="AE97" s="201">
        <f t="shared" si="17"/>
        <v>0</v>
      </c>
      <c r="AF97" s="240"/>
      <c r="AJ97" s="4">
        <f>IFERROR(VLOOKUP(B97,FS!$A$2:$N$78,9,FALSE),"")</f>
        <v>70</v>
      </c>
      <c r="AK97" s="4">
        <f>IFERROR(VLOOKUP(B97,FS!$A$2:$N$78,10,FALSE),"")</f>
        <v>70</v>
      </c>
      <c r="AL97" s="4">
        <f>IFERROR(VLOOKUP(B97,FS!$A$2:$N$78,11,FALSE),"")</f>
        <v>70</v>
      </c>
      <c r="AO97" s="236">
        <f t="shared" si="18"/>
        <v>210</v>
      </c>
      <c r="AP97" s="235">
        <f t="shared" si="19"/>
        <v>210</v>
      </c>
      <c r="AQ97" s="237">
        <f t="shared" si="20"/>
        <v>70</v>
      </c>
      <c r="AR97" s="4">
        <f t="shared" si="21"/>
        <v>70</v>
      </c>
      <c r="AS97" s="1">
        <f t="shared" si="22"/>
        <v>1</v>
      </c>
      <c r="AT97" s="245">
        <f t="shared" si="24"/>
        <v>3</v>
      </c>
    </row>
    <row r="98" spans="1:46" ht="15" customHeight="1">
      <c r="A98" s="141"/>
      <c r="B98" s="141">
        <v>887896</v>
      </c>
      <c r="C98" s="14" t="s">
        <v>300</v>
      </c>
      <c r="D98" s="2">
        <v>2015</v>
      </c>
      <c r="E98" s="3" t="s">
        <v>11</v>
      </c>
      <c r="F98" s="1" t="str">
        <f>IFERROR(VLOOKUP(B98,SVEXP!$A$2:$F$6577,6,FALSE),"")</f>
        <v>SA Špindlerův Mlýn</v>
      </c>
      <c r="G98" s="211" t="str">
        <f>IFERROR(VLOOKUP(B98,SVEXP!$A$2:$E$6577,5,FALSE),"")</f>
        <v>Pardubický kraj</v>
      </c>
      <c r="H98" s="3" t="s">
        <v>164</v>
      </c>
      <c r="I98" s="4" t="str">
        <f>IFERROR(VLOOKUP(A98,'KLP1'!$C$1:$I$108,7,0),IFERROR(VLOOKUP(B98,'KLP1'!$D$1:$I$108,6,0),""))</f>
        <v/>
      </c>
      <c r="J98" s="4" t="str">
        <f>IFERROR(VLOOKUP(A98,'KLP2'!$C$1:$I$108,7,0),IFERROR(VLOOKUP(B98,'KLP2'!$D$1:$I$108,6,0),""))</f>
        <v/>
      </c>
      <c r="K98" s="4" t="str">
        <f>IFERROR(VLOOKUP(A98,'DM1'!$C$1:$I$108,7,0),IFERROR(VLOOKUP(B98,'DM1'!$D$1:$I$108,6,0),""))</f>
        <v/>
      </c>
      <c r="L98" s="4" t="str">
        <f>IFERROR(VLOOKUP(A98,'DM2'!$C$1:$I$108,7,0),IFERROR(VLOOKUP(B98,'DM2'!$D$1:$I$108,6,0),""))</f>
        <v/>
      </c>
      <c r="M98" s="4">
        <f>IFERROR(VLOOKUP(A98,'SPF1'!$C$1:$I$108,7,0),IFERROR(VLOOKUP(B98,'SPF1'!$D$1:$I$108,6,0),""))</f>
        <v>40</v>
      </c>
      <c r="N98" s="4">
        <f>IFERROR(VLOOKUP(A98,'SPF2'!$C$1:$I$108,7,0),IFERROR(VLOOKUP(B98,'SPF2'!$D$1:$I$108,6,0),""))</f>
        <v>42</v>
      </c>
      <c r="O98" s="10">
        <f t="shared" si="12"/>
        <v>82</v>
      </c>
      <c r="P98" s="11">
        <f t="shared" si="13"/>
        <v>82</v>
      </c>
      <c r="Q98" s="201">
        <f t="shared" si="14"/>
        <v>27.333333333333332</v>
      </c>
      <c r="R98" s="8"/>
      <c r="S98" s="5" t="str">
        <f>IFERROR(VLOOKUP(A98,DMSBX1!$C$1:$I$108,7,0),IFERROR(VLOOKUP(B98,DMSBX1!$D$1:$I$108,6,0),""))</f>
        <v/>
      </c>
      <c r="T98" s="5" t="str">
        <f>IFERROR(VLOOKUP(A98,DMSBX2!$C$1:$I$101,7,0),IFERROR(VLOOKUP(B98,DMSBX2!$D$1:$I$101,6,0),""))</f>
        <v/>
      </c>
      <c r="U98" s="4" t="str">
        <f>IFERROR(VLOOKUP(B98,'SP1'!$D$1:$I$107,6,0),"")</f>
        <v/>
      </c>
      <c r="V98" s="4" t="str">
        <f>IFERROR(VLOOKUP(B98,'SP2'!$D$1:$I$107,6,0),"")</f>
        <v/>
      </c>
      <c r="W98" s="4" t="str">
        <f>IFERROR(IF(B98&lt;&gt;0,VLOOKUP(B98,KLSBX1!$D$2:$I$120,6,FALSE()),NA()),IFERROR(IF(A98&lt;&gt;0,VLOOKUP(A98,KLSBX1!$C$2:$I$120,7,FALSE()),NA()),""))</f>
        <v/>
      </c>
      <c r="X98" s="4" t="str">
        <f>IFERROR(IF(B98&lt;&gt;0,VLOOKUP(B98,KLSBX2!$D$2:$I$120,6,FALSE()),NA()),IFERROR(IF(A98&lt;&gt;0,VLOOKUP(A98,KLSBX2!$C$2:$I$120,7,FALSE()),NA()),""))</f>
        <v/>
      </c>
      <c r="Y98" s="4" t="str">
        <f>IFERROR(IF(B98&lt;&gt;0,VLOOKUP(B98,DMSBXNC!$D$2:$I$420,6,FALSE()),NA()),IFERROR(IF(A98&lt;&gt;0,VLOOKUP(A98,DMSBXNC!$C$2:$I$420,7,FALSE()),NA()),""))</f>
        <v/>
      </c>
      <c r="Z98" s="4" t="str">
        <f>IFERROR(IF(B98&lt;&gt;0,VLOOKUP(B98,DMSBX1_3!$D$2:$I$420,6,FALSE()),NA()),IFERROR(IF(A98&lt;&gt;0,VLOOKUP(A98,DMSBX1_3!$C$2:$I$420,7,FALSE()),NA()),""))</f>
        <v/>
      </c>
      <c r="AA98" s="4" t="str">
        <f>IFERROR(IF(B98&lt;&gt;0,VLOOKUP(B98,'KLS1'!$D$2:$I$420,6,FALSE()),NA()),IFERROR(IF(A98&lt;&gt;0,VLOOKUP(A98,'KLS1'!$C$2:$I$420,7,FALSE()),NA()),""))</f>
        <v/>
      </c>
      <c r="AB98" s="6" t="str">
        <f>IFERROR(IF(B98&lt;&gt;0,VLOOKUP(B98,'KLS2'!$D$2:$I$426,6,FALSE()),NA()),IFERROR(IF(A98&lt;&gt;0,VLOOKUP(A98,'KLS2'!$C$2:$I$426,7,FALSE()),NA()),""))</f>
        <v/>
      </c>
      <c r="AC98" s="10">
        <f t="shared" si="15"/>
        <v>0</v>
      </c>
      <c r="AD98" s="11">
        <f t="shared" si="16"/>
        <v>0</v>
      </c>
      <c r="AE98" s="201">
        <f t="shared" si="17"/>
        <v>0</v>
      </c>
      <c r="AF98" s="240"/>
      <c r="AG98" s="4" t="str">
        <f>IFERROR(VLOOKUP(B98,FS!$A$2:$N$78,6,FALSE),"")</f>
        <v/>
      </c>
      <c r="AH98" s="4" t="str">
        <f>IFERROR(VLOOKUP(B98,FS!$A$2:$N$78,7,FALSE),"")</f>
        <v/>
      </c>
      <c r="AI98" s="4" t="str">
        <f>IFERROR(VLOOKUP(B98,FS!$A$2:$N$78,8,FALSE),"")</f>
        <v/>
      </c>
      <c r="AJ98" s="4" t="str">
        <f>IFERROR(VLOOKUP(B98,FS!$A$2:$N$78,9,FALSE),"")</f>
        <v/>
      </c>
      <c r="AK98" s="4" t="str">
        <f>IFERROR(VLOOKUP(B98,FS!$A$2:$N$78,10,FALSE),"")</f>
        <v/>
      </c>
      <c r="AL98" s="4" t="str">
        <f>IFERROR(VLOOKUP(B98,FS!$A$2:$N$78,11,FALSE),"")</f>
        <v/>
      </c>
      <c r="AM98" s="4" t="str">
        <f>IFERROR(VLOOKUP(B98,FS!$A$2:$N$78,12,FALSE),"")</f>
        <v/>
      </c>
      <c r="AN98" s="4" t="str">
        <f>IFERROR(VLOOKUP(B98,FS!$A$2:$N$78,13,FALSE),"")</f>
        <v/>
      </c>
      <c r="AO98" s="236">
        <f t="shared" si="18"/>
        <v>0</v>
      </c>
      <c r="AP98" s="235">
        <f t="shared" si="19"/>
        <v>0</v>
      </c>
      <c r="AQ98" s="237">
        <f t="shared" si="20"/>
        <v>0</v>
      </c>
      <c r="AR98" s="4">
        <f t="shared" si="21"/>
        <v>27.333333333333332</v>
      </c>
      <c r="AS98" s="1">
        <f t="shared" si="22"/>
        <v>1</v>
      </c>
      <c r="AT98" s="245">
        <f t="shared" si="24"/>
        <v>2</v>
      </c>
    </row>
    <row r="99" spans="1:46" ht="15" customHeight="1">
      <c r="B99" s="14">
        <v>890440</v>
      </c>
      <c r="C99" s="14" t="s">
        <v>294</v>
      </c>
      <c r="D99" s="3">
        <v>2015</v>
      </c>
      <c r="E99" s="3" t="s">
        <v>11</v>
      </c>
      <c r="F99" s="1" t="str">
        <f>IFERROR(VLOOKUP(B99,SVEXP!$A$2:$F$6577,6,FALSE),"")</f>
        <v>Snow Rockets</v>
      </c>
      <c r="G99" s="211" t="str">
        <f>IFERROR(VLOOKUP(B99,SVEXP!$A$2:$E$6577,5,FALSE),"")</f>
        <v>Plzeňský kraj</v>
      </c>
      <c r="H99" s="3" t="s">
        <v>164</v>
      </c>
      <c r="I99" s="4" t="str">
        <f>IFERROR(VLOOKUP(A99,'KLP1'!$C$1:$I$108,7,0),IFERROR(VLOOKUP(B99,'KLP1'!$D$1:$I$108,6,0),""))</f>
        <v/>
      </c>
      <c r="J99" s="4" t="str">
        <f>IFERROR(VLOOKUP(A99,'KLP2'!$C$1:$I$108,7,0),IFERROR(VLOOKUP(B99,'KLP2'!$D$1:$I$108,6,0),""))</f>
        <v/>
      </c>
      <c r="K99" s="4" t="str">
        <f>IFERROR(VLOOKUP(A99,'DM1'!$C$1:$I$108,7,0),IFERROR(VLOOKUP(B99,'DM1'!$D$1:$I$108,6,0),""))</f>
        <v/>
      </c>
      <c r="L99" s="4" t="str">
        <f>IFERROR(VLOOKUP(A99,'DM2'!$C$1:$I$108,7,0),IFERROR(VLOOKUP(B99,'DM2'!$D$1:$I$108,6,0),""))</f>
        <v/>
      </c>
      <c r="M99" s="1" t="str">
        <f>IFERROR(VLOOKUP(A99,'SPF1'!$C$1:$I$108,7,0),IFERROR(VLOOKUP(B99,'SPF1'!$D$1:$I$108,6,0),""))</f>
        <v/>
      </c>
      <c r="N99" s="4" t="str">
        <f>IFERROR(VLOOKUP(A99,'SPF2'!$C$1:$I$108,7,0),IFERROR(VLOOKUP(B99,'SPF2'!$D$1:$I$108,6,0),""))</f>
        <v/>
      </c>
      <c r="O99" s="10">
        <f t="shared" si="12"/>
        <v>0</v>
      </c>
      <c r="P99" s="11">
        <f t="shared" si="13"/>
        <v>0</v>
      </c>
      <c r="Q99" s="201">
        <f t="shared" si="14"/>
        <v>0</v>
      </c>
      <c r="R99" s="8"/>
      <c r="S99" s="5" t="str">
        <f>IFERROR(VLOOKUP(A99,DMSBX1!$C$1:$I$108,7,0),IFERROR(VLOOKUP(B99,DMSBX1!$D$1:$I$108,6,0),""))</f>
        <v/>
      </c>
      <c r="U99" s="4">
        <f>IFERROR(VLOOKUP(B99,'SP1'!$D$1:$I$107,6,0),"")</f>
        <v>24</v>
      </c>
      <c r="V99" s="4">
        <f>IFERROR(VLOOKUP(B99,'SP2'!$D$1:$I$107,6,0),"")</f>
        <v>42</v>
      </c>
      <c r="W99" s="4">
        <f>IFERROR(IF(B99&lt;&gt;0,VLOOKUP(B99,KLSBX1!$D$2:$I$120,6,FALSE()),NA()),IFERROR(IF(A99&lt;&gt;0,VLOOKUP(A99,KLSBX1!$C$2:$I$120,7,FALSE()),NA()),""))</f>
        <v>28.8</v>
      </c>
      <c r="X99" s="4">
        <f>IFERROR(IF(B99&lt;&gt;0,VLOOKUP(B99,KLSBX2!$D$2:$I$120,6,FALSE()),NA()),IFERROR(IF(A99&lt;&gt;0,VLOOKUP(A99,KLSBX2!$C$2:$I$120,7,FALSE()),NA()),""))</f>
        <v>32</v>
      </c>
      <c r="Y99" s="4">
        <f>IFERROR(IF(B99&lt;&gt;0,VLOOKUP(B99,DMSBXNC!$D$2:$I$420,6,FALSE()),NA()),IFERROR(IF(A99&lt;&gt;0,VLOOKUP(A99,DMSBXNC!$C$2:$I$420,7,FALSE()),NA()),""))</f>
        <v>48</v>
      </c>
      <c r="Z99" s="4">
        <f>IFERROR(IF(B99&lt;&gt;0,VLOOKUP(B99,DMSBX1_3!$D$2:$I$420,6,FALSE()),NA()),IFERROR(IF(A99&lt;&gt;0,VLOOKUP(A99,DMSBX1_3!$C$2:$I$420,7,FALSE()),NA()),""))</f>
        <v>48</v>
      </c>
      <c r="AA99" s="4" t="str">
        <f>IFERROR(IF(B99&lt;&gt;0,VLOOKUP(B99,'KLS1'!$D$2:$I$420,6,FALSE()),NA()),IFERROR(IF(A99&lt;&gt;0,VLOOKUP(A99,'KLS1'!$C$2:$I$420,7,FALSE()),NA()),""))</f>
        <v/>
      </c>
      <c r="AB99" s="6" t="str">
        <f>IFERROR(IF(B99&lt;&gt;0,VLOOKUP(B99,'KLS2'!$D$2:$I$426,6,FALSE()),NA()),IFERROR(IF(A99&lt;&gt;0,VLOOKUP(A99,'KLS2'!$C$2:$I$426,7,FALSE()),NA()),""))</f>
        <v/>
      </c>
      <c r="AC99" s="10">
        <f t="shared" si="15"/>
        <v>222.8</v>
      </c>
      <c r="AD99" s="11">
        <f t="shared" si="16"/>
        <v>222.8</v>
      </c>
      <c r="AE99" s="201">
        <f t="shared" si="17"/>
        <v>46</v>
      </c>
      <c r="AF99" s="240"/>
      <c r="AG99" s="4" t="str">
        <f>IFERROR(VLOOKUP(B99,FS!$A$2:$N$78,6,FALSE),"")</f>
        <v/>
      </c>
      <c r="AH99" s="4" t="str">
        <f>IFERROR(VLOOKUP(B99,FS!$A$2:$N$78,7,FALSE),"")</f>
        <v/>
      </c>
      <c r="AI99" s="4" t="str">
        <f>IFERROR(VLOOKUP(B99,FS!$A$2:$N$78,8,FALSE),"")</f>
        <v/>
      </c>
      <c r="AJ99" s="4" t="str">
        <f>IFERROR(VLOOKUP(B99,FS!$A$2:$N$78,9,FALSE),"")</f>
        <v/>
      </c>
      <c r="AK99" s="4" t="str">
        <f>IFERROR(VLOOKUP(B99,FS!$A$2:$N$78,10,FALSE),"")</f>
        <v/>
      </c>
      <c r="AL99" s="4" t="str">
        <f>IFERROR(VLOOKUP(B99,FS!$A$2:$N$78,11,FALSE),"")</f>
        <v/>
      </c>
      <c r="AM99" s="4" t="str">
        <f>IFERROR(VLOOKUP(B99,FS!$A$2:$N$78,12,FALSE),"")</f>
        <v/>
      </c>
      <c r="AN99" s="4" t="str">
        <f>IFERROR(VLOOKUP(B99,FS!$A$2:$N$78,13,FALSE),"")</f>
        <v/>
      </c>
      <c r="AO99" s="236">
        <f t="shared" si="18"/>
        <v>0</v>
      </c>
      <c r="AP99" s="235">
        <f t="shared" si="19"/>
        <v>0</v>
      </c>
      <c r="AQ99" s="237">
        <f t="shared" si="20"/>
        <v>0</v>
      </c>
      <c r="AR99" s="4">
        <f t="shared" si="21"/>
        <v>46</v>
      </c>
      <c r="AS99" s="1">
        <f t="shared" si="22"/>
        <v>1</v>
      </c>
      <c r="AT99" s="245">
        <f t="shared" si="24"/>
        <v>6</v>
      </c>
    </row>
    <row r="100" spans="1:46" ht="15" customHeight="1">
      <c r="B100" s="14">
        <v>890439</v>
      </c>
      <c r="C100" s="14" t="s">
        <v>298</v>
      </c>
      <c r="D100" s="3">
        <v>2015</v>
      </c>
      <c r="E100" s="3" t="s">
        <v>11</v>
      </c>
      <c r="F100" s="1" t="str">
        <f>IFERROR(VLOOKUP(B100,SVEXP!$A$2:$F$6577,6,FALSE),"")</f>
        <v>Snow Rockets</v>
      </c>
      <c r="G100" s="211" t="str">
        <f>IFERROR(VLOOKUP(B100,SVEXP!$A$2:$E$6577,5,FALSE),"")</f>
        <v>Plzeňský kraj</v>
      </c>
      <c r="H100" s="3" t="s">
        <v>164</v>
      </c>
      <c r="I100" s="4" t="str">
        <f>IFERROR(VLOOKUP(A100,'KLP1'!$C$1:$I$108,7,0),IFERROR(VLOOKUP(B100,'KLP1'!$D$1:$I$108,6,0),""))</f>
        <v/>
      </c>
      <c r="J100" s="4" t="str">
        <f>IFERROR(VLOOKUP(A100,'KLP2'!$C$1:$I$108,7,0),IFERROR(VLOOKUP(B100,'KLP2'!$D$1:$I$108,6,0),""))</f>
        <v/>
      </c>
      <c r="K100" s="4" t="str">
        <f>IFERROR(VLOOKUP(A100,'DM1'!$C$1:$I$108,7,0),IFERROR(VLOOKUP(B100,'DM1'!$D$1:$I$108,6,0),""))</f>
        <v/>
      </c>
      <c r="L100" s="4" t="str">
        <f>IFERROR(VLOOKUP(A100,'DM2'!$C$1:$I$108,7,0),IFERROR(VLOOKUP(B100,'DM2'!$D$1:$I$108,6,0),""))</f>
        <v/>
      </c>
      <c r="M100" s="1" t="str">
        <f>IFERROR(VLOOKUP(A100,'SPF1'!$C$1:$I$108,7,0),IFERROR(VLOOKUP(B100,'SPF1'!$D$1:$I$108,6,0),""))</f>
        <v/>
      </c>
      <c r="N100" s="4" t="str">
        <f>IFERROR(VLOOKUP(A100,'SPF2'!$C$1:$I$108,7,0),IFERROR(VLOOKUP(B100,'SPF2'!$D$1:$I$108,6,0),""))</f>
        <v/>
      </c>
      <c r="O100" s="10">
        <f t="shared" si="12"/>
        <v>0</v>
      </c>
      <c r="P100" s="11">
        <f t="shared" si="13"/>
        <v>0</v>
      </c>
      <c r="Q100" s="201">
        <f t="shared" si="14"/>
        <v>0</v>
      </c>
      <c r="R100" s="8"/>
      <c r="S100" s="5" t="str">
        <f>IFERROR(VLOOKUP(A100,DMSBX1!$C$1:$I$108,7,0),IFERROR(VLOOKUP(B100,DMSBX1!$D$1:$I$108,6,0),""))</f>
        <v/>
      </c>
      <c r="U100" s="4" t="str">
        <f>IFERROR(VLOOKUP(B100,'SP1'!$D$1:$I$107,6,0),"")</f>
        <v/>
      </c>
      <c r="V100" s="4">
        <f>IFERROR(VLOOKUP(B100,'SP2'!$D$1:$I$107,6,0),"")</f>
        <v>25.2</v>
      </c>
      <c r="W100" s="4" t="str">
        <f>IFERROR(IF(B100&lt;&gt;0,VLOOKUP(B100,KLSBX1!$D$2:$I$120,6,FALSE()),NA()),IFERROR(IF(A100&lt;&gt;0,VLOOKUP(A100,KLSBX1!$C$2:$I$120,7,FALSE()),NA()),""))</f>
        <v/>
      </c>
      <c r="X100" s="4" t="str">
        <f>IFERROR(IF(B100&lt;&gt;0,VLOOKUP(B100,KLSBX2!$D$2:$I$120,6,FALSE()),NA()),IFERROR(IF(A100&lt;&gt;0,VLOOKUP(A100,KLSBX2!$C$2:$I$120,7,FALSE()),NA()),""))</f>
        <v/>
      </c>
      <c r="Y100" s="4" t="str">
        <f>IFERROR(IF(B100&lt;&gt;0,VLOOKUP(B100,DMSBXNC!$D$2:$I$420,6,FALSE()),NA()),IFERROR(IF(A100&lt;&gt;0,VLOOKUP(A100,DMSBXNC!$C$2:$I$420,7,FALSE()),NA()),""))</f>
        <v/>
      </c>
      <c r="Z100" s="4" t="str">
        <f>IFERROR(IF(B100&lt;&gt;0,VLOOKUP(B100,DMSBX1_3!$D$2:$I$420,6,FALSE()),NA()),IFERROR(IF(A100&lt;&gt;0,VLOOKUP(A100,DMSBX1_3!$C$2:$I$420,7,FALSE()),NA()),""))</f>
        <v/>
      </c>
      <c r="AA100" s="4" t="str">
        <f>IFERROR(IF(B100&lt;&gt;0,VLOOKUP(B100,'KLS1'!$D$2:$I$420,6,FALSE()),NA()),IFERROR(IF(A100&lt;&gt;0,VLOOKUP(A100,'KLS1'!$C$2:$I$420,7,FALSE()),NA()),""))</f>
        <v/>
      </c>
      <c r="AB100" s="6" t="str">
        <f>IFERROR(IF(B100&lt;&gt;0,VLOOKUP(B100,'KLS2'!$D$2:$I$426,6,FALSE()),NA()),IFERROR(IF(A100&lt;&gt;0,VLOOKUP(A100,'KLS2'!$C$2:$I$426,7,FALSE()),NA()),""))</f>
        <v/>
      </c>
      <c r="AC100" s="10">
        <f t="shared" si="15"/>
        <v>25.2</v>
      </c>
      <c r="AD100" s="11">
        <f t="shared" si="16"/>
        <v>25.2</v>
      </c>
      <c r="AE100" s="201">
        <f t="shared" si="17"/>
        <v>8.4</v>
      </c>
      <c r="AF100" s="240"/>
      <c r="AG100" s="4" t="str">
        <f>IFERROR(VLOOKUP(B100,FS!$A$2:$N$78,6,FALSE),"")</f>
        <v/>
      </c>
      <c r="AH100" s="4" t="str">
        <f>IFERROR(VLOOKUP(B100,FS!$A$2:$N$78,7,FALSE),"")</f>
        <v/>
      </c>
      <c r="AI100" s="4" t="str">
        <f>IFERROR(VLOOKUP(B100,FS!$A$2:$N$78,8,FALSE),"")</f>
        <v/>
      </c>
      <c r="AJ100" s="4" t="str">
        <f>IFERROR(VLOOKUP(B100,FS!$A$2:$N$78,9,FALSE),"")</f>
        <v/>
      </c>
      <c r="AK100" s="4" t="str">
        <f>IFERROR(VLOOKUP(B100,FS!$A$2:$N$78,10,FALSE),"")</f>
        <v/>
      </c>
      <c r="AL100" s="4" t="str">
        <f>IFERROR(VLOOKUP(B100,FS!$A$2:$N$78,11,FALSE),"")</f>
        <v/>
      </c>
      <c r="AM100" s="4" t="str">
        <f>IFERROR(VLOOKUP(B100,FS!$A$2:$N$78,12,FALSE),"")</f>
        <v/>
      </c>
      <c r="AN100" s="4" t="str">
        <f>IFERROR(VLOOKUP(B100,FS!$A$2:$N$78,13,FALSE),"")</f>
        <v/>
      </c>
      <c r="AO100" s="236">
        <f t="shared" si="18"/>
        <v>0</v>
      </c>
      <c r="AP100" s="235">
        <f t="shared" si="19"/>
        <v>0</v>
      </c>
      <c r="AQ100" s="237">
        <f t="shared" si="20"/>
        <v>0</v>
      </c>
      <c r="AR100" s="4">
        <f t="shared" si="21"/>
        <v>8.4</v>
      </c>
      <c r="AS100" s="1">
        <f t="shared" si="22"/>
        <v>1</v>
      </c>
      <c r="AT100" s="245">
        <f t="shared" si="24"/>
        <v>1</v>
      </c>
    </row>
    <row r="101" spans="1:46" ht="15" customHeight="1">
      <c r="A101" s="141">
        <v>9155112</v>
      </c>
      <c r="B101" s="141">
        <v>888864</v>
      </c>
      <c r="C101" s="14" t="s">
        <v>186</v>
      </c>
      <c r="D101" s="2">
        <v>2005</v>
      </c>
      <c r="E101" s="3" t="s">
        <v>11</v>
      </c>
      <c r="F101" s="1" t="str">
        <f>IFERROR(VLOOKUP(B101,SVEXP!$A$2:$F$6577,6,FALSE),"")</f>
        <v>Lítací jelen</v>
      </c>
      <c r="G101" s="211" t="str">
        <f>IFERROR(VLOOKUP(B101,SVEXP!$A$2:$E$6577,5,FALSE),"")</f>
        <v>Moravskoslezský kraj</v>
      </c>
      <c r="H101" s="3" t="s">
        <v>164</v>
      </c>
      <c r="I101" s="4" t="str">
        <f>IFERROR(VLOOKUP(A101,'KLP1'!$C$1:$I$108,7,0),IFERROR(VLOOKUP(B101,'KLP1'!$D$1:$I$108,6,0),""))</f>
        <v/>
      </c>
      <c r="J101" s="4" t="str">
        <f>IFERROR(VLOOKUP(A101,'KLP2'!$C$1:$I$108,7,0),IFERROR(VLOOKUP(B101,'KLP2'!$D$1:$I$108,6,0),""))</f>
        <v/>
      </c>
      <c r="K101" s="4" t="str">
        <f>IFERROR(VLOOKUP(A101,'DM1'!$C$1:$I$108,7,0),IFERROR(VLOOKUP(B101,'DM1'!$D$1:$I$108,6,0),""))</f>
        <v/>
      </c>
      <c r="L101" s="4" t="str">
        <f>IFERROR(VLOOKUP(A101,'DM2'!$C$1:$I$108,7,0),IFERROR(VLOOKUP(B101,'DM2'!$D$1:$I$108,6,0),""))</f>
        <v/>
      </c>
      <c r="M101" s="17" t="str">
        <f>IFERROR(VLOOKUP(A101,'SPF1'!$C$1:$I$108,7,0),IFERROR(VLOOKUP(B101,'SPF1'!$D$1:$I$108,6,0),""))</f>
        <v/>
      </c>
      <c r="N101" s="88" t="str">
        <f>IFERROR(VLOOKUP(A101,'SPF2'!$C$1:$I$108,7,0),IFERROR(VLOOKUP(B101,'SPF2'!$D$1:$I$108,6,0),""))</f>
        <v/>
      </c>
      <c r="O101" s="10">
        <f t="shared" si="12"/>
        <v>0</v>
      </c>
      <c r="P101" s="11">
        <f t="shared" si="13"/>
        <v>0</v>
      </c>
      <c r="Q101" s="201">
        <f t="shared" si="14"/>
        <v>0</v>
      </c>
      <c r="R101" s="8"/>
      <c r="S101" s="5" t="str">
        <f>IFERROR(VLOOKUP(A101,DMSBX1!$C$1:$I$108,7,0),IFERROR(VLOOKUP(B101,DMSBX1!$D$1:$I$108,6,0),""))</f>
        <v/>
      </c>
      <c r="T101" s="5" t="str">
        <f>IFERROR(VLOOKUP(A101,DMSBX2!$C$1:$I$101,7,0),IFERROR(VLOOKUP(B101,DMSBX2!$D$1:$I$101,6,0),""))</f>
        <v/>
      </c>
      <c r="U101" s="4" t="str">
        <f>IFERROR(VLOOKUP(B101,'SP1'!$D$1:$I$107,6,0),"")</f>
        <v/>
      </c>
      <c r="V101" s="4" t="str">
        <f>IFERROR(VLOOKUP(B101,'SP2'!$D$1:$I$107,6,0),"")</f>
        <v/>
      </c>
      <c r="W101" s="4" t="str">
        <f>IFERROR(IF(B101&lt;&gt;0,VLOOKUP(B101,KLSBX1!$D$2:$I$120,6,FALSE()),NA()),IFERROR(IF(A101&lt;&gt;0,VLOOKUP(A101,KLSBX1!$C$2:$I$120,7,FALSE()),NA()),""))</f>
        <v/>
      </c>
      <c r="X101" s="4" t="str">
        <f>IFERROR(IF(B101&lt;&gt;0,VLOOKUP(B101,KLSBX2!$D$2:$I$120,6,FALSE()),NA()),IFERROR(IF(A101&lt;&gt;0,VLOOKUP(A101,KLSBX2!$C$2:$I$120,7,FALSE()),NA()),""))</f>
        <v/>
      </c>
      <c r="Y101" s="4" t="str">
        <f>IFERROR(IF(B101&lt;&gt;0,VLOOKUP(B101,DMSBXNC!$D$2:$I$420,6,FALSE()),NA()),IFERROR(IF(A101&lt;&gt;0,VLOOKUP(A101,DMSBXNC!$C$2:$I$420,7,FALSE()),NA()),""))</f>
        <v/>
      </c>
      <c r="Z101" s="4" t="str">
        <f>IFERROR(IF(B101&lt;&gt;0,VLOOKUP(B101,DMSBX1_3!$D$2:$I$420,6,FALSE()),NA()),IFERROR(IF(A101&lt;&gt;0,VLOOKUP(A101,DMSBX1_3!$C$2:$I$420,7,FALSE()),NA()),""))</f>
        <v/>
      </c>
      <c r="AA101" s="4" t="str">
        <f>IFERROR(IF(B101&lt;&gt;0,VLOOKUP(B101,'KLS1'!$D$2:$I$420,6,FALSE()),NA()),IFERROR(IF(A101&lt;&gt;0,VLOOKUP(A101,'KLS1'!$C$2:$I$420,7,FALSE()),NA()),""))</f>
        <v/>
      </c>
      <c r="AB101" s="6" t="str">
        <f>IFERROR(IF(B101&lt;&gt;0,VLOOKUP(B101,'KLS2'!$D$2:$I$426,6,FALSE()),NA()),IFERROR(IF(A101&lt;&gt;0,VLOOKUP(A101,'KLS2'!$C$2:$I$426,7,FALSE()),NA()),""))</f>
        <v/>
      </c>
      <c r="AC101" s="10">
        <f t="shared" si="15"/>
        <v>0</v>
      </c>
      <c r="AD101" s="11">
        <f t="shared" si="16"/>
        <v>0</v>
      </c>
      <c r="AE101" s="201">
        <f t="shared" si="17"/>
        <v>0</v>
      </c>
      <c r="AF101" s="240"/>
      <c r="AG101" s="4" t="str">
        <f>IFERROR(VLOOKUP(B101,FS!$A$2:$N$78,6,FALSE),"")</f>
        <v/>
      </c>
      <c r="AH101" s="4" t="str">
        <f>IFERROR(VLOOKUP(B101,FS!$A$2:$N$78,7,FALSE),"")</f>
        <v/>
      </c>
      <c r="AI101" s="4" t="str">
        <f>IFERROR(VLOOKUP(B101,FS!$A$2:$N$78,8,FALSE),"")</f>
        <v/>
      </c>
      <c r="AJ101" s="4" t="str">
        <f>IFERROR(VLOOKUP(B101,FS!$A$2:$N$78,9,FALSE),"")</f>
        <v/>
      </c>
      <c r="AK101" s="4" t="str">
        <f>IFERROR(VLOOKUP(B101,FS!$A$2:$N$78,10,FALSE),"")</f>
        <v/>
      </c>
      <c r="AL101" s="4" t="str">
        <f>IFERROR(VLOOKUP(B101,FS!$A$2:$N$78,11,FALSE),"")</f>
        <v/>
      </c>
      <c r="AM101" s="4" t="str">
        <f>IFERROR(VLOOKUP(B101,FS!$A$2:$N$78,12,FALSE),"")</f>
        <v/>
      </c>
      <c r="AN101" s="4" t="str">
        <f>IFERROR(VLOOKUP(B101,FS!$A$2:$N$78,13,FALSE),"")</f>
        <v/>
      </c>
      <c r="AO101" s="236">
        <f t="shared" si="18"/>
        <v>0</v>
      </c>
      <c r="AP101" s="235">
        <f t="shared" si="19"/>
        <v>0</v>
      </c>
      <c r="AQ101" s="237">
        <f t="shared" si="20"/>
        <v>0</v>
      </c>
      <c r="AR101" s="4">
        <f t="shared" si="21"/>
        <v>0</v>
      </c>
      <c r="AS101" s="1">
        <f t="shared" si="22"/>
        <v>0</v>
      </c>
      <c r="AT101" s="1"/>
    </row>
    <row r="102" spans="1:46" ht="15" customHeight="1">
      <c r="A102" s="141">
        <v>9155113</v>
      </c>
      <c r="B102" s="141">
        <v>889214</v>
      </c>
      <c r="C102" s="14" t="s">
        <v>187</v>
      </c>
      <c r="D102" s="2">
        <v>2005</v>
      </c>
      <c r="E102" s="3" t="s">
        <v>11</v>
      </c>
      <c r="F102" s="1" t="str">
        <f>IFERROR(VLOOKUP(B102,SVEXP!$A$2:$F$6577,6,FALSE),"")</f>
        <v>Snow Rockets</v>
      </c>
      <c r="G102" s="211" t="str">
        <f>IFERROR(VLOOKUP(B102,SVEXP!$A$2:$E$6577,5,FALSE),"")</f>
        <v>Hlavní město Praha</v>
      </c>
      <c r="H102" s="3" t="s">
        <v>164</v>
      </c>
      <c r="I102" s="4" t="str">
        <f>IFERROR(VLOOKUP(A102,'KLP1'!$C$1:$I$108,7,0),IFERROR(VLOOKUP(B102,'KLP1'!$D$1:$I$108,6,0),""))</f>
        <v/>
      </c>
      <c r="J102" s="4" t="str">
        <f>IFERROR(VLOOKUP(A102,'KLP2'!$C$1:$I$108,7,0),IFERROR(VLOOKUP(B102,'KLP2'!$D$1:$I$108,6,0),""))</f>
        <v/>
      </c>
      <c r="K102" s="4" t="str">
        <f>IFERROR(VLOOKUP(A102,'DM1'!$C$1:$I$108,7,0),IFERROR(VLOOKUP(B102,'DM1'!$D$1:$I$108,6,0),""))</f>
        <v/>
      </c>
      <c r="L102" s="4" t="str">
        <f>IFERROR(VLOOKUP(A102,'DM2'!$C$1:$I$108,7,0),IFERROR(VLOOKUP(B102,'DM2'!$D$1:$I$108,6,0),""))</f>
        <v/>
      </c>
      <c r="M102" s="17" t="str">
        <f>IFERROR(VLOOKUP(A102,'SPF1'!$C$1:$I$108,7,0),IFERROR(VLOOKUP(B102,'SPF1'!$D$1:$I$108,6,0),""))</f>
        <v/>
      </c>
      <c r="N102" s="88" t="str">
        <f>IFERROR(VLOOKUP(A102,'SPF2'!$C$1:$I$108,7,0),IFERROR(VLOOKUP(B102,'SPF2'!$D$1:$I$108,6,0),""))</f>
        <v/>
      </c>
      <c r="O102" s="10">
        <f t="shared" si="12"/>
        <v>0</v>
      </c>
      <c r="P102" s="11">
        <f t="shared" si="13"/>
        <v>0</v>
      </c>
      <c r="Q102" s="201">
        <f t="shared" si="14"/>
        <v>0</v>
      </c>
      <c r="R102" s="8"/>
      <c r="S102" s="5" t="str">
        <f>IFERROR(VLOOKUP(A102,DMSBX1!$C$1:$I$108,7,0),IFERROR(VLOOKUP(B102,DMSBX1!$D$1:$I$108,6,0),""))</f>
        <v/>
      </c>
      <c r="T102" s="5" t="str">
        <f>IFERROR(VLOOKUP(A102,DMSBX2!$C$1:$I$101,7,0),IFERROR(VLOOKUP(B102,DMSBX2!$D$1:$I$101,6,0),""))</f>
        <v/>
      </c>
      <c r="U102" s="4" t="str">
        <f>IFERROR(VLOOKUP(B102,'SP1'!$D$1:$I$107,6,0),"")</f>
        <v/>
      </c>
      <c r="V102" s="182" t="str">
        <f>IFERROR(VLOOKUP(B102,'SP2'!$D$1:$I$107,6,0),"")</f>
        <v/>
      </c>
      <c r="W102" s="182" t="str">
        <f>IFERROR(IF(B102&lt;&gt;0,VLOOKUP(B102,KLSBX1!$D$2:$I$120,6,FALSE()),NA()),IFERROR(IF(A102&lt;&gt;0,VLOOKUP(A102,KLSBX1!$C$2:$I$120,7,FALSE()),NA()),""))</f>
        <v/>
      </c>
      <c r="X102" s="182" t="str">
        <f>IFERROR(IF(B102&lt;&gt;0,VLOOKUP(B102,KLSBX2!$D$2:$I$120,6,FALSE()),NA()),IFERROR(IF(A102&lt;&gt;0,VLOOKUP(A102,KLSBX2!$C$2:$I$120,7,FALSE()),NA()),""))</f>
        <v/>
      </c>
      <c r="Y102" s="182" t="str">
        <f>IFERROR(IF(B102&lt;&gt;0,VLOOKUP(B102,DMSBXNC!$D$2:$I$420,6,FALSE()),NA()),IFERROR(IF(A102&lt;&gt;0,VLOOKUP(A102,DMSBXNC!$C$2:$I$420,7,FALSE()),NA()),""))</f>
        <v/>
      </c>
      <c r="Z102" s="182" t="str">
        <f>IFERROR(IF(B102&lt;&gt;0,VLOOKUP(B102,DMSBX1_3!$D$2:$I$420,6,FALSE()),NA()),IFERROR(IF(A102&lt;&gt;0,VLOOKUP(A102,DMSBX1_3!$C$2:$I$420,7,FALSE()),NA()),""))</f>
        <v/>
      </c>
      <c r="AA102" s="182" t="str">
        <f>IFERROR(IF(B102&lt;&gt;0,VLOOKUP(B102,'KLS1'!$D$2:$I$420,6,FALSE()),NA()),IFERROR(IF(A102&lt;&gt;0,VLOOKUP(A102,'KLS1'!$C$2:$I$420,7,FALSE()),NA()),""))</f>
        <v/>
      </c>
      <c r="AB102" s="6" t="str">
        <f>IFERROR(IF(B102&lt;&gt;0,VLOOKUP(B102,'KLS2'!$D$2:$I$426,6,FALSE()),NA()),IFERROR(IF(A102&lt;&gt;0,VLOOKUP(A102,'KLS2'!$C$2:$I$426,7,FALSE()),NA()),""))</f>
        <v/>
      </c>
      <c r="AC102" s="10">
        <f t="shared" si="15"/>
        <v>0</v>
      </c>
      <c r="AD102" s="11">
        <f t="shared" si="16"/>
        <v>0</v>
      </c>
      <c r="AE102" s="201">
        <f t="shared" si="17"/>
        <v>0</v>
      </c>
      <c r="AF102" s="240"/>
      <c r="AG102" s="4" t="str">
        <f>IFERROR(VLOOKUP(B102,FS!$A$2:$N$78,6,FALSE),"")</f>
        <v/>
      </c>
      <c r="AH102" s="4" t="str">
        <f>IFERROR(VLOOKUP(B102,FS!$A$2:$N$78,7,FALSE),"")</f>
        <v/>
      </c>
      <c r="AI102" s="4" t="str">
        <f>IFERROR(VLOOKUP(B102,FS!$A$2:$N$78,8,FALSE),"")</f>
        <v/>
      </c>
      <c r="AJ102" s="4" t="str">
        <f>IFERROR(VLOOKUP(B102,FS!$A$2:$N$78,9,FALSE),"")</f>
        <v/>
      </c>
      <c r="AK102" s="4" t="str">
        <f>IFERROR(VLOOKUP(B102,FS!$A$2:$N$78,10,FALSE),"")</f>
        <v/>
      </c>
      <c r="AL102" s="4" t="str">
        <f>IFERROR(VLOOKUP(B102,FS!$A$2:$N$78,11,FALSE),"")</f>
        <v/>
      </c>
      <c r="AM102" s="4" t="str">
        <f>IFERROR(VLOOKUP(B102,FS!$A$2:$N$78,12,FALSE),"")</f>
        <v/>
      </c>
      <c r="AN102" s="4" t="str">
        <f>IFERROR(VLOOKUP(B102,FS!$A$2:$N$78,13,FALSE),"")</f>
        <v/>
      </c>
      <c r="AO102" s="236">
        <f t="shared" si="18"/>
        <v>0</v>
      </c>
      <c r="AP102" s="235">
        <f t="shared" si="19"/>
        <v>0</v>
      </c>
      <c r="AQ102" s="237">
        <f t="shared" si="20"/>
        <v>0</v>
      </c>
      <c r="AR102" s="4">
        <f t="shared" si="21"/>
        <v>0</v>
      </c>
      <c r="AS102" s="1">
        <f t="shared" si="22"/>
        <v>0</v>
      </c>
      <c r="AT102" s="1"/>
    </row>
    <row r="103" spans="1:46" ht="15" customHeight="1">
      <c r="A103" s="141">
        <v>9150346</v>
      </c>
      <c r="B103" s="141">
        <v>775698</v>
      </c>
      <c r="C103" s="14" t="s">
        <v>452</v>
      </c>
      <c r="D103" s="2">
        <v>2005</v>
      </c>
      <c r="E103" s="3" t="s">
        <v>11</v>
      </c>
      <c r="F103" s="1" t="str">
        <f>IFERROR(VLOOKUP(B103,SVEXP!$A$2:$F$6577,6,FALSE),"")</f>
        <v>Lítací jelen</v>
      </c>
      <c r="G103" s="211" t="str">
        <f>IFERROR(VLOOKUP(B103,SVEXP!$A$2:$E$6577,5,FALSE),"")</f>
        <v>Moravskoslezský kraj</v>
      </c>
      <c r="H103" s="3" t="s">
        <v>161</v>
      </c>
      <c r="I103" s="4" t="str">
        <f>IFERROR(VLOOKUP(A103,'KLP1'!$C$1:$I$108,7,0),IFERROR(VLOOKUP(B103,'KLP1'!$D$1:$I$108,6,0),""))</f>
        <v/>
      </c>
      <c r="J103" s="4" t="str">
        <f>IFERROR(VLOOKUP(A103,'KLP2'!$C$1:$I$108,7,0),IFERROR(VLOOKUP(B103,'KLP2'!$D$1:$I$108,6,0),""))</f>
        <v/>
      </c>
      <c r="K103" s="4" t="str">
        <f>IFERROR(VLOOKUP(A103,'DM1'!$C$1:$I$108,7,0),IFERROR(VLOOKUP(B103,'DM1'!$D$1:$I$108,6,0),""))</f>
        <v/>
      </c>
      <c r="L103" s="4" t="str">
        <f>IFERROR(VLOOKUP(A103,'DM2'!$C$1:$I$108,7,0),IFERROR(VLOOKUP(B103,'DM2'!$D$1:$I$108,6,0),""))</f>
        <v/>
      </c>
      <c r="M103" s="17" t="str">
        <f>IFERROR(VLOOKUP(A103,'SPF1'!$C$1:$I$108,7,0),IFERROR(VLOOKUP(B103,'SPF1'!$D$1:$I$108,6,0),""))</f>
        <v/>
      </c>
      <c r="N103" s="88" t="str">
        <f>IFERROR(VLOOKUP(A103,'SPF2'!$C$1:$I$108,7,0),IFERROR(VLOOKUP(B103,'SPF2'!$D$1:$I$108,6,0),""))</f>
        <v/>
      </c>
      <c r="O103" s="10">
        <f t="shared" si="12"/>
        <v>0</v>
      </c>
      <c r="P103" s="11">
        <f t="shared" si="13"/>
        <v>0</v>
      </c>
      <c r="Q103" s="201">
        <f t="shared" si="14"/>
        <v>0</v>
      </c>
      <c r="R103" s="8"/>
      <c r="S103" s="5" t="str">
        <f>IFERROR(VLOOKUP(A103,DMSBX1!$C$1:$I$108,7,0),IFERROR(VLOOKUP(B103,DMSBX1!$D$1:$I$108,6,0),""))</f>
        <v/>
      </c>
      <c r="T103" s="5" t="str">
        <f>IFERROR(VLOOKUP(A103,DMSBX2!$C$1:$I$101,7,0),IFERROR(VLOOKUP(B103,DMSBX2!$D$1:$I$101,6,0),""))</f>
        <v/>
      </c>
      <c r="U103" s="4" t="str">
        <f>IFERROR(VLOOKUP(B103,'SP1'!$D$1:$I$107,6,0),"")</f>
        <v/>
      </c>
      <c r="V103" s="4" t="str">
        <f>IFERROR(VLOOKUP(B103,'SP2'!$D$1:$I$107,6,0),"")</f>
        <v/>
      </c>
      <c r="W103" s="4" t="str">
        <f>IFERROR(IF(B103&lt;&gt;0,VLOOKUP(B103,KLSBX1!$D$2:$I$120,6,FALSE()),NA()),IFERROR(IF(A103&lt;&gt;0,VLOOKUP(A103,KLSBX1!$C$2:$I$120,7,FALSE()),NA()),""))</f>
        <v/>
      </c>
      <c r="X103" s="4" t="str">
        <f>IFERROR(IF(B103&lt;&gt;0,VLOOKUP(B103,KLSBX2!$D$2:$I$120,6,FALSE()),NA()),IFERROR(IF(A103&lt;&gt;0,VLOOKUP(A103,KLSBX2!$C$2:$I$120,7,FALSE()),NA()),""))</f>
        <v/>
      </c>
      <c r="Y103" s="4" t="str">
        <f>IFERROR(IF(B103&lt;&gt;0,VLOOKUP(B103,DMSBXNC!$D$2:$I$420,6,FALSE()),NA()),IFERROR(IF(A103&lt;&gt;0,VLOOKUP(A103,DMSBXNC!$C$2:$I$420,7,FALSE()),NA()),""))</f>
        <v/>
      </c>
      <c r="Z103" s="4" t="str">
        <f>IFERROR(IF(B103&lt;&gt;0,VLOOKUP(B103,DMSBX1_3!$D$2:$I$420,6,FALSE()),NA()),IFERROR(IF(A103&lt;&gt;0,VLOOKUP(A103,DMSBX1_3!$C$2:$I$420,7,FALSE()),NA()),""))</f>
        <v/>
      </c>
      <c r="AA103" s="4" t="str">
        <f>IFERROR(IF(B103&lt;&gt;0,VLOOKUP(B103,'KLS1'!$D$2:$I$420,6,FALSE()),NA()),IFERROR(IF(A103&lt;&gt;0,VLOOKUP(A103,'KLS1'!$C$2:$I$420,7,FALSE()),NA()),""))</f>
        <v/>
      </c>
      <c r="AB103" s="6" t="str">
        <f>IFERROR(IF(B103&lt;&gt;0,VLOOKUP(B103,'KLS2'!$D$2:$I$426,6,FALSE()),NA()),IFERROR(IF(A103&lt;&gt;0,VLOOKUP(A103,'KLS2'!$C$2:$I$426,7,FALSE()),NA()),""))</f>
        <v/>
      </c>
      <c r="AC103" s="10">
        <f t="shared" si="15"/>
        <v>0</v>
      </c>
      <c r="AD103" s="11">
        <f t="shared" si="16"/>
        <v>0</v>
      </c>
      <c r="AE103" s="201">
        <f t="shared" si="17"/>
        <v>0</v>
      </c>
      <c r="AF103" s="240"/>
      <c r="AG103" s="4" t="str">
        <f>IFERROR(VLOOKUP(B103,FS!$A$2:$N$78,6,FALSE),"")</f>
        <v/>
      </c>
      <c r="AH103" s="4" t="str">
        <f>IFERROR(VLOOKUP(B103,FS!$A$2:$N$78,7,FALSE),"")</f>
        <v/>
      </c>
      <c r="AI103" s="4" t="str">
        <f>IFERROR(VLOOKUP(B103,FS!$A$2:$N$78,8,FALSE),"")</f>
        <v/>
      </c>
      <c r="AJ103" s="4" t="str">
        <f>IFERROR(VLOOKUP(B103,FS!$A$2:$N$78,9,FALSE),"")</f>
        <v/>
      </c>
      <c r="AK103" s="4" t="str">
        <f>IFERROR(VLOOKUP(B103,FS!$A$2:$N$78,10,FALSE),"")</f>
        <v/>
      </c>
      <c r="AL103" s="4" t="str">
        <f>IFERROR(VLOOKUP(B103,FS!$A$2:$N$78,11,FALSE),"")</f>
        <v/>
      </c>
      <c r="AM103" s="4" t="str">
        <f>IFERROR(VLOOKUP(B103,FS!$A$2:$N$78,12,FALSE),"")</f>
        <v/>
      </c>
      <c r="AN103" s="4" t="str">
        <f>IFERROR(VLOOKUP(B103,FS!$A$2:$N$78,13,FALSE),"")</f>
        <v/>
      </c>
      <c r="AO103" s="236">
        <f t="shared" si="18"/>
        <v>0</v>
      </c>
      <c r="AP103" s="235">
        <f t="shared" si="19"/>
        <v>0</v>
      </c>
      <c r="AQ103" s="237">
        <f t="shared" si="20"/>
        <v>0</v>
      </c>
      <c r="AR103" s="4">
        <f t="shared" si="21"/>
        <v>0</v>
      </c>
      <c r="AS103" s="1">
        <f t="shared" si="22"/>
        <v>0</v>
      </c>
      <c r="AT103" s="1"/>
    </row>
    <row r="104" spans="1:46" ht="15" customHeight="1">
      <c r="A104" s="141">
        <v>9150373</v>
      </c>
      <c r="B104" s="141">
        <v>776156</v>
      </c>
      <c r="C104" s="14" t="s">
        <v>453</v>
      </c>
      <c r="D104" s="2">
        <v>2005</v>
      </c>
      <c r="E104" s="3" t="s">
        <v>11</v>
      </c>
      <c r="F104" s="1" t="str">
        <f>IFERROR(VLOOKUP(B104,SVEXP!$A$2:$F$6577,6,FALSE),"")</f>
        <v>Snow Rockets</v>
      </c>
      <c r="G104" s="211" t="str">
        <f>IFERROR(VLOOKUP(B104,SVEXP!$A$2:$E$6577,5,FALSE),"")</f>
        <v>Jihomoravský kraj</v>
      </c>
      <c r="H104" s="3" t="s">
        <v>161</v>
      </c>
      <c r="I104" s="4" t="str">
        <f>IFERROR(VLOOKUP(A104,'KLP1'!$C$1:$I$108,7,0),IFERROR(VLOOKUP(B104,'KLP1'!$D$1:$I$108,6,0),""))</f>
        <v/>
      </c>
      <c r="J104" s="4" t="str">
        <f>IFERROR(VLOOKUP(A104,'KLP2'!$C$1:$I$108,7,0),IFERROR(VLOOKUP(B104,'KLP2'!$D$1:$I$108,6,0),""))</f>
        <v/>
      </c>
      <c r="K104" s="4" t="str">
        <f>IFERROR(VLOOKUP(A104,'DM1'!$C$1:$I$108,7,0),IFERROR(VLOOKUP(B104,'DM1'!$D$1:$I$108,6,0),""))</f>
        <v/>
      </c>
      <c r="L104" s="4" t="str">
        <f>IFERROR(VLOOKUP(A104,'DM2'!$C$1:$I$108,7,0),IFERROR(VLOOKUP(B104,'DM2'!$D$1:$I$108,6,0),""))</f>
        <v/>
      </c>
      <c r="M104" s="17" t="str">
        <f>IFERROR(VLOOKUP(A104,'SPF1'!$C$1:$I$108,7,0),IFERROR(VLOOKUP(B104,'SPF1'!$D$1:$I$108,6,0),""))</f>
        <v/>
      </c>
      <c r="N104" s="88" t="str">
        <f>IFERROR(VLOOKUP(A104,'SPF2'!$C$1:$I$108,7,0),IFERROR(VLOOKUP(B104,'SPF2'!$D$1:$I$108,6,0),""))</f>
        <v/>
      </c>
      <c r="O104" s="10">
        <f t="shared" si="12"/>
        <v>0</v>
      </c>
      <c r="P104" s="11">
        <f t="shared" si="13"/>
        <v>0</v>
      </c>
      <c r="Q104" s="201">
        <f t="shared" si="14"/>
        <v>0</v>
      </c>
      <c r="R104" s="8"/>
      <c r="S104" s="5" t="str">
        <f>IFERROR(VLOOKUP(A104,DMSBX1!$C$1:$I$108,7,0),IFERROR(VLOOKUP(B104,DMSBX1!$D$1:$I$108,6,0),""))</f>
        <v/>
      </c>
      <c r="T104" s="5" t="str">
        <f>IFERROR(VLOOKUP(A104,DMSBX2!$C$1:$I$101,7,0),IFERROR(VLOOKUP(B104,DMSBX2!$D$1:$I$101,6,0),""))</f>
        <v/>
      </c>
      <c r="U104" s="4" t="str">
        <f>IFERROR(VLOOKUP(B104,'SP1'!$D$1:$I$107,6,0),"")</f>
        <v/>
      </c>
      <c r="V104" s="4" t="str">
        <f>IFERROR(VLOOKUP(B104,'SP2'!$D$1:$I$107,6,0),"")</f>
        <v/>
      </c>
      <c r="W104" s="4" t="str">
        <f>IFERROR(IF(B104&lt;&gt;0,VLOOKUP(B104,KLSBX1!$D$2:$I$120,6,FALSE()),NA()),IFERROR(IF(A104&lt;&gt;0,VLOOKUP(A104,KLSBX1!$C$2:$I$120,7,FALSE()),NA()),""))</f>
        <v/>
      </c>
      <c r="X104" s="4" t="str">
        <f>IFERROR(IF(B104&lt;&gt;0,VLOOKUP(B104,KLSBX2!$D$2:$I$120,6,FALSE()),NA()),IFERROR(IF(A104&lt;&gt;0,VLOOKUP(A104,KLSBX2!$C$2:$I$120,7,FALSE()),NA()),""))</f>
        <v/>
      </c>
      <c r="Y104" s="4" t="str">
        <f>IFERROR(IF(B104&lt;&gt;0,VLOOKUP(B104,DMSBXNC!$D$2:$I$420,6,FALSE()),NA()),IFERROR(IF(A104&lt;&gt;0,VLOOKUP(A104,DMSBXNC!$C$2:$I$420,7,FALSE()),NA()),""))</f>
        <v/>
      </c>
      <c r="Z104" s="4" t="str">
        <f>IFERROR(IF(B104&lt;&gt;0,VLOOKUP(B104,DMSBX1_3!$D$2:$I$420,6,FALSE()),NA()),IFERROR(IF(A104&lt;&gt;0,VLOOKUP(A104,DMSBX1_3!$C$2:$I$420,7,FALSE()),NA()),""))</f>
        <v/>
      </c>
      <c r="AA104" s="4" t="str">
        <f>IFERROR(IF(B104&lt;&gt;0,VLOOKUP(B104,'KLS1'!$D$2:$I$420,6,FALSE()),NA()),IFERROR(IF(A104&lt;&gt;0,VLOOKUP(A104,'KLS1'!$C$2:$I$420,7,FALSE()),NA()),""))</f>
        <v/>
      </c>
      <c r="AB104" s="6" t="str">
        <f>IFERROR(IF(B104&lt;&gt;0,VLOOKUP(B104,'KLS2'!$D$2:$I$426,6,FALSE()),NA()),IFERROR(IF(A104&lt;&gt;0,VLOOKUP(A104,'KLS2'!$C$2:$I$426,7,FALSE()),NA()),""))</f>
        <v/>
      </c>
      <c r="AC104" s="10">
        <f t="shared" si="15"/>
        <v>0</v>
      </c>
      <c r="AD104" s="11">
        <f t="shared" si="16"/>
        <v>0</v>
      </c>
      <c r="AE104" s="201">
        <f t="shared" si="17"/>
        <v>0</v>
      </c>
      <c r="AF104" s="240"/>
      <c r="AG104" s="4" t="str">
        <f>IFERROR(VLOOKUP(B104,FS!$A$2:$N$78,6,FALSE),"")</f>
        <v/>
      </c>
      <c r="AH104" s="4" t="str">
        <f>IFERROR(VLOOKUP(B104,FS!$A$2:$N$78,7,FALSE),"")</f>
        <v/>
      </c>
      <c r="AI104" s="4" t="str">
        <f>IFERROR(VLOOKUP(B104,FS!$A$2:$N$78,8,FALSE),"")</f>
        <v/>
      </c>
      <c r="AJ104" s="4" t="str">
        <f>IFERROR(VLOOKUP(B104,FS!$A$2:$N$78,9,FALSE),"")</f>
        <v/>
      </c>
      <c r="AK104" s="4" t="str">
        <f>IFERROR(VLOOKUP(B104,FS!$A$2:$N$78,10,FALSE),"")</f>
        <v/>
      </c>
      <c r="AL104" s="4" t="str">
        <f>IFERROR(VLOOKUP(B104,FS!$A$2:$N$78,11,FALSE),"")</f>
        <v/>
      </c>
      <c r="AM104" s="4" t="str">
        <f>IFERROR(VLOOKUP(B104,FS!$A$2:$N$78,12,FALSE),"")</f>
        <v/>
      </c>
      <c r="AN104" s="4" t="str">
        <f>IFERROR(VLOOKUP(B104,FS!$A$2:$N$78,13,FALSE),"")</f>
        <v/>
      </c>
      <c r="AO104" s="236">
        <f t="shared" si="18"/>
        <v>0</v>
      </c>
      <c r="AP104" s="235">
        <f t="shared" si="19"/>
        <v>0</v>
      </c>
      <c r="AQ104" s="237">
        <f t="shared" si="20"/>
        <v>0</v>
      </c>
      <c r="AR104" s="4">
        <f t="shared" si="21"/>
        <v>0</v>
      </c>
      <c r="AS104" s="1">
        <f t="shared" si="22"/>
        <v>0</v>
      </c>
      <c r="AT104" s="1"/>
    </row>
    <row r="105" spans="1:46" ht="15" customHeight="1">
      <c r="A105" s="141">
        <v>9150342</v>
      </c>
      <c r="B105" s="141">
        <v>776143</v>
      </c>
      <c r="C105" s="14" t="s">
        <v>454</v>
      </c>
      <c r="D105" s="2">
        <v>2005</v>
      </c>
      <c r="E105" s="3" t="s">
        <v>11</v>
      </c>
      <c r="F105" s="1" t="str">
        <f>IFERROR(VLOOKUP(B105,SVEXP!$A$2:$F$6577,6,FALSE),"")</f>
        <v>Snow Rockets</v>
      </c>
      <c r="G105" s="211">
        <f>IFERROR(VLOOKUP(B105,SVEXP!$A$2:$E$6577,5,FALSE),"")</f>
        <v>0</v>
      </c>
      <c r="H105" s="3" t="s">
        <v>161</v>
      </c>
      <c r="I105" s="4" t="str">
        <f>IFERROR(VLOOKUP(A105,'KLP1'!$C$1:$I$108,7,0),IFERROR(VLOOKUP(B105,'KLP1'!$D$1:$I$108,6,0),""))</f>
        <v/>
      </c>
      <c r="J105" s="4" t="str">
        <f>IFERROR(VLOOKUP(A105,'KLP2'!$C$1:$I$108,7,0),IFERROR(VLOOKUP(B105,'KLP2'!$D$1:$I$108,6,0),""))</f>
        <v/>
      </c>
      <c r="K105" s="4" t="str">
        <f>IFERROR(VLOOKUP(A105,'DM1'!$C$1:$I$108,7,0),IFERROR(VLOOKUP(B105,'DM1'!$D$1:$I$108,6,0),""))</f>
        <v/>
      </c>
      <c r="L105" s="4" t="str">
        <f>IFERROR(VLOOKUP(A105,'DM2'!$C$1:$I$108,7,0),IFERROR(VLOOKUP(B105,'DM2'!$D$1:$I$108,6,0),""))</f>
        <v/>
      </c>
      <c r="M105" s="17" t="str">
        <f>IFERROR(VLOOKUP(A105,'SPF1'!$C$1:$I$108,7,0),IFERROR(VLOOKUP(B105,'SPF1'!$D$1:$I$108,6,0),""))</f>
        <v/>
      </c>
      <c r="N105" s="88" t="str">
        <f>IFERROR(VLOOKUP(A105,'SPF2'!$C$1:$I$108,7,0),IFERROR(VLOOKUP(B105,'SPF2'!$D$1:$I$108,6,0),""))</f>
        <v/>
      </c>
      <c r="O105" s="10">
        <f t="shared" si="12"/>
        <v>0</v>
      </c>
      <c r="P105" s="11">
        <f t="shared" si="13"/>
        <v>0</v>
      </c>
      <c r="Q105" s="201">
        <f t="shared" si="14"/>
        <v>0</v>
      </c>
      <c r="R105" s="8"/>
      <c r="S105" s="5" t="str">
        <f>IFERROR(VLOOKUP(A105,DMSBX1!$C$1:$I$108,7,0),IFERROR(VLOOKUP(B105,DMSBX1!$D$1:$I$108,6,0),""))</f>
        <v/>
      </c>
      <c r="T105" s="5" t="str">
        <f>IFERROR(VLOOKUP(A105,DMSBX2!$C$1:$I$101,7,0),IFERROR(VLOOKUP(B105,DMSBX2!$D$1:$I$101,6,0),""))</f>
        <v/>
      </c>
      <c r="U105" s="4" t="str">
        <f>IFERROR(VLOOKUP(B105,'SP1'!$D$1:$I$107,6,0),"")</f>
        <v/>
      </c>
      <c r="V105" s="4" t="str">
        <f>IFERROR(VLOOKUP(B105,'SP2'!$D$1:$I$107,6,0),"")</f>
        <v/>
      </c>
      <c r="W105" s="4" t="str">
        <f>IFERROR(IF(B105&lt;&gt;0,VLOOKUP(B105,KLSBX1!$D$2:$I$120,6,FALSE()),NA()),IFERROR(IF(A105&lt;&gt;0,VLOOKUP(A105,KLSBX1!$C$2:$I$120,7,FALSE()),NA()),""))</f>
        <v/>
      </c>
      <c r="X105" s="4" t="str">
        <f>IFERROR(IF(B105&lt;&gt;0,VLOOKUP(B105,KLSBX2!$D$2:$I$120,6,FALSE()),NA()),IFERROR(IF(A105&lt;&gt;0,VLOOKUP(A105,KLSBX2!$C$2:$I$120,7,FALSE()),NA()),""))</f>
        <v/>
      </c>
      <c r="Y105" s="4" t="str">
        <f>IFERROR(IF(B105&lt;&gt;0,VLOOKUP(B105,DMSBXNC!$D$2:$I$420,6,FALSE()),NA()),IFERROR(IF(A105&lt;&gt;0,VLOOKUP(A105,DMSBXNC!$C$2:$I$420,7,FALSE()),NA()),""))</f>
        <v/>
      </c>
      <c r="Z105" s="4" t="str">
        <f>IFERROR(IF(B105&lt;&gt;0,VLOOKUP(B105,DMSBX1_3!$D$2:$I$420,6,FALSE()),NA()),IFERROR(IF(A105&lt;&gt;0,VLOOKUP(A105,DMSBX1_3!$C$2:$I$420,7,FALSE()),NA()),""))</f>
        <v/>
      </c>
      <c r="AA105" s="4" t="str">
        <f>IFERROR(IF(B105&lt;&gt;0,VLOOKUP(B105,'KLS1'!$D$2:$I$420,6,FALSE()),NA()),IFERROR(IF(A105&lt;&gt;0,VLOOKUP(A105,'KLS1'!$C$2:$I$420,7,FALSE()),NA()),""))</f>
        <v/>
      </c>
      <c r="AB105" s="6" t="str">
        <f>IFERROR(IF(B105&lt;&gt;0,VLOOKUP(B105,'KLS2'!$D$2:$I$426,6,FALSE()),NA()),IFERROR(IF(A105&lt;&gt;0,VLOOKUP(A105,'KLS2'!$C$2:$I$426,7,FALSE()),NA()),""))</f>
        <v/>
      </c>
      <c r="AC105" s="10">
        <f t="shared" si="15"/>
        <v>0</v>
      </c>
      <c r="AD105" s="11">
        <f t="shared" si="16"/>
        <v>0</v>
      </c>
      <c r="AE105" s="201">
        <f t="shared" si="17"/>
        <v>0</v>
      </c>
      <c r="AF105" s="240"/>
      <c r="AG105" s="4" t="str">
        <f>IFERROR(VLOOKUP(B105,FS!$A$2:$N$78,6,FALSE),"")</f>
        <v/>
      </c>
      <c r="AH105" s="4" t="str">
        <f>IFERROR(VLOOKUP(B105,FS!$A$2:$N$78,7,FALSE),"")</f>
        <v/>
      </c>
      <c r="AI105" s="4" t="str">
        <f>IFERROR(VLOOKUP(B105,FS!$A$2:$N$78,8,FALSE),"")</f>
        <v/>
      </c>
      <c r="AJ105" s="4" t="str">
        <f>IFERROR(VLOOKUP(B105,FS!$A$2:$N$78,9,FALSE),"")</f>
        <v/>
      </c>
      <c r="AK105" s="4" t="str">
        <f>IFERROR(VLOOKUP(B105,FS!$A$2:$N$78,10,FALSE),"")</f>
        <v/>
      </c>
      <c r="AL105" s="4" t="str">
        <f>IFERROR(VLOOKUP(B105,FS!$A$2:$N$78,11,FALSE),"")</f>
        <v/>
      </c>
      <c r="AM105" s="4" t="str">
        <f>IFERROR(VLOOKUP(B105,FS!$A$2:$N$78,12,FALSE),"")</f>
        <v/>
      </c>
      <c r="AN105" s="4" t="str">
        <f>IFERROR(VLOOKUP(B105,FS!$A$2:$N$78,13,FALSE),"")</f>
        <v/>
      </c>
      <c r="AO105" s="236">
        <f t="shared" si="18"/>
        <v>0</v>
      </c>
      <c r="AP105" s="235">
        <f t="shared" si="19"/>
        <v>0</v>
      </c>
      <c r="AQ105" s="237">
        <f t="shared" si="20"/>
        <v>0</v>
      </c>
      <c r="AR105" s="4">
        <f t="shared" si="21"/>
        <v>0</v>
      </c>
      <c r="AS105" s="1">
        <f t="shared" si="22"/>
        <v>0</v>
      </c>
      <c r="AT105" s="1"/>
    </row>
    <row r="106" spans="1:46" ht="15" customHeight="1">
      <c r="A106" s="144">
        <v>9055135</v>
      </c>
      <c r="B106" s="144"/>
      <c r="C106" s="133" t="s">
        <v>162</v>
      </c>
      <c r="D106" s="134">
        <v>2005</v>
      </c>
      <c r="E106" s="134" t="s">
        <v>163</v>
      </c>
      <c r="F106" s="133"/>
      <c r="G106" s="219"/>
      <c r="H106" s="134" t="s">
        <v>164</v>
      </c>
      <c r="I106" s="127" t="str">
        <f>IFERROR(VLOOKUP(A106,'KLP1'!$C$1:$I$108,7,0),IFERROR(VLOOKUP(B106,'KLP1'!$D$1:$I$108,6,0),""))</f>
        <v/>
      </c>
      <c r="J106" s="127" t="str">
        <f>IFERROR(VLOOKUP(A106,'KLP2'!$C$1:$I$108,7,0),IFERROR(VLOOKUP(B106,'KLP2'!$D$1:$I$108,6,0),""))</f>
        <v/>
      </c>
      <c r="K106" s="127" t="str">
        <f>IFERROR(VLOOKUP(A106,'DM1'!$C$1:$I$108,7,0),IFERROR(VLOOKUP(B106,'DM1'!$D$1:$I$108,6,0),""))</f>
        <v/>
      </c>
      <c r="L106" s="127"/>
      <c r="M106" s="133"/>
      <c r="N106" s="129"/>
      <c r="O106" s="10">
        <f t="shared" si="12"/>
        <v>0</v>
      </c>
      <c r="P106" s="11">
        <f t="shared" si="13"/>
        <v>0</v>
      </c>
      <c r="Q106" s="201">
        <f t="shared" si="14"/>
        <v>0</v>
      </c>
      <c r="R106" s="8"/>
      <c r="S106" s="128">
        <f>IFERROR(VLOOKUP(A106,DMSBX1!$C$1:$I$108,7,0),IFERROR(VLOOKUP(B106,DMSBX1!$D$1:$I$108,6,0),""))</f>
        <v>29</v>
      </c>
      <c r="T106" s="136">
        <f>IFERROR(VLOOKUP(A106,DMSBX2!$C$1:$I$101,7,0),IFERROR(VLOOKUP(B106,DMSBX2!$D$1:$I$101,6,0),""))</f>
        <v>45</v>
      </c>
      <c r="U106" s="135" t="str">
        <f>IFERROR(VLOOKUP(B106,'SP1'!$D$1:$I$107,6,0),"")</f>
        <v/>
      </c>
      <c r="V106" s="135" t="str">
        <f>IFERROR(VLOOKUP(B106,'SP2'!$D$1:$I$107,6,0),"")</f>
        <v/>
      </c>
      <c r="W106" s="127">
        <f>IFERROR(IF(B106&lt;&gt;0,VLOOKUP(B106,KLSBX1!$D$2:$I$120,6,FALSE()),NA()),IFERROR(IF(A106&lt;&gt;0,VLOOKUP(A106,KLSBX1!$C$2:$I$120,7,FALSE()),NA()),""))</f>
        <v>45</v>
      </c>
      <c r="X106" s="127">
        <f>IFERROR(IF(B106&lt;&gt;0,VLOOKUP(B106,KLSBX2!$D$2:$I$120,6,FALSE()),NA()),IFERROR(IF(A106&lt;&gt;0,VLOOKUP(A106,KLSBX2!$C$2:$I$120,7,FALSE()),NA()),""))</f>
        <v>40</v>
      </c>
      <c r="Y106" s="127">
        <f>IFERROR(IF(B106&lt;&gt;0,VLOOKUP(B106,DMSBXNC!$D$2:$I$420,6,FALSE()),NA()),IFERROR(IF(A106&lt;&gt;0,VLOOKUP(A106,DMSBXNC!$C$2:$I$420,7,FALSE()),NA()),""))</f>
        <v>36</v>
      </c>
      <c r="Z106" s="127">
        <f>IFERROR(IF(B106&lt;&gt;0,VLOOKUP(B106,DMSBX1_3!$D$2:$I$420,6,FALSE()),NA()),IFERROR(IF(A106&lt;&gt;0,VLOOKUP(A106,DMSBX1_3!$C$2:$I$420,7,FALSE()),NA()),""))</f>
        <v>36</v>
      </c>
      <c r="AA106" s="127" t="str">
        <f>IFERROR(IF(B106&lt;&gt;0,VLOOKUP(B106,'KLS1'!$D$2:$I$420,6,FALSE()),NA()),IFERROR(IF(A106&lt;&gt;0,VLOOKUP(A106,'KLS1'!$C$2:$I$420,7,FALSE()),NA()),""))</f>
        <v/>
      </c>
      <c r="AB106" s="129" t="str">
        <f>IFERROR(IF(B106&lt;&gt;0,VLOOKUP(B106,'KLS2'!$D$2:$I$426,6,FALSE()),NA()),IFERROR(IF(A106&lt;&gt;0,VLOOKUP(A106,'KLS2'!$C$2:$I$426,7,FALSE()),NA()),""))</f>
        <v/>
      </c>
      <c r="AC106" s="10">
        <f t="shared" si="15"/>
        <v>231</v>
      </c>
      <c r="AD106" s="11">
        <f t="shared" si="16"/>
        <v>231</v>
      </c>
      <c r="AE106" s="201">
        <f t="shared" si="17"/>
        <v>43.333333333333336</v>
      </c>
      <c r="AF106" s="240"/>
      <c r="AG106" s="4" t="str">
        <f>IFERROR(VLOOKUP(B106,FS!$A$2:$N$78,6,FALSE),"")</f>
        <v/>
      </c>
      <c r="AH106" s="4" t="str">
        <f>IFERROR(VLOOKUP(B106,FS!$A$2:$N$78,7,FALSE),"")</f>
        <v/>
      </c>
      <c r="AI106" s="4" t="str">
        <f>IFERROR(VLOOKUP(B106,FS!$A$2:$N$78,8,FALSE),"")</f>
        <v/>
      </c>
      <c r="AJ106" s="4" t="str">
        <f>IFERROR(VLOOKUP(B106,FS!$A$2:$N$78,9,FALSE),"")</f>
        <v/>
      </c>
      <c r="AK106" s="4" t="str">
        <f>IFERROR(VLOOKUP(B106,FS!$A$2:$N$78,10,FALSE),"")</f>
        <v/>
      </c>
      <c r="AL106" s="4" t="str">
        <f>IFERROR(VLOOKUP(B106,FS!$A$2:$N$78,11,FALSE),"")</f>
        <v/>
      </c>
      <c r="AM106" s="4" t="str">
        <f>IFERROR(VLOOKUP(B106,FS!$A$2:$N$78,12,FALSE),"")</f>
        <v/>
      </c>
      <c r="AN106" s="4" t="str">
        <f>IFERROR(VLOOKUP(B106,FS!$A$2:$N$78,13,FALSE),"")</f>
        <v/>
      </c>
      <c r="AO106" s="236">
        <f t="shared" si="18"/>
        <v>0</v>
      </c>
      <c r="AP106" s="235">
        <f t="shared" si="19"/>
        <v>0</v>
      </c>
      <c r="AQ106" s="237">
        <f t="shared" si="20"/>
        <v>0</v>
      </c>
      <c r="AR106" s="4">
        <f t="shared" si="21"/>
        <v>43.333333333333336</v>
      </c>
      <c r="AS106" s="1">
        <f t="shared" si="22"/>
        <v>1</v>
      </c>
      <c r="AT106" s="130"/>
    </row>
    <row r="107" spans="1:46" ht="15" customHeight="1">
      <c r="A107" s="144">
        <v>9220177</v>
      </c>
      <c r="B107" s="144"/>
      <c r="C107" s="133" t="s">
        <v>243</v>
      </c>
      <c r="D107" s="134">
        <v>2005</v>
      </c>
      <c r="E107" s="134" t="s">
        <v>244</v>
      </c>
      <c r="F107" s="133"/>
      <c r="G107" s="219"/>
      <c r="H107" s="134" t="s">
        <v>161</v>
      </c>
      <c r="I107" s="127" t="str">
        <f>IFERROR(VLOOKUP(A107,'KLP1'!$C$1:$I$108,7,0),IFERROR(VLOOKUP(B107,'KLP1'!$D$1:$I$108,6,0),""))</f>
        <v/>
      </c>
      <c r="J107" s="127" t="str">
        <f>IFERROR(VLOOKUP(A107,'KLP2'!$C$1:$I$108,7,0),IFERROR(VLOOKUP(B107,'KLP2'!$D$1:$I$108,6,0),""))</f>
        <v/>
      </c>
      <c r="K107" s="127" t="str">
        <f>IFERROR(VLOOKUP(A107,'DM1'!$C$1:$I$108,7,0),IFERROR(VLOOKUP(B107,'DM1'!$D$1:$I$108,6,0),""))</f>
        <v/>
      </c>
      <c r="L107" s="127" t="str">
        <f>IFERROR(VLOOKUP(A107,'DM2'!$C$1:$I$108,7,0),IFERROR(VLOOKUP(B107,'DM2'!$D$1:$I$108,6,0),""))</f>
        <v/>
      </c>
      <c r="M107" s="130" t="str">
        <f>IFERROR(VLOOKUP(A107,'SPF1'!$C$1:$I$108,7,0),IFERROR(VLOOKUP(B107,'SPF1'!$D$1:$I$108,6,0),""))</f>
        <v/>
      </c>
      <c r="N107" s="127" t="str">
        <f>IFERROR(VLOOKUP(A107,'SPF2'!$C$1:$I$108,7,0),IFERROR(VLOOKUP(B107,'SPF2'!$D$1:$I$108,6,0),""))</f>
        <v/>
      </c>
      <c r="O107" s="10">
        <f t="shared" si="12"/>
        <v>0</v>
      </c>
      <c r="P107" s="11">
        <f t="shared" si="13"/>
        <v>0</v>
      </c>
      <c r="Q107" s="201">
        <f t="shared" si="14"/>
        <v>0</v>
      </c>
      <c r="R107" s="8"/>
      <c r="S107" s="136">
        <f>IFERROR(VLOOKUP(A107,DMSBX1!$C$1:$I$108,7,0),IFERROR(VLOOKUP(B107,DMSBX1!$D$1:$I$108,6,0),""))</f>
        <v>7</v>
      </c>
      <c r="T107" s="136">
        <f>IFERROR(VLOOKUP(A107,DMSBX2!$C$1:$I$101,7,0),IFERROR(VLOOKUP(B107,DMSBX2!$D$1:$I$101,6,0),""))</f>
        <v>3.6</v>
      </c>
      <c r="U107" s="135" t="str">
        <f>IFERROR(VLOOKUP(B107,'SP1'!$D$1:$I$107,6,0),"")</f>
        <v/>
      </c>
      <c r="V107" s="135" t="str">
        <f>IFERROR(VLOOKUP(B107,'SP2'!$D$1:$I$107,6,0),"")</f>
        <v/>
      </c>
      <c r="W107" s="127" t="str">
        <f>IFERROR(IF(B107&lt;&gt;0,VLOOKUP(B107,KLSBX1!$D$2:$I$120,6,FALSE()),NA()),IFERROR(IF(A107&lt;&gt;0,VLOOKUP(A107,KLSBX1!$C$2:$I$120,7,FALSE()),NA()),""))</f>
        <v/>
      </c>
      <c r="X107" s="127" t="str">
        <f>IFERROR(IF(B107&lt;&gt;0,VLOOKUP(B107,KLSBX2!$D$2:$I$120,6,FALSE()),NA()),IFERROR(IF(A107&lt;&gt;0,VLOOKUP(A107,KLSBX2!$C$2:$I$120,7,FALSE()),NA()),""))</f>
        <v/>
      </c>
      <c r="Y107" s="127" t="str">
        <f>IFERROR(IF(B107&lt;&gt;0,VLOOKUP(B107,DMSBXNC!$D$2:$I$420,6,FALSE()),NA()),IFERROR(IF(A107&lt;&gt;0,VLOOKUP(A107,DMSBXNC!$C$2:$I$420,7,FALSE()),NA()),""))</f>
        <v/>
      </c>
      <c r="Z107" s="127" t="str">
        <f>IFERROR(IF(B107&lt;&gt;0,VLOOKUP(B107,DMSBX1_3!$D$2:$I$420,6,FALSE()),NA()),IFERROR(IF(A107&lt;&gt;0,VLOOKUP(A107,DMSBX1_3!$C$2:$I$420,7,FALSE()),NA()),""))</f>
        <v/>
      </c>
      <c r="AA107" s="127">
        <f>IFERROR(IF(B107&lt;&gt;0,VLOOKUP(B107,'KLS1'!$D$2:$I$420,6,FALSE()),NA()),IFERROR(IF(A107&lt;&gt;0,VLOOKUP(A107,'KLS1'!$C$2:$I$420,7,FALSE()),NA()),""))</f>
        <v>26</v>
      </c>
      <c r="AB107" s="129">
        <f>IFERROR(IF(B107&lt;&gt;0,VLOOKUP(B107,'KLS2'!$D$2:$I$426,6,FALSE()),NA()),IFERROR(IF(A107&lt;&gt;0,VLOOKUP(A107,'KLS2'!$C$2:$I$426,7,FALSE()),NA()),""))</f>
        <v>24</v>
      </c>
      <c r="AC107" s="10">
        <f t="shared" si="15"/>
        <v>60.6</v>
      </c>
      <c r="AD107" s="11">
        <f t="shared" si="16"/>
        <v>60.6</v>
      </c>
      <c r="AE107" s="201">
        <f t="shared" si="17"/>
        <v>19</v>
      </c>
      <c r="AF107" s="240"/>
      <c r="AG107" s="4" t="str">
        <f>IFERROR(VLOOKUP(B107,FS!$A$2:$N$78,6,FALSE),"")</f>
        <v/>
      </c>
      <c r="AH107" s="4" t="str">
        <f>IFERROR(VLOOKUP(B107,FS!$A$2:$N$78,7,FALSE),"")</f>
        <v/>
      </c>
      <c r="AI107" s="4" t="str">
        <f>IFERROR(VLOOKUP(B107,FS!$A$2:$N$78,8,FALSE),"")</f>
        <v/>
      </c>
      <c r="AJ107" s="4" t="str">
        <f>IFERROR(VLOOKUP(B107,FS!$A$2:$N$78,9,FALSE),"")</f>
        <v/>
      </c>
      <c r="AK107" s="4" t="str">
        <f>IFERROR(VLOOKUP(B107,FS!$A$2:$N$78,10,FALSE),"")</f>
        <v/>
      </c>
      <c r="AL107" s="4" t="str">
        <f>IFERROR(VLOOKUP(B107,FS!$A$2:$N$78,11,FALSE),"")</f>
        <v/>
      </c>
      <c r="AM107" s="4" t="str">
        <f>IFERROR(VLOOKUP(B107,FS!$A$2:$N$78,12,FALSE),"")</f>
        <v/>
      </c>
      <c r="AN107" s="4" t="str">
        <f>IFERROR(VLOOKUP(B107,FS!$A$2:$N$78,13,FALSE),"")</f>
        <v/>
      </c>
      <c r="AO107" s="236">
        <f t="shared" si="18"/>
        <v>0</v>
      </c>
      <c r="AP107" s="235">
        <f t="shared" si="19"/>
        <v>0</v>
      </c>
      <c r="AQ107" s="237">
        <f t="shared" si="20"/>
        <v>0</v>
      </c>
      <c r="AR107" s="4">
        <f t="shared" si="21"/>
        <v>19</v>
      </c>
      <c r="AS107" s="1">
        <f t="shared" si="22"/>
        <v>1</v>
      </c>
      <c r="AT107" s="130"/>
    </row>
    <row r="108" spans="1:46" ht="15" customHeight="1">
      <c r="A108" s="186">
        <v>9205096</v>
      </c>
      <c r="B108" s="186"/>
      <c r="C108" s="186" t="s">
        <v>247</v>
      </c>
      <c r="D108" s="187">
        <v>2005</v>
      </c>
      <c r="E108" s="187" t="s">
        <v>248</v>
      </c>
      <c r="F108" s="186"/>
      <c r="G108" s="217"/>
      <c r="H108" s="187" t="s">
        <v>164</v>
      </c>
      <c r="I108" s="188"/>
      <c r="J108" s="187"/>
      <c r="K108" s="187"/>
      <c r="L108" s="130"/>
      <c r="M108" s="130" t="str">
        <f>IFERROR(VLOOKUP(A108,'SPF1'!$C$1:$I$108,7,0),IFERROR(VLOOKUP(B108,'SPF1'!$D$1:$I$108,6,0),""))</f>
        <v/>
      </c>
      <c r="N108" s="127" t="str">
        <f>IFERROR(VLOOKUP(A108,'SPF2'!$C$1:$I$108,7,0),IFERROR(VLOOKUP(B108,'SPF2'!$D$1:$I$108,6,0),""))</f>
        <v/>
      </c>
      <c r="O108" s="10">
        <f t="shared" si="12"/>
        <v>0</v>
      </c>
      <c r="P108" s="11">
        <f t="shared" si="13"/>
        <v>0</v>
      </c>
      <c r="Q108" s="201">
        <f t="shared" si="14"/>
        <v>0</v>
      </c>
      <c r="R108" s="8"/>
      <c r="S108" s="130"/>
      <c r="T108" s="130"/>
      <c r="U108" s="130"/>
      <c r="V108" s="130"/>
      <c r="W108" s="130"/>
      <c r="X108" s="127" t="str">
        <f>IFERROR(IF(B108&lt;&gt;0,VLOOKUP(B108,KLSBX2!$D$2:$I$120,6,FALSE()),NA()),IFERROR(IF(A108&lt;&gt;0,VLOOKUP(A108,KLSBX2!$C$2:$I$120,7,FALSE()),NA()),""))</f>
        <v/>
      </c>
      <c r="Y108" s="127">
        <f>IFERROR(IF(B108&lt;&gt;0,VLOOKUP(B108,DMSBXNC!$D$2:$I$420,6,FALSE()),NA()),IFERROR(IF(A108&lt;&gt;0,VLOOKUP(A108,DMSBXNC!$C$2:$I$420,7,FALSE()),NA()),""))</f>
        <v>24</v>
      </c>
      <c r="Z108" s="127">
        <f>IFERROR(IF(B108&lt;&gt;0,VLOOKUP(B108,DMSBX1_3!$D$2:$I$420,6,FALSE()),NA()),IFERROR(IF(A108&lt;&gt;0,VLOOKUP(A108,DMSBX1_3!$C$2:$I$420,7,FALSE()),NA()),""))</f>
        <v>40</v>
      </c>
      <c r="AA108" s="127" t="str">
        <f>IFERROR(IF(B108&lt;&gt;0,VLOOKUP(B108,'KLS1'!$D$2:$I$420,6,FALSE()),NA()),IFERROR(IF(A108&lt;&gt;0,VLOOKUP(A108,'KLS1'!$C$2:$I$420,7,FALSE()),NA()),""))</f>
        <v/>
      </c>
      <c r="AB108" s="129" t="str">
        <f>IFERROR(IF(B108&lt;&gt;0,VLOOKUP(B108,'KLS2'!$D$2:$I$426,6,FALSE()),NA()),IFERROR(IF(A108&lt;&gt;0,VLOOKUP(A108,'KLS2'!$C$2:$I$426,7,FALSE()),NA()),""))</f>
        <v/>
      </c>
      <c r="AC108" s="10">
        <f t="shared" si="15"/>
        <v>64</v>
      </c>
      <c r="AD108" s="11">
        <f t="shared" si="16"/>
        <v>64</v>
      </c>
      <c r="AE108" s="201">
        <f t="shared" si="17"/>
        <v>21.333333333333332</v>
      </c>
      <c r="AF108" s="240"/>
      <c r="AG108" s="4" t="str">
        <f>IFERROR(VLOOKUP(B108,FS!$A$2:$N$78,6,FALSE),"")</f>
        <v/>
      </c>
      <c r="AH108" s="4" t="str">
        <f>IFERROR(VLOOKUP(B108,FS!$A$2:$N$78,7,FALSE),"")</f>
        <v/>
      </c>
      <c r="AI108" s="4" t="str">
        <f>IFERROR(VLOOKUP(B108,FS!$A$2:$N$78,8,FALSE),"")</f>
        <v/>
      </c>
      <c r="AJ108" s="4" t="str">
        <f>IFERROR(VLOOKUP(B108,FS!$A$2:$N$78,9,FALSE),"")</f>
        <v/>
      </c>
      <c r="AK108" s="4" t="str">
        <f>IFERROR(VLOOKUP(B108,FS!$A$2:$N$78,10,FALSE),"")</f>
        <v/>
      </c>
      <c r="AL108" s="4" t="str">
        <f>IFERROR(VLOOKUP(B108,FS!$A$2:$N$78,11,FALSE),"")</f>
        <v/>
      </c>
      <c r="AM108" s="4" t="str">
        <f>IFERROR(VLOOKUP(B108,FS!$A$2:$N$78,12,FALSE),"")</f>
        <v/>
      </c>
      <c r="AN108" s="4" t="str">
        <f>IFERROR(VLOOKUP(B108,FS!$A$2:$N$78,13,FALSE),"")</f>
        <v/>
      </c>
      <c r="AO108" s="236">
        <f t="shared" si="18"/>
        <v>0</v>
      </c>
      <c r="AP108" s="235">
        <f t="shared" si="19"/>
        <v>0</v>
      </c>
      <c r="AQ108" s="237">
        <f t="shared" si="20"/>
        <v>0</v>
      </c>
      <c r="AR108" s="4">
        <f t="shared" si="21"/>
        <v>21.333333333333332</v>
      </c>
      <c r="AS108" s="1">
        <f t="shared" si="22"/>
        <v>1</v>
      </c>
      <c r="AT108" s="130"/>
    </row>
    <row r="109" spans="1:46" ht="15" customHeight="1">
      <c r="A109" s="186">
        <v>9305545</v>
      </c>
      <c r="B109" s="186"/>
      <c r="C109" s="186" t="s">
        <v>254</v>
      </c>
      <c r="D109" s="187">
        <v>2005</v>
      </c>
      <c r="E109" s="187" t="s">
        <v>251</v>
      </c>
      <c r="F109" s="186"/>
      <c r="G109" s="217"/>
      <c r="H109" s="187" t="s">
        <v>164</v>
      </c>
      <c r="I109" s="188"/>
      <c r="J109" s="187"/>
      <c r="K109" s="187"/>
      <c r="L109" s="130"/>
      <c r="M109" s="130" t="str">
        <f>IFERROR(VLOOKUP(A109,'SPF1'!$C$1:$I$108,7,0),IFERROR(VLOOKUP(B109,'SPF1'!$D$1:$I$108,6,0),""))</f>
        <v/>
      </c>
      <c r="N109" s="127" t="str">
        <f>IFERROR(VLOOKUP(A109,'SPF2'!$C$1:$I$108,7,0),IFERROR(VLOOKUP(B109,'SPF2'!$D$1:$I$108,6,0),""))</f>
        <v/>
      </c>
      <c r="O109" s="10">
        <f t="shared" si="12"/>
        <v>0</v>
      </c>
      <c r="P109" s="11">
        <f t="shared" si="13"/>
        <v>0</v>
      </c>
      <c r="Q109" s="201">
        <f t="shared" si="14"/>
        <v>0</v>
      </c>
      <c r="R109" s="8"/>
      <c r="S109" s="130"/>
      <c r="T109" s="130"/>
      <c r="U109" s="130"/>
      <c r="V109" s="130"/>
      <c r="W109" s="130"/>
      <c r="X109" s="127" t="str">
        <f>IFERROR(IF(B109&lt;&gt;0,VLOOKUP(B109,KLSBX2!$D$2:$I$120,6,FALSE()),NA()),IFERROR(IF(A109&lt;&gt;0,VLOOKUP(A109,KLSBX2!$C$2:$I$120,7,FALSE()),NA()),""))</f>
        <v/>
      </c>
      <c r="Y109" s="127">
        <f>IFERROR(IF(B109&lt;&gt;0,VLOOKUP(B109,DMSBXNC!$D$2:$I$420,6,FALSE()),NA()),IFERROR(IF(A109&lt;&gt;0,VLOOKUP(A109,DMSBXNC!$C$2:$I$420,7,FALSE()),NA()),""))</f>
        <v>40</v>
      </c>
      <c r="Z109" s="127">
        <f>IFERROR(IF(B109&lt;&gt;0,VLOOKUP(B109,DMSBX1_3!$D$2:$I$420,6,FALSE()),NA()),IFERROR(IF(A109&lt;&gt;0,VLOOKUP(A109,DMSBX1_3!$C$2:$I$420,7,FALSE()),NA()),""))</f>
        <v>20</v>
      </c>
      <c r="AA109" s="127" t="str">
        <f>IFERROR(IF(B109&lt;&gt;0,VLOOKUP(B109,'KLS1'!$D$2:$I$420,6,FALSE()),NA()),IFERROR(IF(A109&lt;&gt;0,VLOOKUP(A109,'KLS1'!$C$2:$I$420,7,FALSE()),NA()),""))</f>
        <v/>
      </c>
      <c r="AB109" s="129" t="str">
        <f>IFERROR(IF(B109&lt;&gt;0,VLOOKUP(B109,'KLS2'!$D$2:$I$426,6,FALSE()),NA()),IFERROR(IF(A109&lt;&gt;0,VLOOKUP(A109,'KLS2'!$C$2:$I$426,7,FALSE()),NA()),""))</f>
        <v/>
      </c>
      <c r="AC109" s="10">
        <f t="shared" si="15"/>
        <v>60</v>
      </c>
      <c r="AD109" s="11">
        <f t="shared" si="16"/>
        <v>60</v>
      </c>
      <c r="AE109" s="201">
        <f t="shared" si="17"/>
        <v>20</v>
      </c>
      <c r="AF109" s="240"/>
      <c r="AG109" s="4" t="str">
        <f>IFERROR(VLOOKUP(B109,FS!$A$2:$N$78,6,FALSE),"")</f>
        <v/>
      </c>
      <c r="AH109" s="4" t="str">
        <f>IFERROR(VLOOKUP(B109,FS!$A$2:$N$78,7,FALSE),"")</f>
        <v/>
      </c>
      <c r="AI109" s="4" t="str">
        <f>IFERROR(VLOOKUP(B109,FS!$A$2:$N$78,8,FALSE),"")</f>
        <v/>
      </c>
      <c r="AJ109" s="4" t="str">
        <f>IFERROR(VLOOKUP(B109,FS!$A$2:$N$78,9,FALSE),"")</f>
        <v/>
      </c>
      <c r="AK109" s="4" t="str">
        <f>IFERROR(VLOOKUP(B109,FS!$A$2:$N$78,10,FALSE),"")</f>
        <v/>
      </c>
      <c r="AL109" s="4" t="str">
        <f>IFERROR(VLOOKUP(B109,FS!$A$2:$N$78,11,FALSE),"")</f>
        <v/>
      </c>
      <c r="AM109" s="4" t="str">
        <f>IFERROR(VLOOKUP(B109,FS!$A$2:$N$78,12,FALSE),"")</f>
        <v/>
      </c>
      <c r="AN109" s="4" t="str">
        <f>IFERROR(VLOOKUP(B109,FS!$A$2:$N$78,13,FALSE),"")</f>
        <v/>
      </c>
      <c r="AO109" s="236">
        <f t="shared" si="18"/>
        <v>0</v>
      </c>
      <c r="AP109" s="235">
        <f t="shared" si="19"/>
        <v>0</v>
      </c>
      <c r="AQ109" s="237">
        <f t="shared" si="20"/>
        <v>0</v>
      </c>
      <c r="AR109" s="4">
        <f t="shared" si="21"/>
        <v>20</v>
      </c>
      <c r="AS109" s="1">
        <f t="shared" si="22"/>
        <v>1</v>
      </c>
      <c r="AT109" s="130"/>
    </row>
    <row r="110" spans="1:46" ht="15" customHeight="1">
      <c r="A110" s="198">
        <v>9320223</v>
      </c>
      <c r="B110" s="198"/>
      <c r="C110" s="198" t="s">
        <v>620</v>
      </c>
      <c r="D110" s="199">
        <v>2005</v>
      </c>
      <c r="E110" s="199" t="s">
        <v>14</v>
      </c>
      <c r="F110" s="198"/>
      <c r="G110" s="255"/>
      <c r="H110" s="199" t="s">
        <v>161</v>
      </c>
      <c r="I110" s="130" t="str">
        <f>IFERROR(VLOOKUP(A110,'KLP1'!$C$1:$I$108,7,0),IFERROR(VLOOKUP(B110,'KLP1'!$D$1:$I$108,6,0),""))</f>
        <v/>
      </c>
      <c r="J110" s="130" t="str">
        <f>IFERROR(VLOOKUP(A110,'KLP2'!$C$1:$I$108,7,0),IFERROR(VLOOKUP(B110,'KLP2'!$D$1:$I$108,6,0),""))</f>
        <v/>
      </c>
      <c r="K110" s="130" t="str">
        <f>IFERROR(VLOOKUP(A110,'DM1'!$C$1:$I$108,7,0),IFERROR(VLOOKUP(B110,'DM1'!$D$1:$I$108,6,0),""))</f>
        <v/>
      </c>
      <c r="L110" s="130" t="str">
        <f>IFERROR(VLOOKUP(A110,'DM2'!$C$1:$I$108,7,0),IFERROR(VLOOKUP(B110,'DM2'!$D$1:$I$108,6,0),""))</f>
        <v/>
      </c>
      <c r="M110" s="130">
        <f>IFERROR(VLOOKUP(A110,'SPF1'!$C$1:$I$108,7,0),IFERROR(VLOOKUP(B110,'SPF1'!$D$1:$I$108,6,0),""))</f>
        <v>100</v>
      </c>
      <c r="N110" s="127">
        <f>IFERROR(VLOOKUP(A110,'SPF2'!$C$1:$I$108,7,0),IFERROR(VLOOKUP(B110,'SPF2'!$D$1:$I$108,6,0),""))</f>
        <v>16</v>
      </c>
      <c r="O110" s="10">
        <f t="shared" si="12"/>
        <v>116</v>
      </c>
      <c r="P110" s="11">
        <f t="shared" si="13"/>
        <v>116</v>
      </c>
      <c r="Q110" s="201">
        <f t="shared" si="14"/>
        <v>38.666666666666664</v>
      </c>
      <c r="S110" s="130" t="str">
        <f>IFERROR(VLOOKUP(A110,DMSBX1!$C$1:$I$108,7,0),IFERROR(VLOOKUP(B110,DMSBX1!$D$1:$I$108,6,0),""))</f>
        <v/>
      </c>
      <c r="T110" s="130" t="str">
        <f>IFERROR(VLOOKUP(A110,DMSBX2!$C$1:$I$101,7,0),IFERROR(VLOOKUP(B110,DMSBX2!$D$1:$I$101,6,0),""))</f>
        <v/>
      </c>
      <c r="U110" s="130" t="str">
        <f>IFERROR(VLOOKUP(B110,'SP1'!$D$1:$I$107,6,0),"")</f>
        <v/>
      </c>
      <c r="V110" s="130" t="str">
        <f>IFERROR(VLOOKUP(B110,'SP2'!$D$1:$I$107,6,0),"")</f>
        <v/>
      </c>
      <c r="W110" s="127" t="str">
        <f>IFERROR(IF(B110&lt;&gt;0,VLOOKUP(B110,KLSBX1!$D$2:$I$120,6,FALSE()),NA()),IFERROR(IF(A110&lt;&gt;0,VLOOKUP(A110,KLSBX1!$C$2:$I$120,7,FALSE()),NA()),""))</f>
        <v/>
      </c>
      <c r="X110" s="127" t="str">
        <f>IFERROR(IF(B110&lt;&gt;0,VLOOKUP(B110,KLSBX2!$D$2:$I$120,6,FALSE()),NA()),IFERROR(IF(A110&lt;&gt;0,VLOOKUP(A110,KLSBX2!$C$2:$I$120,7,FALSE()),NA()),""))</f>
        <v/>
      </c>
      <c r="Y110" s="127" t="str">
        <f>IFERROR(IF(B110&lt;&gt;0,VLOOKUP(B110,DMSBXNC!$D$2:$I$420,6,FALSE()),NA()),IFERROR(IF(A110&lt;&gt;0,VLOOKUP(A110,DMSBXNC!$C$2:$I$420,7,FALSE()),NA()),""))</f>
        <v/>
      </c>
      <c r="Z110" s="127" t="str">
        <f>IFERROR(IF(B110&lt;&gt;0,VLOOKUP(B110,DMSBX1_3!$D$2:$I$420,6,FALSE()),NA()),IFERROR(IF(A110&lt;&gt;0,VLOOKUP(A110,DMSBX1_3!$C$2:$I$420,7,FALSE()),NA()),""))</f>
        <v/>
      </c>
      <c r="AA110" s="127" t="str">
        <f>IFERROR(IF(B110&lt;&gt;0,VLOOKUP(B110,'KLS1'!$D$2:$I$420,6,FALSE()),NA()),IFERROR(IF(A110&lt;&gt;0,VLOOKUP(A110,'KLS1'!$C$2:$I$420,7,FALSE()),NA()),""))</f>
        <v/>
      </c>
      <c r="AB110" s="129" t="str">
        <f>IFERROR(IF(B110&lt;&gt;0,VLOOKUP(B110,'KLS2'!$D$2:$I$426,6,FALSE()),NA()),IFERROR(IF(A110&lt;&gt;0,VLOOKUP(A110,'KLS2'!$C$2:$I$426,7,FALSE()),NA()),""))</f>
        <v/>
      </c>
      <c r="AC110" s="10">
        <f t="shared" si="15"/>
        <v>0</v>
      </c>
      <c r="AD110" s="11">
        <f t="shared" si="16"/>
        <v>0</v>
      </c>
      <c r="AE110" s="201">
        <f t="shared" si="17"/>
        <v>0</v>
      </c>
      <c r="AF110" s="240"/>
      <c r="AG110" s="4" t="str">
        <f>IFERROR(VLOOKUP(B110,FS!$A$2:$N$78,6,FALSE),"")</f>
        <v/>
      </c>
      <c r="AH110" s="4" t="str">
        <f>IFERROR(VLOOKUP(B110,FS!$A$2:$N$78,7,FALSE),"")</f>
        <v/>
      </c>
      <c r="AI110" s="4" t="str">
        <f>IFERROR(VLOOKUP(B110,FS!$A$2:$N$78,8,FALSE),"")</f>
        <v/>
      </c>
      <c r="AJ110" s="4" t="str">
        <f>IFERROR(VLOOKUP(B110,FS!$A$2:$N$78,9,FALSE),"")</f>
        <v/>
      </c>
      <c r="AK110" s="4" t="str">
        <f>IFERROR(VLOOKUP(B110,FS!$A$2:$N$78,10,FALSE),"")</f>
        <v/>
      </c>
      <c r="AL110" s="4" t="str">
        <f>IFERROR(VLOOKUP(B110,FS!$A$2:$N$78,11,FALSE),"")</f>
        <v/>
      </c>
      <c r="AM110" s="4" t="str">
        <f>IFERROR(VLOOKUP(B110,FS!$A$2:$N$78,12,FALSE),"")</f>
        <v/>
      </c>
      <c r="AN110" s="4" t="str">
        <f>IFERROR(VLOOKUP(B110,FS!$A$2:$N$78,13,FALSE),"")</f>
        <v/>
      </c>
      <c r="AO110" s="236">
        <f t="shared" si="18"/>
        <v>0</v>
      </c>
      <c r="AP110" s="235">
        <f t="shared" si="19"/>
        <v>0</v>
      </c>
      <c r="AQ110" s="237">
        <f t="shared" si="20"/>
        <v>0</v>
      </c>
      <c r="AR110" s="4">
        <f t="shared" si="21"/>
        <v>38.666666666666664</v>
      </c>
      <c r="AS110" s="1">
        <f t="shared" si="22"/>
        <v>1</v>
      </c>
      <c r="AT110" s="130"/>
    </row>
    <row r="111" spans="1:46" ht="15" customHeight="1">
      <c r="A111" s="144">
        <v>9320222</v>
      </c>
      <c r="B111" s="144"/>
      <c r="C111" s="133" t="s">
        <v>13</v>
      </c>
      <c r="D111" s="134">
        <v>2005</v>
      </c>
      <c r="E111" s="134" t="s">
        <v>14</v>
      </c>
      <c r="F111" s="133"/>
      <c r="G111" s="219"/>
      <c r="H111" s="134" t="s">
        <v>161</v>
      </c>
      <c r="I111" s="135"/>
      <c r="J111" s="135"/>
      <c r="K111" s="127" t="str">
        <f>IFERROR(VLOOKUP(A111,'DM1'!$C$1:$I$108,7,0),IFERROR(VLOOKUP(B111,'DM1'!$D$1:$I$108,6,0),""))</f>
        <v/>
      </c>
      <c r="L111" s="127">
        <f>IFERROR(VLOOKUP(A111,'DM2'!$C$1:$I$108,7,0),IFERROR(VLOOKUP(B111,'DM2'!$D$1:$I$108,6,0),""))</f>
        <v>80</v>
      </c>
      <c r="M111" s="130" t="str">
        <f>IFERROR(VLOOKUP(A111,'SPF1'!$C$1:$I$108,7,0),IFERROR(VLOOKUP(B111,'SPF1'!$D$1:$I$108,6,0),""))</f>
        <v/>
      </c>
      <c r="N111" s="127" t="str">
        <f>IFERROR(VLOOKUP(A111,'SPF2'!$C$1:$I$108,7,0),IFERROR(VLOOKUP(B111,'SPF2'!$D$1:$I$108,6,0),""))</f>
        <v/>
      </c>
      <c r="O111" s="10">
        <f t="shared" si="12"/>
        <v>80</v>
      </c>
      <c r="P111" s="11">
        <f t="shared" si="13"/>
        <v>80</v>
      </c>
      <c r="Q111" s="201">
        <f t="shared" si="14"/>
        <v>26.666666666666668</v>
      </c>
      <c r="R111" s="8"/>
      <c r="S111" s="136"/>
      <c r="T111" s="135"/>
      <c r="U111" s="135"/>
      <c r="V111" s="135"/>
      <c r="W111" s="127" t="str">
        <f>IFERROR(IF(B111&lt;&gt;0,VLOOKUP(B111,KLSBX1!$D$2:$I$120,6,FALSE()),NA()),IFERROR(IF(A111&lt;&gt;0,VLOOKUP(A111,KLSBX1!$C$2:$I$120,7,FALSE()),NA()),""))</f>
        <v/>
      </c>
      <c r="X111" s="127" t="str">
        <f>IFERROR(IF(B111&lt;&gt;0,VLOOKUP(B111,KLSBX2!$D$2:$I$120,6,FALSE()),NA()),IFERROR(IF(A111&lt;&gt;0,VLOOKUP(A111,KLSBX2!$C$2:$I$120,7,FALSE()),NA()),""))</f>
        <v/>
      </c>
      <c r="Y111" s="127" t="str">
        <f>IFERROR(IF(B111&lt;&gt;0,VLOOKUP(B111,DMSBXNC!$D$2:$I$420,6,FALSE()),NA()),IFERROR(IF(A111&lt;&gt;0,VLOOKUP(A111,DMSBXNC!$C$2:$I$420,7,FALSE()),NA()),""))</f>
        <v/>
      </c>
      <c r="Z111" s="127" t="str">
        <f>IFERROR(IF(B111&lt;&gt;0,VLOOKUP(B111,DMSBX1_3!$D$2:$I$420,6,FALSE()),NA()),IFERROR(IF(A111&lt;&gt;0,VLOOKUP(A111,DMSBX1_3!$C$2:$I$420,7,FALSE()),NA()),""))</f>
        <v/>
      </c>
      <c r="AA111" s="127" t="str">
        <f>IFERROR(IF(B111&lt;&gt;0,VLOOKUP(B111,'KLS1'!$D$2:$I$420,6,FALSE()),NA()),IFERROR(IF(A111&lt;&gt;0,VLOOKUP(A111,'KLS1'!$C$2:$I$420,7,FALSE()),NA()),""))</f>
        <v/>
      </c>
      <c r="AB111" s="129" t="str">
        <f>IFERROR(IF(B111&lt;&gt;0,VLOOKUP(B111,'KLS2'!$D$2:$I$426,6,FALSE()),NA()),IFERROR(IF(A111&lt;&gt;0,VLOOKUP(A111,'KLS2'!$C$2:$I$426,7,FALSE()),NA()),""))</f>
        <v/>
      </c>
      <c r="AC111" s="10">
        <f t="shared" si="15"/>
        <v>0</v>
      </c>
      <c r="AD111" s="11">
        <f t="shared" si="16"/>
        <v>0</v>
      </c>
      <c r="AE111" s="201">
        <f t="shared" si="17"/>
        <v>0</v>
      </c>
      <c r="AF111" s="240"/>
      <c r="AG111" s="4" t="str">
        <f>IFERROR(VLOOKUP(B111,FS!$A$2:$N$78,6,FALSE),"")</f>
        <v/>
      </c>
      <c r="AH111" s="4" t="str">
        <f>IFERROR(VLOOKUP(B111,FS!$A$2:$N$78,7,FALSE),"")</f>
        <v/>
      </c>
      <c r="AI111" s="4" t="str">
        <f>IFERROR(VLOOKUP(B111,FS!$A$2:$N$78,8,FALSE),"")</f>
        <v/>
      </c>
      <c r="AJ111" s="4" t="str">
        <f>IFERROR(VLOOKUP(B111,FS!$A$2:$N$78,9,FALSE),"")</f>
        <v/>
      </c>
      <c r="AK111" s="4" t="str">
        <f>IFERROR(VLOOKUP(B111,FS!$A$2:$N$78,10,FALSE),"")</f>
        <v/>
      </c>
      <c r="AL111" s="4" t="str">
        <f>IFERROR(VLOOKUP(B111,FS!$A$2:$N$78,11,FALSE),"")</f>
        <v/>
      </c>
      <c r="AM111" s="4" t="str">
        <f>IFERROR(VLOOKUP(B111,FS!$A$2:$N$78,12,FALSE),"")</f>
        <v/>
      </c>
      <c r="AN111" s="4" t="str">
        <f>IFERROR(VLOOKUP(B111,FS!$A$2:$N$78,13,FALSE),"")</f>
        <v/>
      </c>
      <c r="AO111" s="236">
        <f t="shared" si="18"/>
        <v>0</v>
      </c>
      <c r="AP111" s="235">
        <f t="shared" si="19"/>
        <v>0</v>
      </c>
      <c r="AQ111" s="237">
        <f t="shared" si="20"/>
        <v>0</v>
      </c>
      <c r="AR111" s="4">
        <f t="shared" si="21"/>
        <v>26.666666666666668</v>
      </c>
      <c r="AS111" s="1">
        <f t="shared" si="22"/>
        <v>1</v>
      </c>
      <c r="AT111" s="130"/>
    </row>
    <row r="112" spans="1:46" ht="15" customHeight="1">
      <c r="A112" s="144">
        <v>9435108</v>
      </c>
      <c r="B112" s="144"/>
      <c r="C112" s="133" t="s">
        <v>75</v>
      </c>
      <c r="D112" s="134">
        <v>2005</v>
      </c>
      <c r="E112" s="134" t="s">
        <v>16</v>
      </c>
      <c r="F112" s="133"/>
      <c r="G112" s="219"/>
      <c r="H112" s="134" t="s">
        <v>164</v>
      </c>
      <c r="I112" s="135"/>
      <c r="J112" s="135"/>
      <c r="K112" s="127">
        <f>IFERROR(VLOOKUP(A112,'DM1'!$C$1:$I$108,7,0),IFERROR(VLOOKUP(B112,'DM1'!$D$1:$I$108,6,0),""))</f>
        <v>22</v>
      </c>
      <c r="L112" s="127">
        <f>IFERROR(VLOOKUP(A112,'DM2'!$C$1:$I$108,7,0),IFERROR(VLOOKUP(B112,'DM2'!$D$1:$I$108,6,0),""))</f>
        <v>16</v>
      </c>
      <c r="M112" s="130">
        <f>IFERROR(VLOOKUP(A112,'SPF1'!$C$1:$I$108,7,0),IFERROR(VLOOKUP(B112,'SPF1'!$D$1:$I$108,6,0),""))</f>
        <v>36</v>
      </c>
      <c r="N112" s="127">
        <f>IFERROR(VLOOKUP(A112,'SPF2'!$C$1:$I$108,7,0),IFERROR(VLOOKUP(B112,'SPF2'!$D$1:$I$108,6,0),""))</f>
        <v>32</v>
      </c>
      <c r="O112" s="10">
        <f t="shared" si="12"/>
        <v>106</v>
      </c>
      <c r="P112" s="11">
        <f t="shared" si="13"/>
        <v>106</v>
      </c>
      <c r="Q112" s="201">
        <f t="shared" si="14"/>
        <v>30</v>
      </c>
      <c r="R112" s="8"/>
      <c r="S112" s="136"/>
      <c r="T112" s="135"/>
      <c r="U112" s="135"/>
      <c r="V112" s="135"/>
      <c r="W112" s="127" t="str">
        <f>IFERROR(IF(B112&lt;&gt;0,VLOOKUP(B112,KLSBX1!$D$2:$I$120,6,FALSE()),NA()),IFERROR(IF(A112&lt;&gt;0,VLOOKUP(A112,KLSBX1!$C$2:$I$120,7,FALSE()),NA()),""))</f>
        <v/>
      </c>
      <c r="X112" s="127" t="str">
        <f>IFERROR(IF(B112&lt;&gt;0,VLOOKUP(B112,KLSBX2!$D$2:$I$120,6,FALSE()),NA()),IFERROR(IF(A112&lt;&gt;0,VLOOKUP(A112,KLSBX2!$C$2:$I$120,7,FALSE()),NA()),""))</f>
        <v/>
      </c>
      <c r="Y112" s="127" t="str">
        <f>IFERROR(IF(B112&lt;&gt;0,VLOOKUP(B112,DMSBXNC!$D$2:$I$420,6,FALSE()),NA()),IFERROR(IF(A112&lt;&gt;0,VLOOKUP(A112,DMSBXNC!$C$2:$I$420,7,FALSE()),NA()),""))</f>
        <v/>
      </c>
      <c r="Z112" s="127" t="str">
        <f>IFERROR(IF(B112&lt;&gt;0,VLOOKUP(B112,DMSBX1_3!$D$2:$I$420,6,FALSE()),NA()),IFERROR(IF(A112&lt;&gt;0,VLOOKUP(A112,DMSBX1_3!$C$2:$I$420,7,FALSE()),NA()),""))</f>
        <v/>
      </c>
      <c r="AA112" s="127" t="str">
        <f>IFERROR(IF(B112&lt;&gt;0,VLOOKUP(B112,'KLS1'!$D$2:$I$420,6,FALSE()),NA()),IFERROR(IF(A112&lt;&gt;0,VLOOKUP(A112,'KLS1'!$C$2:$I$420,7,FALSE()),NA()),""))</f>
        <v/>
      </c>
      <c r="AB112" s="129" t="str">
        <f>IFERROR(IF(B112&lt;&gt;0,VLOOKUP(B112,'KLS2'!$D$2:$I$426,6,FALSE()),NA()),IFERROR(IF(A112&lt;&gt;0,VLOOKUP(A112,'KLS2'!$C$2:$I$426,7,FALSE()),NA()),""))</f>
        <v/>
      </c>
      <c r="AC112" s="10">
        <f t="shared" si="15"/>
        <v>0</v>
      </c>
      <c r="AD112" s="11">
        <f t="shared" si="16"/>
        <v>0</v>
      </c>
      <c r="AE112" s="201">
        <f t="shared" si="17"/>
        <v>0</v>
      </c>
      <c r="AF112" s="240"/>
      <c r="AG112" s="4" t="str">
        <f>IFERROR(VLOOKUP(B112,FS!$A$2:$N$78,6,FALSE),"")</f>
        <v/>
      </c>
      <c r="AH112" s="4" t="str">
        <f>IFERROR(VLOOKUP(B112,FS!$A$2:$N$78,7,FALSE),"")</f>
        <v/>
      </c>
      <c r="AI112" s="4" t="str">
        <f>IFERROR(VLOOKUP(B112,FS!$A$2:$N$78,8,FALSE),"")</f>
        <v/>
      </c>
      <c r="AJ112" s="4" t="str">
        <f>IFERROR(VLOOKUP(B112,FS!$A$2:$N$78,9,FALSE),"")</f>
        <v/>
      </c>
      <c r="AK112" s="4" t="str">
        <f>IFERROR(VLOOKUP(B112,FS!$A$2:$N$78,10,FALSE),"")</f>
        <v/>
      </c>
      <c r="AL112" s="4" t="str">
        <f>IFERROR(VLOOKUP(B112,FS!$A$2:$N$78,11,FALSE),"")</f>
        <v/>
      </c>
      <c r="AM112" s="4" t="str">
        <f>IFERROR(VLOOKUP(B112,FS!$A$2:$N$78,12,FALSE),"")</f>
        <v/>
      </c>
      <c r="AN112" s="4" t="str">
        <f>IFERROR(VLOOKUP(B112,FS!$A$2:$N$78,13,FALSE),"")</f>
        <v/>
      </c>
      <c r="AO112" s="236">
        <f t="shared" si="18"/>
        <v>0</v>
      </c>
      <c r="AP112" s="235">
        <f t="shared" si="19"/>
        <v>0</v>
      </c>
      <c r="AQ112" s="237">
        <f t="shared" si="20"/>
        <v>0</v>
      </c>
      <c r="AR112" s="4">
        <f t="shared" si="21"/>
        <v>30</v>
      </c>
      <c r="AS112" s="1">
        <f t="shared" si="22"/>
        <v>1</v>
      </c>
      <c r="AT112" s="130"/>
    </row>
    <row r="113" spans="1:46" ht="15" customHeight="1">
      <c r="A113" s="144">
        <v>9435100</v>
      </c>
      <c r="B113" s="144"/>
      <c r="C113" s="133" t="s">
        <v>264</v>
      </c>
      <c r="D113" s="134">
        <v>2005</v>
      </c>
      <c r="E113" s="134" t="s">
        <v>16</v>
      </c>
      <c r="F113" s="133"/>
      <c r="G113" s="219"/>
      <c r="H113" s="134" t="s">
        <v>164</v>
      </c>
      <c r="I113" s="135"/>
      <c r="J113" s="135"/>
      <c r="K113" s="127" t="str">
        <f>IFERROR(VLOOKUP(A113,'DM1'!$C$1:$I$108,7,0),IFERROR(VLOOKUP(B113,'DM1'!$D$1:$I$108,6,0),""))</f>
        <v/>
      </c>
      <c r="L113" s="127" t="str">
        <f>IFERROR(VLOOKUP(A113,'DM2'!$C$1:$I$108,7,0),IFERROR(VLOOKUP(B113,'DM2'!$D$1:$I$108,6,0),""))</f>
        <v/>
      </c>
      <c r="M113" s="130" t="str">
        <f>IFERROR(VLOOKUP(A113,'SPF1'!$C$1:$I$108,7,0),IFERROR(VLOOKUP(B113,'SPF1'!$D$1:$I$108,6,0),""))</f>
        <v/>
      </c>
      <c r="N113" s="127" t="str">
        <f>IFERROR(VLOOKUP(A113,'SPF2'!$C$1:$I$108,7,0),IFERROR(VLOOKUP(B113,'SPF2'!$D$1:$I$108,6,0),""))</f>
        <v/>
      </c>
      <c r="O113" s="10">
        <f t="shared" si="12"/>
        <v>0</v>
      </c>
      <c r="P113" s="11">
        <f t="shared" si="13"/>
        <v>0</v>
      </c>
      <c r="Q113" s="201">
        <f t="shared" si="14"/>
        <v>0</v>
      </c>
      <c r="R113" s="8"/>
      <c r="S113" s="136"/>
      <c r="T113" s="135"/>
      <c r="U113" s="135"/>
      <c r="V113" s="135"/>
      <c r="W113" s="127" t="str">
        <f>IFERROR(IF(B113&lt;&gt;0,VLOOKUP(B113,KLSBX1!$D$2:$I$120,6,FALSE()),NA()),IFERROR(IF(A113&lt;&gt;0,VLOOKUP(A113,KLSBX1!$C$2:$I$120,7,FALSE()),NA()),""))</f>
        <v/>
      </c>
      <c r="X113" s="127" t="str">
        <f>IFERROR(IF(B113&lt;&gt;0,VLOOKUP(B113,KLSBX2!$D$2:$I$120,6,FALSE()),NA()),IFERROR(IF(A113&lt;&gt;0,VLOOKUP(A113,KLSBX2!$C$2:$I$120,7,FALSE()),NA()),""))</f>
        <v/>
      </c>
      <c r="Y113" s="127" t="str">
        <f>IFERROR(IF(B113&lt;&gt;0,VLOOKUP(B113,DMSBXNC!$D$2:$I$420,6,FALSE()),NA()),IFERROR(IF(A113&lt;&gt;0,VLOOKUP(A113,DMSBXNC!$C$2:$I$420,7,FALSE()),NA()),""))</f>
        <v/>
      </c>
      <c r="Z113" s="127" t="str">
        <f>IFERROR(IF(B113&lt;&gt;0,VLOOKUP(B113,DMSBX1_3!$D$2:$I$420,6,FALSE()),NA()),IFERROR(IF(A113&lt;&gt;0,VLOOKUP(A113,DMSBX1_3!$C$2:$I$420,7,FALSE()),NA()),""))</f>
        <v/>
      </c>
      <c r="AA113" s="127" t="str">
        <f>IFERROR(IF(B113&lt;&gt;0,VLOOKUP(B113,'KLS1'!$D$2:$I$420,6,FALSE()),NA()),IFERROR(IF(A113&lt;&gt;0,VLOOKUP(A113,'KLS1'!$C$2:$I$420,7,FALSE()),NA()),""))</f>
        <v/>
      </c>
      <c r="AB113" s="129" t="str">
        <f>IFERROR(IF(B113&lt;&gt;0,VLOOKUP(B113,'KLS2'!$D$2:$I$426,6,FALSE()),NA()),IFERROR(IF(A113&lt;&gt;0,VLOOKUP(A113,'KLS2'!$C$2:$I$426,7,FALSE()),NA()),""))</f>
        <v/>
      </c>
      <c r="AC113" s="10">
        <f t="shared" si="15"/>
        <v>0</v>
      </c>
      <c r="AD113" s="11">
        <f t="shared" si="16"/>
        <v>0</v>
      </c>
      <c r="AE113" s="201">
        <f t="shared" si="17"/>
        <v>0</v>
      </c>
      <c r="AF113" s="240"/>
      <c r="AG113" s="4" t="str">
        <f>IFERROR(VLOOKUP(B113,FS!$A$2:$N$78,6,FALSE),"")</f>
        <v/>
      </c>
      <c r="AH113" s="4" t="str">
        <f>IFERROR(VLOOKUP(B113,FS!$A$2:$N$78,7,FALSE),"")</f>
        <v/>
      </c>
      <c r="AI113" s="4" t="str">
        <f>IFERROR(VLOOKUP(B113,FS!$A$2:$N$78,8,FALSE),"")</f>
        <v/>
      </c>
      <c r="AJ113" s="4" t="str">
        <f>IFERROR(VLOOKUP(B113,FS!$A$2:$N$78,9,FALSE),"")</f>
        <v/>
      </c>
      <c r="AK113" s="4" t="str">
        <f>IFERROR(VLOOKUP(B113,FS!$A$2:$N$78,10,FALSE),"")</f>
        <v/>
      </c>
      <c r="AL113" s="4" t="str">
        <f>IFERROR(VLOOKUP(B113,FS!$A$2:$N$78,11,FALSE),"")</f>
        <v/>
      </c>
      <c r="AM113" s="4" t="str">
        <f>IFERROR(VLOOKUP(B113,FS!$A$2:$N$78,12,FALSE),"")</f>
        <v/>
      </c>
      <c r="AN113" s="4" t="str">
        <f>IFERROR(VLOOKUP(B113,FS!$A$2:$N$78,13,FALSE),"")</f>
        <v/>
      </c>
      <c r="AO113" s="236">
        <f t="shared" si="18"/>
        <v>0</v>
      </c>
      <c r="AP113" s="235">
        <f t="shared" si="19"/>
        <v>0</v>
      </c>
      <c r="AQ113" s="237">
        <f t="shared" si="20"/>
        <v>0</v>
      </c>
      <c r="AR113" s="4">
        <f t="shared" si="21"/>
        <v>0</v>
      </c>
      <c r="AS113" s="1">
        <f t="shared" si="22"/>
        <v>0</v>
      </c>
      <c r="AT113" s="130"/>
    </row>
    <row r="114" spans="1:46" ht="15" customHeight="1">
      <c r="A114" s="144">
        <v>1709956</v>
      </c>
      <c r="B114" s="144"/>
      <c r="C114" s="133" t="s">
        <v>269</v>
      </c>
      <c r="D114" s="134">
        <v>2005</v>
      </c>
      <c r="E114" s="134" t="s">
        <v>268</v>
      </c>
      <c r="F114" s="133"/>
      <c r="G114" s="219"/>
      <c r="H114" s="134" t="s">
        <v>164</v>
      </c>
      <c r="I114" s="127" t="str">
        <f>IFERROR(VLOOKUP(A114,'KLP1'!$C$1:$I$108,7,0),IFERROR(VLOOKUP(B114,'KLP1'!$D$1:$I$108,6,0),""))</f>
        <v/>
      </c>
      <c r="J114" s="127" t="str">
        <f>IFERROR(VLOOKUP(A114,'KLP2'!$C$1:$I$108,7,0),IFERROR(VLOOKUP(B114,'KLP2'!$D$1:$I$108,6,0),""))</f>
        <v/>
      </c>
      <c r="K114" s="127" t="str">
        <f>IFERROR(VLOOKUP(A114,'DM1'!$C$1:$I$108,7,0),IFERROR(VLOOKUP(B114,'DM1'!$D$1:$I$108,6,0),""))</f>
        <v/>
      </c>
      <c r="L114" s="127" t="str">
        <f>IFERROR(VLOOKUP(A114,'DM2'!$C$1:$I$108,7,0),IFERROR(VLOOKUP(B114,'DM2'!$D$1:$I$108,6,0),""))</f>
        <v/>
      </c>
      <c r="M114" s="130" t="str">
        <f>IFERROR(VLOOKUP(A114,'SPF1'!$C$1:$I$108,7,0),IFERROR(VLOOKUP(B114,'SPF1'!$D$1:$I$108,6,0),""))</f>
        <v/>
      </c>
      <c r="N114" s="127" t="str">
        <f>IFERROR(VLOOKUP(A114,'SPF2'!$C$1:$I$108,7,0),IFERROR(VLOOKUP(B114,'SPF2'!$D$1:$I$108,6,0),""))</f>
        <v/>
      </c>
      <c r="O114" s="10">
        <f t="shared" si="12"/>
        <v>0</v>
      </c>
      <c r="P114" s="11">
        <f t="shared" si="13"/>
        <v>0</v>
      </c>
      <c r="Q114" s="201">
        <f t="shared" si="14"/>
        <v>0</v>
      </c>
      <c r="R114" s="8"/>
      <c r="S114" s="136">
        <f>IFERROR(VLOOKUP(A114,DMSBX1!$C$1:$I$108,7,0),IFERROR(VLOOKUP(B114,DMSBX1!$D$1:$I$108,6,0),""))</f>
        <v>40</v>
      </c>
      <c r="T114" s="136">
        <f>IFERROR(VLOOKUP(A114,DMSBX2!$C$1:$I$101,7,0),IFERROR(VLOOKUP(B114,DMSBX2!$D$1:$I$101,6,0),""))</f>
        <v>80</v>
      </c>
      <c r="U114" s="135" t="str">
        <f>IFERROR(VLOOKUP(B114,'SP1'!$D$1:$I$107,6,0),"")</f>
        <v/>
      </c>
      <c r="V114" s="135" t="str">
        <f>IFERROR(VLOOKUP(B114,'SP2'!$D$1:$I$107,6,0),"")</f>
        <v/>
      </c>
      <c r="W114" s="127" t="str">
        <f>IFERROR(IF(B114&lt;&gt;0,VLOOKUP(B114,KLSBX1!$D$2:$I$120,6,FALSE()),NA()),IFERROR(IF(A114&lt;&gt;0,VLOOKUP(A114,KLSBX1!$C$2:$I$120,7,FALSE()),NA()),""))</f>
        <v/>
      </c>
      <c r="X114" s="127" t="str">
        <f>IFERROR(IF(B114&lt;&gt;0,VLOOKUP(B114,KLSBX2!$D$2:$I$120,6,FALSE()),NA()),IFERROR(IF(A114&lt;&gt;0,VLOOKUP(A114,KLSBX2!$C$2:$I$120,7,FALSE()),NA()),""))</f>
        <v/>
      </c>
      <c r="Y114" s="127">
        <f>IFERROR(IF(B114&lt;&gt;0,VLOOKUP(B114,DMSBXNC!$D$2:$I$420,6,FALSE()),NA()),IFERROR(IF(A114&lt;&gt;0,VLOOKUP(A114,DMSBXNC!$C$2:$I$420,7,FALSE()),NA()),""))</f>
        <v>50</v>
      </c>
      <c r="Z114" s="127">
        <f>IFERROR(IF(B114&lt;&gt;0,VLOOKUP(B114,DMSBX1_3!$D$2:$I$420,6,FALSE()),NA()),IFERROR(IF(A114&lt;&gt;0,VLOOKUP(A114,DMSBX1_3!$C$2:$I$420,7,FALSE()),NA()),""))</f>
        <v>32</v>
      </c>
      <c r="AA114" s="127" t="str">
        <f>IFERROR(IF(B114&lt;&gt;0,VLOOKUP(B114,'KLS1'!$D$2:$I$420,6,FALSE()),NA()),IFERROR(IF(A114&lt;&gt;0,VLOOKUP(A114,'KLS1'!$C$2:$I$420,7,FALSE()),NA()),""))</f>
        <v/>
      </c>
      <c r="AB114" s="129" t="str">
        <f>IFERROR(IF(B114&lt;&gt;0,VLOOKUP(B114,'KLS2'!$D$2:$I$426,6,FALSE()),NA()),IFERROR(IF(A114&lt;&gt;0,VLOOKUP(A114,'KLS2'!$C$2:$I$426,7,FALSE()),NA()),""))</f>
        <v/>
      </c>
      <c r="AC114" s="10">
        <f t="shared" si="15"/>
        <v>202</v>
      </c>
      <c r="AD114" s="11">
        <f t="shared" si="16"/>
        <v>202</v>
      </c>
      <c r="AE114" s="201">
        <f t="shared" si="17"/>
        <v>56.666666666666664</v>
      </c>
      <c r="AF114" s="240"/>
      <c r="AG114" s="4" t="str">
        <f>IFERROR(VLOOKUP(B114,FS!$A$2:$N$78,6,FALSE),"")</f>
        <v/>
      </c>
      <c r="AH114" s="4" t="str">
        <f>IFERROR(VLOOKUP(B114,FS!$A$2:$N$78,7,FALSE),"")</f>
        <v/>
      </c>
      <c r="AI114" s="4" t="str">
        <f>IFERROR(VLOOKUP(B114,FS!$A$2:$N$78,8,FALSE),"")</f>
        <v/>
      </c>
      <c r="AJ114" s="4" t="str">
        <f>IFERROR(VLOOKUP(B114,FS!$A$2:$N$78,9,FALSE),"")</f>
        <v/>
      </c>
      <c r="AK114" s="4" t="str">
        <f>IFERROR(VLOOKUP(B114,FS!$A$2:$N$78,10,FALSE),"")</f>
        <v/>
      </c>
      <c r="AL114" s="4" t="str">
        <f>IFERROR(VLOOKUP(B114,FS!$A$2:$N$78,11,FALSE),"")</f>
        <v/>
      </c>
      <c r="AM114" s="4" t="str">
        <f>IFERROR(VLOOKUP(B114,FS!$A$2:$N$78,12,FALSE),"")</f>
        <v/>
      </c>
      <c r="AN114" s="4" t="str">
        <f>IFERROR(VLOOKUP(B114,FS!$A$2:$N$78,13,FALSE),"")</f>
        <v/>
      </c>
      <c r="AO114" s="236">
        <f t="shared" si="18"/>
        <v>0</v>
      </c>
      <c r="AP114" s="235">
        <f t="shared" si="19"/>
        <v>0</v>
      </c>
      <c r="AQ114" s="237">
        <f t="shared" si="20"/>
        <v>0</v>
      </c>
      <c r="AR114" s="4">
        <f t="shared" si="21"/>
        <v>56.666666666666664</v>
      </c>
      <c r="AS114" s="1">
        <f t="shared" si="22"/>
        <v>1</v>
      </c>
      <c r="AT114" s="1"/>
    </row>
    <row r="115" spans="1:46" ht="15" customHeight="1">
      <c r="A115" s="141"/>
      <c r="B115" s="141">
        <v>887899</v>
      </c>
      <c r="C115" s="14" t="s">
        <v>240</v>
      </c>
      <c r="D115" s="2">
        <v>2015</v>
      </c>
      <c r="E115" s="3" t="s">
        <v>11</v>
      </c>
      <c r="F115" s="1" t="str">
        <f>IFERROR(VLOOKUP(B115,SVEXP!$A$2:$F$6577,6,FALSE),"")</f>
        <v>SA Špindlerův Mlýn</v>
      </c>
      <c r="G115" s="211" t="str">
        <f>IFERROR(VLOOKUP(B115,SVEXP!$A$2:$E$6577,5,FALSE),"")</f>
        <v>Středočeský kraj</v>
      </c>
      <c r="H115" s="3" t="s">
        <v>164</v>
      </c>
      <c r="I115" s="4">
        <f>IFERROR(VLOOKUP(A115,'KLP1'!$C$1:$I$108,7,0),IFERROR(VLOOKUP(B115,'KLP1'!$D$1:$I$108,6,0),""))</f>
        <v>24</v>
      </c>
      <c r="J115" s="4">
        <f>IFERROR(VLOOKUP(A115,'KLP2'!$C$1:$I$108,7,0),IFERROR(VLOOKUP(B115,'KLP2'!$D$1:$I$108,6,0),""))</f>
        <v>20</v>
      </c>
      <c r="K115" s="4">
        <f>IFERROR(VLOOKUP(A115,'DM1'!$C$1:$I$108,7,0),IFERROR(VLOOKUP(B115,'DM1'!$D$1:$I$108,6,0),""))</f>
        <v>50</v>
      </c>
      <c r="L115" s="4">
        <f>IFERROR(VLOOKUP(A115,'DM2'!$C$1:$I$108,7,0),IFERROR(VLOOKUP(B115,'DM2'!$D$1:$I$108,6,0),""))</f>
        <v>40</v>
      </c>
      <c r="M115" s="4">
        <f>IFERROR(VLOOKUP(A115,'SPF1'!$C$1:$I$108,7,0),IFERROR(VLOOKUP(B115,'SPF1'!$D$1:$I$108,6,0),""))</f>
        <v>80</v>
      </c>
      <c r="N115" s="4">
        <f>IFERROR(VLOOKUP(A115,'SPF2'!$C$1:$I$108,7,0),IFERROR(VLOOKUP(B115,'SPF2'!$D$1:$I$108,6,0),""))</f>
        <v>70</v>
      </c>
      <c r="O115" s="10">
        <f t="shared" si="12"/>
        <v>284</v>
      </c>
      <c r="P115" s="11">
        <f t="shared" si="13"/>
        <v>240</v>
      </c>
      <c r="Q115" s="201">
        <f t="shared" si="14"/>
        <v>66.666666666666671</v>
      </c>
      <c r="R115" s="8"/>
      <c r="S115" s="5">
        <f>IFERROR(VLOOKUP(A115,DMSBX1!$C$1:$I$108,7,0),IFERROR(VLOOKUP(B115,DMSBX1!$D$1:$I$108,6,0),""))</f>
        <v>50</v>
      </c>
      <c r="T115" s="5">
        <f>IFERROR(VLOOKUP(A115,DMSBX2!$C$1:$I$101,7,0),IFERROR(VLOOKUP(B115,DMSBX2!$D$1:$I$101,6,0),""))</f>
        <v>50</v>
      </c>
      <c r="U115" s="4" t="str">
        <f>IFERROR(VLOOKUP(B115,'SP1'!$D$1:$I$107,6,0),"")</f>
        <v/>
      </c>
      <c r="V115" s="4" t="str">
        <f>IFERROR(VLOOKUP(B115,'SP2'!$D$1:$I$107,6,0),"")</f>
        <v/>
      </c>
      <c r="W115" s="4">
        <f>IFERROR(IF(B115&lt;&gt;0,VLOOKUP(B115,KLSBX1!$D$2:$I$120,6,FALSE()),NA()),IFERROR(IF(A115&lt;&gt;0,VLOOKUP(A115,KLSBX1!$C$2:$I$120,7,FALSE()),NA()),""))</f>
        <v>80</v>
      </c>
      <c r="X115" s="4">
        <f>IFERROR(IF(B115&lt;&gt;0,VLOOKUP(B115,KLSBX2!$D$2:$I$120,6,FALSE()),NA()),IFERROR(IF(A115&lt;&gt;0,VLOOKUP(A115,KLSBX2!$C$2:$I$120,7,FALSE()),NA()),""))</f>
        <v>100</v>
      </c>
      <c r="Y115" s="4">
        <f>IFERROR(IF(B115&lt;&gt;0,VLOOKUP(B115,DMSBXNC!$D$2:$I$420,6,FALSE()),NA()),IFERROR(IF(A115&lt;&gt;0,VLOOKUP(A115,DMSBXNC!$C$2:$I$420,7,FALSE()),NA()),""))</f>
        <v>80</v>
      </c>
      <c r="Z115" s="4">
        <f>IFERROR(IF(B115&lt;&gt;0,VLOOKUP(B115,DMSBX1_3!$D$2:$I$420,6,FALSE()),NA()),IFERROR(IF(A115&lt;&gt;0,VLOOKUP(A115,DMSBX1_3!$C$2:$I$420,7,FALSE()),NA()),""))</f>
        <v>80</v>
      </c>
      <c r="AA115" s="4">
        <f>IFERROR(IF(B115&lt;&gt;0,VLOOKUP(B115,'KLS1'!$D$2:$I$420,6,FALSE()),NA()),IFERROR(IF(A115&lt;&gt;0,VLOOKUP(A115,'KLS1'!$C$2:$I$420,7,FALSE()),NA()),""))</f>
        <v>60</v>
      </c>
      <c r="AB115" s="6">
        <f>IFERROR(IF(B115&lt;&gt;0,VLOOKUP(B115,'KLS2'!$D$2:$I$426,6,FALSE()),NA()),IFERROR(IF(A115&lt;&gt;0,VLOOKUP(A115,'KLS2'!$C$2:$I$426,7,FALSE()),NA()),""))</f>
        <v>50</v>
      </c>
      <c r="AC115" s="10">
        <f t="shared" si="15"/>
        <v>550</v>
      </c>
      <c r="AD115" s="11">
        <f t="shared" si="16"/>
        <v>550</v>
      </c>
      <c r="AE115" s="201">
        <f t="shared" si="17"/>
        <v>86.666666666666671</v>
      </c>
      <c r="AF115" s="240"/>
      <c r="AG115" s="4">
        <f>IFERROR(VLOOKUP(B115,FS!$A$2:$N$78,6,FALSE),"")</f>
        <v>30</v>
      </c>
      <c r="AI115" s="4">
        <f>IFERROR(VLOOKUP(B115,FS!$A$2:$N$78,8,FALSE),"")</f>
        <v>10</v>
      </c>
      <c r="AO115" s="236">
        <f t="shared" si="18"/>
        <v>40</v>
      </c>
      <c r="AP115" s="235">
        <f t="shared" si="19"/>
        <v>40</v>
      </c>
      <c r="AQ115" s="237">
        <f t="shared" si="20"/>
        <v>13.333333333333334</v>
      </c>
      <c r="AR115" s="4">
        <f t="shared" si="21"/>
        <v>166.66666666666669</v>
      </c>
      <c r="AS115" s="1">
        <f t="shared" si="22"/>
        <v>3</v>
      </c>
      <c r="AT115" s="245">
        <f t="shared" ref="AT115:AT121" si="25">COUNTIF(I115:N115,"&gt;"&amp;0)+COUNTIF(S115:AB115,"&gt;"&amp;0)+COUNTIF(AG115:AN115,"&gt;"&amp;0)</f>
        <v>16</v>
      </c>
    </row>
    <row r="116" spans="1:46" ht="15" customHeight="1">
      <c r="B116" s="14">
        <v>717801</v>
      </c>
      <c r="C116" s="1" t="s">
        <v>1174</v>
      </c>
      <c r="D116" s="3">
        <v>2015</v>
      </c>
      <c r="E116" s="3" t="s">
        <v>11</v>
      </c>
      <c r="F116" s="1" t="str">
        <f>IFERROR(VLOOKUP(B116,SVEXP!$A$2:$F$6577,6,FALSE),"")</f>
        <v>board masteRS team</v>
      </c>
      <c r="G116" s="211" t="str">
        <f>IFERROR(VLOOKUP(B116,SVEXP!$A$2:$E$6577,5,FALSE),"")</f>
        <v>Hlavní město Praha</v>
      </c>
      <c r="H116" s="3" t="s">
        <v>161</v>
      </c>
      <c r="O116" s="10">
        <f t="shared" si="12"/>
        <v>0</v>
      </c>
      <c r="P116" s="11">
        <f t="shared" si="13"/>
        <v>0</v>
      </c>
      <c r="Q116" s="201">
        <f t="shared" si="14"/>
        <v>0</v>
      </c>
      <c r="W116" s="4"/>
      <c r="X116" s="4"/>
      <c r="Y116" s="4"/>
      <c r="Z116" s="4"/>
      <c r="AA116" s="4"/>
      <c r="AB116" s="4"/>
      <c r="AC116" s="10">
        <f t="shared" si="15"/>
        <v>0</v>
      </c>
      <c r="AD116" s="11">
        <f t="shared" si="16"/>
        <v>0</v>
      </c>
      <c r="AE116" s="201">
        <f t="shared" si="17"/>
        <v>0</v>
      </c>
      <c r="AF116" s="240"/>
      <c r="AJ116" s="4">
        <f>IFERROR(VLOOKUP(B116,FS!$A$2:$N$78,9,FALSE),"")</f>
        <v>50</v>
      </c>
      <c r="AO116" s="236">
        <f t="shared" si="18"/>
        <v>50</v>
      </c>
      <c r="AP116" s="235">
        <f t="shared" si="19"/>
        <v>50</v>
      </c>
      <c r="AQ116" s="237">
        <f t="shared" si="20"/>
        <v>16.666666666666668</v>
      </c>
      <c r="AR116" s="4">
        <f t="shared" si="21"/>
        <v>16.666666666666668</v>
      </c>
      <c r="AS116" s="1">
        <f t="shared" si="22"/>
        <v>1</v>
      </c>
      <c r="AT116" s="245">
        <f t="shared" si="25"/>
        <v>1</v>
      </c>
    </row>
    <row r="117" spans="1:46" ht="15" customHeight="1">
      <c r="B117" s="14">
        <v>777621</v>
      </c>
      <c r="C117" s="14" t="s">
        <v>511</v>
      </c>
      <c r="D117" s="3">
        <v>2015</v>
      </c>
      <c r="E117" s="3" t="s">
        <v>11</v>
      </c>
      <c r="F117" s="1" t="str">
        <f>IFERROR(VLOOKUP(B117,SVEXP!$A$2:$F$6577,6,FALSE),"")</f>
        <v>SK SNOWRIDERS VIMPERK</v>
      </c>
      <c r="G117" s="211" t="str">
        <f>IFERROR(VLOOKUP(B117,SVEXP!$A$2:$E$6577,5,FALSE),"")</f>
        <v>Jihočeský kraj</v>
      </c>
      <c r="H117" s="3" t="s">
        <v>161</v>
      </c>
      <c r="I117" s="4" t="str">
        <f>IFERROR(VLOOKUP(A117,'KLP1'!$C$1:$I$108,7,0),IFERROR(VLOOKUP(B117,'KLP1'!$D$1:$I$108,6,0),""))</f>
        <v/>
      </c>
      <c r="J117" s="4" t="str">
        <f>IFERROR(VLOOKUP(A117,'KLP2'!$C$1:$I$108,7,0),IFERROR(VLOOKUP(B117,'KLP2'!$D$1:$I$108,6,0),""))</f>
        <v/>
      </c>
      <c r="K117" s="4" t="str">
        <f>IFERROR(VLOOKUP(A117,'DM1'!$C$1:$I$108,7,0),IFERROR(VLOOKUP(B117,'DM1'!$D$1:$I$108,6,0),""))</f>
        <v/>
      </c>
      <c r="L117" s="4" t="str">
        <f>IFERROR(VLOOKUP(A117,'DM2'!$C$1:$I$108,7,0),IFERROR(VLOOKUP(B117,'DM2'!$D$1:$I$108,6,0),""))</f>
        <v/>
      </c>
      <c r="M117" s="1" t="str">
        <f>IFERROR(VLOOKUP(A117,'SPF1'!$C$1:$I$108,7,0),IFERROR(VLOOKUP(B117,'SPF1'!$D$1:$I$108,6,0),""))</f>
        <v/>
      </c>
      <c r="N117" s="4" t="str">
        <f>IFERROR(VLOOKUP(A117,'SPF2'!$C$1:$I$108,7,0),IFERROR(VLOOKUP(B117,'SPF2'!$D$1:$I$108,6,0),""))</f>
        <v/>
      </c>
      <c r="O117" s="10">
        <f t="shared" si="12"/>
        <v>0</v>
      </c>
      <c r="P117" s="11">
        <f t="shared" si="13"/>
        <v>0</v>
      </c>
      <c r="Q117" s="201">
        <f t="shared" si="14"/>
        <v>0</v>
      </c>
      <c r="R117" s="8"/>
      <c r="S117" s="5">
        <f>IFERROR(VLOOKUP(A117,DMSBX1!$C$1:$I$108,7,0),IFERROR(VLOOKUP(B117,DMSBX1!$D$1:$I$108,6,0),""))</f>
        <v>25.2</v>
      </c>
      <c r="T117" s="5">
        <f>IFERROR(VLOOKUP(A117,DMSBX2!$C$1:$I$101,7,0),IFERROR(VLOOKUP(B117,DMSBX2!$D$1:$I$101,6,0),""))</f>
        <v>35</v>
      </c>
      <c r="U117" s="4">
        <f>IFERROR(VLOOKUP(B117,'SP1'!$D$1:$I$107,6,0),"")</f>
        <v>60</v>
      </c>
      <c r="V117" s="4">
        <f>IFERROR(VLOOKUP(B117,'SP2'!$D$1:$I$107,6,0),"")</f>
        <v>48</v>
      </c>
      <c r="W117" s="4">
        <f>IFERROR(IF(B117&lt;&gt;0,VLOOKUP(B117,KLSBX1!$D$2:$I$120,6,FALSE()),NA()),IFERROR(IF(A117&lt;&gt;0,VLOOKUP(A117,KLSBX1!$C$2:$I$120,7,FALSE()),NA()),""))</f>
        <v>40.5</v>
      </c>
      <c r="X117" s="4">
        <f>IFERROR(IF(B117&lt;&gt;0,VLOOKUP(B117,KLSBX2!$D$2:$I$120,6,FALSE()),NA()),IFERROR(IF(A117&lt;&gt;0,VLOOKUP(A117,KLSBX2!$C$2:$I$120,7,FALSE()),NA()),""))</f>
        <v>80</v>
      </c>
      <c r="Y117" s="4">
        <f>IFERROR(IF(B117&lt;&gt;0,VLOOKUP(B117,DMSBXNC!$D$2:$I$420,6,FALSE()),NA()),IFERROR(IF(A117&lt;&gt;0,VLOOKUP(A117,DMSBXNC!$C$2:$I$420,7,FALSE()),NA()),""))</f>
        <v>32</v>
      </c>
      <c r="Z117" s="4">
        <f>IFERROR(IF(B117&lt;&gt;0,VLOOKUP(B117,DMSBX1_3!$D$2:$I$420,6,FALSE()),NA()),IFERROR(IF(A117&lt;&gt;0,VLOOKUP(A117,DMSBX1_3!$C$2:$I$420,7,FALSE()),NA()),""))</f>
        <v>26</v>
      </c>
      <c r="AA117" s="4">
        <f>IFERROR(IF(B117&lt;&gt;0,VLOOKUP(B117,'KLS1'!$D$2:$I$420,6,FALSE()),NA()),IFERROR(IF(A117&lt;&gt;0,VLOOKUP(A117,'KLS1'!$C$2:$I$420,7,FALSE()),NA()),""))</f>
        <v>64</v>
      </c>
      <c r="AB117" s="6">
        <f>IFERROR(IF(B117&lt;&gt;0,VLOOKUP(B117,'KLS2'!$D$2:$I$426,6,FALSE()),NA()),IFERROR(IF(A117&lt;&gt;0,VLOOKUP(A117,'KLS2'!$C$2:$I$426,7,FALSE()),NA()),""))</f>
        <v>64</v>
      </c>
      <c r="AC117" s="10">
        <f t="shared" si="15"/>
        <v>474.7</v>
      </c>
      <c r="AD117" s="11">
        <f t="shared" si="16"/>
        <v>423.5</v>
      </c>
      <c r="AE117" s="201">
        <f t="shared" si="17"/>
        <v>69.333333333333329</v>
      </c>
      <c r="AF117" s="240"/>
      <c r="AG117" s="4" t="str">
        <f>IFERROR(VLOOKUP(B117,FS!$A$2:$N$78,6,FALSE),"")</f>
        <v/>
      </c>
      <c r="AH117" s="4" t="str">
        <f>IFERROR(VLOOKUP(B117,FS!$A$2:$N$78,7,FALSE),"")</f>
        <v/>
      </c>
      <c r="AI117" s="4" t="str">
        <f>IFERROR(VLOOKUP(B117,FS!$A$2:$N$78,8,FALSE),"")</f>
        <v/>
      </c>
      <c r="AJ117" s="4" t="str">
        <f>IFERROR(VLOOKUP(B117,FS!$A$2:$N$78,9,FALSE),"")</f>
        <v/>
      </c>
      <c r="AK117" s="4" t="str">
        <f>IFERROR(VLOOKUP(B117,FS!$A$2:$N$78,10,FALSE),"")</f>
        <v/>
      </c>
      <c r="AL117" s="4" t="str">
        <f>IFERROR(VLOOKUP(B117,FS!$A$2:$N$78,11,FALSE),"")</f>
        <v/>
      </c>
      <c r="AM117" s="4" t="str">
        <f>IFERROR(VLOOKUP(B117,FS!$A$2:$N$78,12,FALSE),"")</f>
        <v/>
      </c>
      <c r="AN117" s="4" t="str">
        <f>IFERROR(VLOOKUP(B117,FS!$A$2:$N$78,13,FALSE),"")</f>
        <v/>
      </c>
      <c r="AO117" s="236">
        <f t="shared" si="18"/>
        <v>0</v>
      </c>
      <c r="AP117" s="235">
        <f t="shared" si="19"/>
        <v>0</v>
      </c>
      <c r="AQ117" s="237">
        <f t="shared" si="20"/>
        <v>0</v>
      </c>
      <c r="AR117" s="4">
        <f t="shared" si="21"/>
        <v>69.333333333333329</v>
      </c>
      <c r="AS117" s="1">
        <f t="shared" si="22"/>
        <v>1</v>
      </c>
      <c r="AT117" s="245">
        <f t="shared" si="25"/>
        <v>10</v>
      </c>
    </row>
    <row r="118" spans="1:46" ht="15" customHeight="1">
      <c r="A118" s="141"/>
      <c r="B118" s="141">
        <v>889228</v>
      </c>
      <c r="C118" s="14" t="s">
        <v>510</v>
      </c>
      <c r="D118" s="2">
        <v>2015</v>
      </c>
      <c r="E118" s="3" t="s">
        <v>11</v>
      </c>
      <c r="F118" s="1" t="str">
        <f>IFERROR(VLOOKUP(B118,SVEXP!$A$2:$F$6577,6,FALSE),"")</f>
        <v>Snow Rockets</v>
      </c>
      <c r="G118" s="211" t="str">
        <f>IFERROR(VLOOKUP(B118,SVEXP!$A$2:$E$6577,5,FALSE),"")</f>
        <v>Jihomoravský kraj</v>
      </c>
      <c r="H118" s="3" t="s">
        <v>161</v>
      </c>
      <c r="I118" s="4" t="str">
        <f>IFERROR(VLOOKUP(A118,'KLP1'!$C$1:$I$108,7,0),IFERROR(VLOOKUP(B118,'KLP1'!$D$1:$I$108,6,0),""))</f>
        <v/>
      </c>
      <c r="J118" s="4" t="str">
        <f>IFERROR(VLOOKUP(A118,'KLP2'!$C$1:$I$108,7,0),IFERROR(VLOOKUP(B118,'KLP2'!$D$1:$I$108,6,0),""))</f>
        <v/>
      </c>
      <c r="K118" s="4">
        <f>IFERROR(VLOOKUP(A118,'DM1'!$C$1:$I$108,7,0),IFERROR(VLOOKUP(B118,'DM1'!$D$1:$I$108,6,0),""))</f>
        <v>48</v>
      </c>
      <c r="L118" s="4" t="str">
        <f>IFERROR(VLOOKUP(A118,'DM2'!$C$1:$I$108,7,0),IFERROR(VLOOKUP(B118,'DM2'!$D$1:$I$108,6,0),""))</f>
        <v/>
      </c>
      <c r="M118" s="4" t="str">
        <f>IFERROR(VLOOKUP(A118,'SPF1'!$C$1:$I$108,7,0),IFERROR(VLOOKUP(B118,'SPF1'!$D$1:$I$108,6,0),""))</f>
        <v/>
      </c>
      <c r="N118" s="4" t="str">
        <f>IFERROR(VLOOKUP(A118,'SPF2'!$C$1:$I$108,7,0),IFERROR(VLOOKUP(B118,'SPF2'!$D$1:$I$108,6,0),""))</f>
        <v/>
      </c>
      <c r="O118" s="10">
        <f t="shared" si="12"/>
        <v>48</v>
      </c>
      <c r="P118" s="11">
        <f t="shared" si="13"/>
        <v>48</v>
      </c>
      <c r="Q118" s="201">
        <f t="shared" si="14"/>
        <v>16</v>
      </c>
      <c r="R118" s="8"/>
      <c r="S118" s="5">
        <f>IFERROR(VLOOKUP(A118,DMSBX1!$C$1:$I$108,7,0),IFERROR(VLOOKUP(B118,DMSBX1!$D$1:$I$108,6,0),""))</f>
        <v>56</v>
      </c>
      <c r="T118" s="5">
        <f>IFERROR(VLOOKUP(A118,DMSBX2!$C$1:$I$101,7,0),IFERROR(VLOOKUP(B118,DMSBX2!$D$1:$I$101,6,0),""))</f>
        <v>56</v>
      </c>
      <c r="U118" s="4">
        <f>IFERROR(VLOOKUP(B118,'SP1'!$D$1:$I$107,6,0),"")</f>
        <v>29</v>
      </c>
      <c r="V118" s="4">
        <f>IFERROR(VLOOKUP(B118,'SP2'!$D$1:$I$107,6,0),"")</f>
        <v>80</v>
      </c>
      <c r="W118" s="4">
        <f>IFERROR(IF(B118&lt;&gt;0,VLOOKUP(B118,KLSBX1!$D$2:$I$120,6,FALSE()),NA()),IFERROR(IF(A118&lt;&gt;0,VLOOKUP(A118,KLSBX1!$C$2:$I$120,7,FALSE()),NA()),""))</f>
        <v>90</v>
      </c>
      <c r="X118" s="4">
        <f>IFERROR(IF(B118&lt;&gt;0,VLOOKUP(B118,KLSBX2!$D$2:$I$120,6,FALSE()),NA()),IFERROR(IF(A118&lt;&gt;0,VLOOKUP(A118,KLSBX2!$C$2:$I$120,7,FALSE()),NA()),""))</f>
        <v>100</v>
      </c>
      <c r="Y118" s="4">
        <f>IFERROR(IF(B118&lt;&gt;0,VLOOKUP(B118,DMSBXNC!$D$2:$I$420,6,FALSE()),NA()),IFERROR(IF(A118&lt;&gt;0,VLOOKUP(A118,DMSBXNC!$C$2:$I$420,7,FALSE()),NA()),""))</f>
        <v>45</v>
      </c>
      <c r="Z118" s="4">
        <f>IFERROR(IF(B118&lt;&gt;0,VLOOKUP(B118,DMSBX1_3!$D$2:$I$420,6,FALSE()),NA()),IFERROR(IF(A118&lt;&gt;0,VLOOKUP(A118,DMSBX1_3!$C$2:$I$420,7,FALSE()),NA()),""))</f>
        <v>100</v>
      </c>
      <c r="AA118" s="4">
        <f>IFERROR(IF(B118&lt;&gt;0,VLOOKUP(B118,'KLS1'!$D$2:$I$420,6,FALSE()),NA()),IFERROR(IF(A118&lt;&gt;0,VLOOKUP(A118,'KLS1'!$C$2:$I$420,7,FALSE()),NA()),""))</f>
        <v>80</v>
      </c>
      <c r="AB118" s="6">
        <f>IFERROR(IF(B118&lt;&gt;0,VLOOKUP(B118,'KLS2'!$D$2:$I$426,6,FALSE()),NA()),IFERROR(IF(A118&lt;&gt;0,VLOOKUP(A118,'KLS2'!$C$2:$I$426,7,FALSE()),NA()),""))</f>
        <v>80</v>
      </c>
      <c r="AC118" s="10">
        <f t="shared" si="15"/>
        <v>716</v>
      </c>
      <c r="AD118" s="11">
        <f t="shared" si="16"/>
        <v>642</v>
      </c>
      <c r="AE118" s="201">
        <f t="shared" si="17"/>
        <v>96.666666666666671</v>
      </c>
      <c r="AF118" s="240"/>
      <c r="AG118" s="4" t="str">
        <f>IFERROR(VLOOKUP(B118,FS!$A$2:$N$78,6,FALSE),"")</f>
        <v/>
      </c>
      <c r="AH118" s="4" t="str">
        <f>IFERROR(VLOOKUP(B118,FS!$A$2:$N$78,7,FALSE),"")</f>
        <v/>
      </c>
      <c r="AI118" s="4" t="str">
        <f>IFERROR(VLOOKUP(B118,FS!$A$2:$N$78,8,FALSE),"")</f>
        <v/>
      </c>
      <c r="AJ118" s="4" t="str">
        <f>IFERROR(VLOOKUP(B118,FS!$A$2:$N$78,9,FALSE),"")</f>
        <v/>
      </c>
      <c r="AK118" s="4" t="str">
        <f>IFERROR(VLOOKUP(B118,FS!$A$2:$N$78,10,FALSE),"")</f>
        <v/>
      </c>
      <c r="AL118" s="4" t="str">
        <f>IFERROR(VLOOKUP(B118,FS!$A$2:$N$78,11,FALSE),"")</f>
        <v/>
      </c>
      <c r="AM118" s="4" t="str">
        <f>IFERROR(VLOOKUP(B118,FS!$A$2:$N$78,12,FALSE),"")</f>
        <v/>
      </c>
      <c r="AN118" s="4" t="str">
        <f>IFERROR(VLOOKUP(B118,FS!$A$2:$N$78,13,FALSE),"")</f>
        <v/>
      </c>
      <c r="AO118" s="236">
        <f t="shared" si="18"/>
        <v>0</v>
      </c>
      <c r="AP118" s="235">
        <f t="shared" si="19"/>
        <v>0</v>
      </c>
      <c r="AQ118" s="237">
        <f t="shared" si="20"/>
        <v>0</v>
      </c>
      <c r="AR118" s="4">
        <f t="shared" si="21"/>
        <v>112.66666666666667</v>
      </c>
      <c r="AS118" s="1">
        <f t="shared" si="22"/>
        <v>2</v>
      </c>
      <c r="AT118" s="245">
        <f t="shared" si="25"/>
        <v>11</v>
      </c>
    </row>
    <row r="119" spans="1:46" ht="15" customHeight="1">
      <c r="A119" s="184"/>
      <c r="B119" s="184">
        <v>778904</v>
      </c>
      <c r="C119" s="184" t="s">
        <v>528</v>
      </c>
      <c r="D119" s="185">
        <v>2015</v>
      </c>
      <c r="E119" s="185" t="s">
        <v>11</v>
      </c>
      <c r="F119" s="1" t="str">
        <f>IFERROR(VLOOKUP(B119,SVEXP!$A$2:$F$6577,6,FALSE),"")</f>
        <v>Freeski klub Praha</v>
      </c>
      <c r="G119" s="211" t="str">
        <f>IFERROR(VLOOKUP(B119,SVEXP!$A$2:$E$6577,5,FALSE),"")</f>
        <v>Jihomoravský kraj</v>
      </c>
      <c r="H119" s="185" t="s">
        <v>161</v>
      </c>
      <c r="I119" s="13"/>
      <c r="J119" s="185"/>
      <c r="K119" s="185"/>
      <c r="M119" s="1" t="str">
        <f>IFERROR(VLOOKUP(A119,'SPF1'!$C$1:$I$108,7,0),IFERROR(VLOOKUP(B119,'SPF1'!$D$1:$I$108,6,0),""))</f>
        <v/>
      </c>
      <c r="N119" s="4" t="str">
        <f>IFERROR(VLOOKUP(A119,'SPF2'!$C$1:$I$108,7,0),IFERROR(VLOOKUP(B119,'SPF2'!$D$1:$I$108,6,0),""))</f>
        <v/>
      </c>
      <c r="O119" s="10">
        <f t="shared" si="12"/>
        <v>0</v>
      </c>
      <c r="P119" s="11">
        <f t="shared" si="13"/>
        <v>0</v>
      </c>
      <c r="Q119" s="201">
        <f t="shared" si="14"/>
        <v>0</v>
      </c>
      <c r="R119" s="8"/>
      <c r="S119" s="5" t="str">
        <f>IFERROR(VLOOKUP(A119,DMSBX1!$C$1:$I$108,7,0),IFERROR(VLOOKUP(B119,DMSBX1!$D$1:$I$108,6,0),""))</f>
        <v/>
      </c>
      <c r="U119" s="4" t="str">
        <f>IFERROR(VLOOKUP(B119,'SP1'!$D$1:$I$107,6,0),"")</f>
        <v/>
      </c>
      <c r="V119" s="4" t="str">
        <f>IFERROR(VLOOKUP(B119,'SP2'!$D$1:$I$107,6,0),"")</f>
        <v/>
      </c>
      <c r="W119" s="4" t="str">
        <f>IFERROR(IF(B119&lt;&gt;0,VLOOKUP(B119,KLSBX1!$D$2:$I$120,6,FALSE()),NA()),IFERROR(IF(A119&lt;&gt;0,VLOOKUP(A119,KLSBX1!$C$2:$I$120,7,FALSE()),NA()),""))</f>
        <v/>
      </c>
      <c r="X119" s="4" t="str">
        <f>IFERROR(IF(B119&lt;&gt;0,VLOOKUP(B119,KLSBX2!$D$2:$I$120,6,FALSE()),NA()),IFERROR(IF(A119&lt;&gt;0,VLOOKUP(A119,KLSBX2!$C$2:$I$120,7,FALSE()),NA()),""))</f>
        <v/>
      </c>
      <c r="Y119" s="4">
        <f>IFERROR(IF(B119&lt;&gt;0,VLOOKUP(B119,DMSBXNC!$D$2:$I$420,6,FALSE()),NA()),IFERROR(IF(A119&lt;&gt;0,VLOOKUP(A119,DMSBXNC!$C$2:$I$420,7,FALSE()),NA()),""))</f>
        <v>20</v>
      </c>
      <c r="Z119" s="4">
        <f>IFERROR(IF(B119&lt;&gt;0,VLOOKUP(B119,DMSBX1_3!$D$2:$I$420,6,FALSE()),NA()),IFERROR(IF(A119&lt;&gt;0,VLOOKUP(A119,DMSBX1_3!$C$2:$I$420,7,FALSE()),NA()),""))</f>
        <v>29</v>
      </c>
      <c r="AA119" s="4" t="str">
        <f>IFERROR(IF(B119&lt;&gt;0,VLOOKUP(B119,'KLS1'!$D$2:$I$420,6,FALSE()),NA()),IFERROR(IF(A119&lt;&gt;0,VLOOKUP(A119,'KLS1'!$C$2:$I$420,7,FALSE()),NA()),""))</f>
        <v/>
      </c>
      <c r="AB119" s="6" t="str">
        <f>IFERROR(IF(B119&lt;&gt;0,VLOOKUP(B119,'KLS2'!$D$2:$I$426,6,FALSE()),NA()),IFERROR(IF(A119&lt;&gt;0,VLOOKUP(A119,'KLS2'!$C$2:$I$426,7,FALSE()),NA()),""))</f>
        <v/>
      </c>
      <c r="AC119" s="10">
        <f t="shared" si="15"/>
        <v>49</v>
      </c>
      <c r="AD119" s="11">
        <f t="shared" si="16"/>
        <v>49</v>
      </c>
      <c r="AE119" s="201">
        <f t="shared" si="17"/>
        <v>16.333333333333332</v>
      </c>
      <c r="AF119" s="240"/>
      <c r="AG119" s="4" t="str">
        <f>IFERROR(VLOOKUP(B119,FS!$A$2:$N$78,6,FALSE),"")</f>
        <v/>
      </c>
      <c r="AH119" s="4" t="str">
        <f>IFERROR(VLOOKUP(B119,FS!$A$2:$N$78,7,FALSE),"")</f>
        <v/>
      </c>
      <c r="AI119" s="4" t="str">
        <f>IFERROR(VLOOKUP(B119,FS!$A$2:$N$78,8,FALSE),"")</f>
        <v/>
      </c>
      <c r="AJ119" s="4" t="str">
        <f>IFERROR(VLOOKUP(B119,FS!$A$2:$N$78,9,FALSE),"")</f>
        <v/>
      </c>
      <c r="AK119" s="4" t="str">
        <f>IFERROR(VLOOKUP(B119,FS!$A$2:$N$78,10,FALSE),"")</f>
        <v/>
      </c>
      <c r="AL119" s="4" t="str">
        <f>IFERROR(VLOOKUP(B119,FS!$A$2:$N$78,11,FALSE),"")</f>
        <v/>
      </c>
      <c r="AM119" s="4" t="str">
        <f>IFERROR(VLOOKUP(B119,FS!$A$2:$N$78,12,FALSE),"")</f>
        <v/>
      </c>
      <c r="AN119" s="4" t="str">
        <f>IFERROR(VLOOKUP(B119,FS!$A$2:$N$78,13,FALSE),"")</f>
        <v/>
      </c>
      <c r="AO119" s="236">
        <f t="shared" si="18"/>
        <v>0</v>
      </c>
      <c r="AP119" s="235">
        <f t="shared" si="19"/>
        <v>0</v>
      </c>
      <c r="AQ119" s="237">
        <f t="shared" si="20"/>
        <v>0</v>
      </c>
      <c r="AR119" s="4">
        <f t="shared" si="21"/>
        <v>16.333333333333332</v>
      </c>
      <c r="AS119" s="1">
        <f t="shared" si="22"/>
        <v>1</v>
      </c>
      <c r="AT119" s="245">
        <f t="shared" si="25"/>
        <v>2</v>
      </c>
    </row>
    <row r="120" spans="1:46" ht="15" customHeight="1">
      <c r="A120" s="141"/>
      <c r="B120" s="141">
        <v>774474</v>
      </c>
      <c r="C120" s="14" t="s">
        <v>513</v>
      </c>
      <c r="D120" s="2">
        <v>2015</v>
      </c>
      <c r="E120" s="3" t="s">
        <v>11</v>
      </c>
      <c r="F120" s="1" t="str">
        <f>IFERROR(VLOOKUP(B120,SVEXP!$A$2:$F$6577,6,FALSE),"")</f>
        <v>SA Špindlerův Mlýn</v>
      </c>
      <c r="G120" s="211" t="str">
        <f>IFERROR(VLOOKUP(B120,SVEXP!$A$2:$E$6577,5,FALSE),"")</f>
        <v>Královéhradecký kraj</v>
      </c>
      <c r="H120" s="3" t="s">
        <v>161</v>
      </c>
      <c r="I120" s="4" t="str">
        <f>IFERROR(VLOOKUP(A120,'KLP1'!$C$1:$I$108,7,0),IFERROR(VLOOKUP(B120,'KLP1'!$D$1:$I$108,6,0),""))</f>
        <v/>
      </c>
      <c r="J120" s="4" t="str">
        <f>IFERROR(VLOOKUP(A120,'KLP2'!$C$1:$I$108,7,0),IFERROR(VLOOKUP(B120,'KLP2'!$D$1:$I$108,6,0),""))</f>
        <v/>
      </c>
      <c r="K120" s="4" t="str">
        <f>IFERROR(VLOOKUP(A120,'DM1'!$C$1:$I$108,7,0),IFERROR(VLOOKUP(B120,'DM1'!$D$1:$I$108,6,0),""))</f>
        <v/>
      </c>
      <c r="L120" s="4" t="str">
        <f>IFERROR(VLOOKUP(A120,'DM2'!$C$1:$I$108,7,0),IFERROR(VLOOKUP(B120,'DM2'!$D$1:$I$108,6,0),""))</f>
        <v/>
      </c>
      <c r="M120" s="1" t="str">
        <f>IFERROR(VLOOKUP(A120,'SPF1'!$C$1:$I$108,7,0),IFERROR(VLOOKUP(B120,'SPF1'!$D$1:$I$108,6,0),""))</f>
        <v/>
      </c>
      <c r="N120" s="4" t="str">
        <f>IFERROR(VLOOKUP(A120,'SPF2'!$C$1:$I$108,7,0),IFERROR(VLOOKUP(B120,'SPF2'!$D$1:$I$108,6,0),""))</f>
        <v/>
      </c>
      <c r="O120" s="10">
        <f t="shared" si="12"/>
        <v>0</v>
      </c>
      <c r="P120" s="11">
        <f t="shared" si="13"/>
        <v>0</v>
      </c>
      <c r="Q120" s="201">
        <f t="shared" si="14"/>
        <v>0</v>
      </c>
      <c r="R120" s="8"/>
      <c r="S120" s="5">
        <f>IFERROR(VLOOKUP(A120,DMSBX1!$C$1:$I$108,7,0),IFERROR(VLOOKUP(B120,DMSBX1!$D$1:$I$108,6,0),""))</f>
        <v>42</v>
      </c>
      <c r="T120" s="5">
        <f>IFERROR(VLOOKUP(A120,DMSBX2!$C$1:$I$101,7,0),IFERROR(VLOOKUP(B120,DMSBX2!$D$1:$I$101,6,0),""))</f>
        <v>31.5</v>
      </c>
      <c r="U120" s="4" t="str">
        <f>IFERROR(VLOOKUP(B120,'SP1'!$D$1:$I$107,6,0),"")</f>
        <v/>
      </c>
      <c r="V120" s="4" t="str">
        <f>IFERROR(VLOOKUP(B120,'SP2'!$D$1:$I$107,6,0),"")</f>
        <v/>
      </c>
      <c r="W120" s="4">
        <f>IFERROR(IF(B120&lt;&gt;0,VLOOKUP(B120,KLSBX1!$D$2:$I$120,6,FALSE()),NA()),IFERROR(IF(A120&lt;&gt;0,VLOOKUP(A120,KLSBX1!$C$2:$I$120,7,FALSE()),NA()),""))</f>
        <v>54</v>
      </c>
      <c r="X120" s="4">
        <f>IFERROR(IF(B120&lt;&gt;0,VLOOKUP(B120,KLSBX2!$D$2:$I$120,6,FALSE()),NA()),IFERROR(IF(A120&lt;&gt;0,VLOOKUP(A120,KLSBX2!$C$2:$I$120,7,FALSE()),NA()),""))</f>
        <v>60</v>
      </c>
      <c r="Y120" s="4">
        <f>IFERROR(IF(B120&lt;&gt;0,VLOOKUP(B120,DMSBXNC!$D$2:$I$420,6,FALSE()),NA()),IFERROR(IF(A120&lt;&gt;0,VLOOKUP(A120,DMSBXNC!$C$2:$I$420,7,FALSE()),NA()),""))</f>
        <v>60</v>
      </c>
      <c r="Z120" s="4">
        <f>IFERROR(IF(B120&lt;&gt;0,VLOOKUP(B120,DMSBX1_3!$D$2:$I$420,6,FALSE()),NA()),IFERROR(IF(A120&lt;&gt;0,VLOOKUP(A120,DMSBX1_3!$C$2:$I$420,7,FALSE()),NA()),""))</f>
        <v>50</v>
      </c>
      <c r="AA120" s="4" t="str">
        <f>IFERROR(IF(B120&lt;&gt;0,VLOOKUP(B120,'KLS1'!$D$2:$I$420,6,FALSE()),NA()),IFERROR(IF(A120&lt;&gt;0,VLOOKUP(A120,'KLS1'!$C$2:$I$420,7,FALSE()),NA()),""))</f>
        <v/>
      </c>
      <c r="AB120" s="6" t="str">
        <f>IFERROR(IF(B120&lt;&gt;0,VLOOKUP(B120,'KLS2'!$D$2:$I$426,6,FALSE()),NA()),IFERROR(IF(A120&lt;&gt;0,VLOOKUP(A120,'KLS2'!$C$2:$I$426,7,FALSE()),NA()),""))</f>
        <v/>
      </c>
      <c r="AC120" s="10">
        <f t="shared" si="15"/>
        <v>297.5</v>
      </c>
      <c r="AD120" s="11">
        <f t="shared" si="16"/>
        <v>297.5</v>
      </c>
      <c r="AE120" s="201">
        <f t="shared" si="17"/>
        <v>58</v>
      </c>
      <c r="AF120" s="240"/>
      <c r="AG120" s="4">
        <f>IFERROR(VLOOKUP(B120,FS!$A$2:$N$78,6,FALSE),"")</f>
        <v>60</v>
      </c>
      <c r="AH120" s="4">
        <f>IFERROR(VLOOKUP(B120,FS!$A$2:$N$78,7,FALSE),"")</f>
        <v>20</v>
      </c>
      <c r="AI120" s="4">
        <f>IFERROR(VLOOKUP(B120,FS!$A$2:$N$78,8,FALSE),"")</f>
        <v>48</v>
      </c>
      <c r="AJ120" s="4">
        <f>IFERROR(VLOOKUP(B120,FS!$A$2:$N$78,9,FALSE),"")</f>
        <v>32</v>
      </c>
      <c r="AK120" s="4">
        <f>IFERROR(VLOOKUP(B120,FS!$A$2:$N$78,10,FALSE),"")</f>
        <v>50</v>
      </c>
      <c r="AL120" s="4">
        <f>IFERROR(VLOOKUP(B120,FS!$A$2:$N$78,11,FALSE),"")</f>
        <v>32</v>
      </c>
      <c r="AM120" s="4">
        <f>IFERROR(VLOOKUP(B120,FS!$A$2:$N$78,12,FALSE),"")</f>
        <v>72</v>
      </c>
      <c r="AN120" s="4">
        <f>IFERROR(VLOOKUP(B120,FS!$A$2:$N$78,13,FALSE),"")</f>
        <v>24</v>
      </c>
      <c r="AO120" s="236">
        <f t="shared" si="18"/>
        <v>338</v>
      </c>
      <c r="AP120" s="235">
        <f t="shared" si="19"/>
        <v>262</v>
      </c>
      <c r="AQ120" s="237">
        <f t="shared" si="20"/>
        <v>60.666666666666664</v>
      </c>
      <c r="AR120" s="4">
        <f t="shared" si="21"/>
        <v>118.66666666666666</v>
      </c>
      <c r="AS120" s="1">
        <f t="shared" si="22"/>
        <v>2</v>
      </c>
      <c r="AT120" s="245">
        <f t="shared" si="25"/>
        <v>14</v>
      </c>
    </row>
    <row r="121" spans="1:46" ht="15" customHeight="1">
      <c r="B121" s="142">
        <v>774201</v>
      </c>
      <c r="C121" s="142" t="s">
        <v>537</v>
      </c>
      <c r="D121" s="18">
        <v>2015</v>
      </c>
      <c r="E121" s="3" t="s">
        <v>11</v>
      </c>
      <c r="F121" s="1" t="str">
        <f>IFERROR(VLOOKUP(B121,SVEXP!$A$2:$F$6577,6,FALSE),"")</f>
        <v>TJ DUKLA Liberec</v>
      </c>
      <c r="G121" s="211" t="str">
        <f>IFERROR(VLOOKUP(B121,SVEXP!$A$2:$E$6577,5,FALSE),"")</f>
        <v>Liberecký kraj</v>
      </c>
      <c r="H121" s="13" t="s">
        <v>161</v>
      </c>
      <c r="I121" s="4" t="str">
        <f>IFERROR(VLOOKUP(A121,'KLP1'!$C$1:$I$108,7,0),IFERROR(VLOOKUP(B121,'KLP1'!$D$1:$I$108,6,0),""))</f>
        <v/>
      </c>
      <c r="J121" s="4" t="str">
        <f>IFERROR(VLOOKUP(A121,'KLP2'!$C$1:$I$108,7,0),IFERROR(VLOOKUP(B121,'KLP2'!$D$1:$I$108,6,0),""))</f>
        <v/>
      </c>
      <c r="K121" s="4">
        <f>IFERROR(VLOOKUP(A121,'DM1'!$C$1:$I$108,7,0),IFERROR(VLOOKUP(B121,'DM1'!$D$1:$I$108,6,0),""))</f>
        <v>30</v>
      </c>
      <c r="L121" s="4">
        <f>IFERROR(VLOOKUP(A121,'DM2'!$C$1:$I$108,7,0),IFERROR(VLOOKUP(B121,'DM2'!$D$1:$I$108,6,0),""))</f>
        <v>30</v>
      </c>
      <c r="M121" s="4" t="str">
        <f>IFERROR(VLOOKUP(A121,'SPF1'!$C$1:$I$108,7,0),IFERROR(VLOOKUP(B121,'SPF1'!$D$1:$I$108,6,0),""))</f>
        <v/>
      </c>
      <c r="N121" s="4" t="str">
        <f>IFERROR(VLOOKUP(A121,'SPF2'!$C$1:$I$108,7,0),IFERROR(VLOOKUP(B121,'SPF2'!$D$1:$I$108,6,0),""))</f>
        <v/>
      </c>
      <c r="O121" s="10">
        <f t="shared" si="12"/>
        <v>60</v>
      </c>
      <c r="P121" s="11">
        <f t="shared" si="13"/>
        <v>60</v>
      </c>
      <c r="Q121" s="201">
        <f t="shared" si="14"/>
        <v>20</v>
      </c>
      <c r="R121" s="8"/>
      <c r="S121" s="5" t="str">
        <f>IFERROR(VLOOKUP(A121,DMSBX1!$C$1:$I$108,7,0),IFERROR(VLOOKUP(B121,DMSBX1!$D$1:$I$108,6,0),""))</f>
        <v/>
      </c>
      <c r="T121" s="5" t="str">
        <f>IFERROR(VLOOKUP(A121,DMSBX2!$C$1:$I$101,7,0),IFERROR(VLOOKUP(B121,DMSBX2!$D$1:$I$101,6,0),""))</f>
        <v/>
      </c>
      <c r="U121" s="4" t="str">
        <f>IFERROR(VLOOKUP(B121,'SP1'!$D$1:$I$107,6,0),"")</f>
        <v/>
      </c>
      <c r="V121" s="4" t="str">
        <f>IFERROR(VLOOKUP(B121,'SP2'!$D$1:$I$107,6,0),"")</f>
        <v/>
      </c>
      <c r="W121" s="4" t="str">
        <f>IFERROR(IF(B121&lt;&gt;0,VLOOKUP(B121,KLSBX1!$D$2:$I$120,6,FALSE()),NA()),IFERROR(IF(A121&lt;&gt;0,VLOOKUP(A121,KLSBX1!$C$2:$I$120,7,FALSE()),NA()),""))</f>
        <v/>
      </c>
      <c r="X121" s="4" t="str">
        <f>IFERROR(IF(B121&lt;&gt;0,VLOOKUP(B121,KLSBX2!$D$2:$I$120,6,FALSE()),NA()),IFERROR(IF(A121&lt;&gt;0,VLOOKUP(A121,KLSBX2!$C$2:$I$120,7,FALSE()),NA()),""))</f>
        <v/>
      </c>
      <c r="Y121" s="4" t="str">
        <f>IFERROR(IF(B121&lt;&gt;0,VLOOKUP(B121,DMSBXNC!$D$2:$I$420,6,FALSE()),NA()),IFERROR(IF(A121&lt;&gt;0,VLOOKUP(A121,DMSBXNC!$C$2:$I$420,7,FALSE()),NA()),""))</f>
        <v/>
      </c>
      <c r="Z121" s="4" t="str">
        <f>IFERROR(IF(B121&lt;&gt;0,VLOOKUP(B121,DMSBX1_3!$D$2:$I$420,6,FALSE()),NA()),IFERROR(IF(A121&lt;&gt;0,VLOOKUP(A121,DMSBX1_3!$C$2:$I$420,7,FALSE()),NA()),""))</f>
        <v/>
      </c>
      <c r="AA121" s="4" t="str">
        <f>IFERROR(IF(B121&lt;&gt;0,VLOOKUP(B121,'KLS1'!$D$2:$I$420,6,FALSE()),NA()),IFERROR(IF(A121&lt;&gt;0,VLOOKUP(A121,'KLS1'!$C$2:$I$420,7,FALSE()),NA()),""))</f>
        <v/>
      </c>
      <c r="AB121" s="6" t="str">
        <f>IFERROR(IF(B121&lt;&gt;0,VLOOKUP(B121,'KLS2'!$D$2:$I$426,6,FALSE()),NA()),IFERROR(IF(A121&lt;&gt;0,VLOOKUP(A121,'KLS2'!$C$2:$I$426,7,FALSE()),NA()),""))</f>
        <v/>
      </c>
      <c r="AC121" s="10">
        <f t="shared" si="15"/>
        <v>0</v>
      </c>
      <c r="AD121" s="11">
        <f t="shared" si="16"/>
        <v>0</v>
      </c>
      <c r="AE121" s="201">
        <f t="shared" si="17"/>
        <v>0</v>
      </c>
      <c r="AF121" s="240"/>
      <c r="AG121" s="4" t="str">
        <f>IFERROR(VLOOKUP(B121,FS!$A$2:$N$78,6,FALSE),"")</f>
        <v/>
      </c>
      <c r="AH121" s="4" t="str">
        <f>IFERROR(VLOOKUP(B121,FS!$A$2:$N$78,7,FALSE),"")</f>
        <v/>
      </c>
      <c r="AI121" s="4" t="str">
        <f>IFERROR(VLOOKUP(B121,FS!$A$2:$N$78,8,FALSE),"")</f>
        <v/>
      </c>
      <c r="AJ121" s="4" t="str">
        <f>IFERROR(VLOOKUP(B121,FS!$A$2:$N$78,9,FALSE),"")</f>
        <v/>
      </c>
      <c r="AK121" s="4" t="str">
        <f>IFERROR(VLOOKUP(B121,FS!$A$2:$N$78,10,FALSE),"")</f>
        <v/>
      </c>
      <c r="AL121" s="4" t="str">
        <f>IFERROR(VLOOKUP(B121,FS!$A$2:$N$78,11,FALSE),"")</f>
        <v/>
      </c>
      <c r="AM121" s="4" t="str">
        <f>IFERROR(VLOOKUP(B121,FS!$A$2:$N$78,12,FALSE),"")</f>
        <v/>
      </c>
      <c r="AN121" s="4" t="str">
        <f>IFERROR(VLOOKUP(B121,FS!$A$2:$N$78,13,FALSE),"")</f>
        <v/>
      </c>
      <c r="AO121" s="236">
        <f t="shared" si="18"/>
        <v>0</v>
      </c>
      <c r="AP121" s="235">
        <f t="shared" si="19"/>
        <v>0</v>
      </c>
      <c r="AQ121" s="237">
        <f t="shared" si="20"/>
        <v>0</v>
      </c>
      <c r="AR121" s="4">
        <f t="shared" si="21"/>
        <v>20</v>
      </c>
      <c r="AS121" s="1">
        <f t="shared" si="22"/>
        <v>1</v>
      </c>
      <c r="AT121" s="245">
        <f t="shared" si="25"/>
        <v>2</v>
      </c>
    </row>
    <row r="122" spans="1:46" ht="15" customHeight="1">
      <c r="A122" s="141">
        <v>9155110</v>
      </c>
      <c r="B122" s="141">
        <v>887627</v>
      </c>
      <c r="C122" s="14" t="s">
        <v>211</v>
      </c>
      <c r="D122" s="2">
        <v>2006</v>
      </c>
      <c r="E122" s="3" t="s">
        <v>11</v>
      </c>
      <c r="F122" s="1" t="str">
        <f>IFERROR(VLOOKUP(B122,SVEXP!$A$2:$F$6577,6,FALSE),"")</f>
        <v>Max Klínovec</v>
      </c>
      <c r="G122" s="211" t="str">
        <f>IFERROR(VLOOKUP(B122,SVEXP!$A$2:$E$6577,5,FALSE),"")</f>
        <v>Hlavní město Praha</v>
      </c>
      <c r="H122" s="3" t="s">
        <v>164</v>
      </c>
      <c r="I122" s="4" t="str">
        <f>IFERROR(VLOOKUP(A122,'KLP1'!$C$1:$I$108,7,0),IFERROR(VLOOKUP(B122,'KLP1'!$D$1:$I$108,6,0),""))</f>
        <v/>
      </c>
      <c r="J122" s="4" t="str">
        <f>IFERROR(VLOOKUP(A122,'KLP2'!$C$1:$I$108,7,0),IFERROR(VLOOKUP(B122,'KLP2'!$D$1:$I$108,6,0),""))</f>
        <v/>
      </c>
      <c r="K122" s="4" t="str">
        <f>IFERROR(VLOOKUP(A122,'DM1'!$C$1:$I$108,7,0),IFERROR(VLOOKUP(B122,'DM1'!$D$1:$I$108,6,0),""))</f>
        <v/>
      </c>
      <c r="L122" s="4" t="str">
        <f>IFERROR(VLOOKUP(A122,'DM2'!$C$1:$I$108,7,0),IFERROR(VLOOKUP(B122,'DM2'!$D$1:$I$108,6,0),""))</f>
        <v/>
      </c>
      <c r="M122" s="17" t="str">
        <f>IFERROR(VLOOKUP(A122,'SPF1'!$C$1:$I$108,7,0),IFERROR(VLOOKUP(B122,'SPF1'!$D$1:$I$108,6,0),""))</f>
        <v/>
      </c>
      <c r="N122" s="88" t="str">
        <f>IFERROR(VLOOKUP(A122,'SPF2'!$C$1:$I$108,7,0),IFERROR(VLOOKUP(B122,'SPF2'!$D$1:$I$108,6,0),""))</f>
        <v/>
      </c>
      <c r="O122" s="10">
        <f t="shared" si="12"/>
        <v>0</v>
      </c>
      <c r="P122" s="11">
        <f t="shared" si="13"/>
        <v>0</v>
      </c>
      <c r="Q122" s="201">
        <f t="shared" si="14"/>
        <v>0</v>
      </c>
      <c r="R122" s="8"/>
      <c r="S122" s="5" t="str">
        <f>IFERROR(VLOOKUP(A122,DMSBX1!$C$1:$I$108,7,0),IFERROR(VLOOKUP(B122,DMSBX1!$D$1:$I$108,6,0),""))</f>
        <v/>
      </c>
      <c r="T122" s="5" t="str">
        <f>IFERROR(VLOOKUP(A122,DMSBX2!$C$1:$I$101,7,0),IFERROR(VLOOKUP(B122,DMSBX2!$D$1:$I$101,6,0),""))</f>
        <v/>
      </c>
      <c r="U122" s="4" t="str">
        <f>IFERROR(VLOOKUP(B122,'SP1'!$D$1:$I$107,6,0),"")</f>
        <v/>
      </c>
      <c r="V122" s="4" t="str">
        <f>IFERROR(VLOOKUP(B122,'SP2'!$D$1:$I$107,6,0),"")</f>
        <v/>
      </c>
      <c r="W122" s="4" t="str">
        <f>IFERROR(IF(B122&lt;&gt;0,VLOOKUP(B122,KLSBX1!$D$2:$I$120,6,FALSE()),NA()),IFERROR(IF(A122&lt;&gt;0,VLOOKUP(A122,KLSBX1!$C$2:$I$120,7,FALSE()),NA()),""))</f>
        <v/>
      </c>
      <c r="X122" s="4" t="str">
        <f>IFERROR(IF(B122&lt;&gt;0,VLOOKUP(B122,KLSBX2!$D$2:$I$120,6,FALSE()),NA()),IFERROR(IF(A122&lt;&gt;0,VLOOKUP(A122,KLSBX2!$C$2:$I$120,7,FALSE()),NA()),""))</f>
        <v/>
      </c>
      <c r="Y122" s="4" t="str">
        <f>IFERROR(IF(B122&lt;&gt;0,VLOOKUP(B122,DMSBXNC!$D$2:$I$420,6,FALSE()),NA()),IFERROR(IF(A122&lt;&gt;0,VLOOKUP(A122,DMSBXNC!$C$2:$I$420,7,FALSE()),NA()),""))</f>
        <v/>
      </c>
      <c r="Z122" s="4" t="str">
        <f>IFERROR(IF(B122&lt;&gt;0,VLOOKUP(B122,DMSBX1_3!$D$2:$I$420,6,FALSE()),NA()),IFERROR(IF(A122&lt;&gt;0,VLOOKUP(A122,DMSBX1_3!$C$2:$I$420,7,FALSE()),NA()),""))</f>
        <v/>
      </c>
      <c r="AA122" s="4" t="str">
        <f>IFERROR(IF(B122&lt;&gt;0,VLOOKUP(B122,'KLS1'!$D$2:$I$420,6,FALSE()),NA()),IFERROR(IF(A122&lt;&gt;0,VLOOKUP(A122,'KLS1'!$C$2:$I$420,7,FALSE()),NA()),""))</f>
        <v/>
      </c>
      <c r="AB122" s="6" t="str">
        <f>IFERROR(IF(B122&lt;&gt;0,VLOOKUP(B122,'KLS2'!$D$2:$I$426,6,FALSE()),NA()),IFERROR(IF(A122&lt;&gt;0,VLOOKUP(A122,'KLS2'!$C$2:$I$426,7,FALSE()),NA()),""))</f>
        <v/>
      </c>
      <c r="AC122" s="10">
        <f t="shared" si="15"/>
        <v>0</v>
      </c>
      <c r="AD122" s="11">
        <f t="shared" si="16"/>
        <v>0</v>
      </c>
      <c r="AE122" s="201">
        <f t="shared" si="17"/>
        <v>0</v>
      </c>
      <c r="AF122" s="240"/>
      <c r="AG122" s="4" t="str">
        <f>IFERROR(VLOOKUP(B122,FS!$A$2:$N$78,6,FALSE),"")</f>
        <v/>
      </c>
      <c r="AH122" s="4" t="str">
        <f>IFERROR(VLOOKUP(B122,FS!$A$2:$N$78,7,FALSE),"")</f>
        <v/>
      </c>
      <c r="AI122" s="4" t="str">
        <f>IFERROR(VLOOKUP(B122,FS!$A$2:$N$78,8,FALSE),"")</f>
        <v/>
      </c>
      <c r="AJ122" s="4" t="str">
        <f>IFERROR(VLOOKUP(B122,FS!$A$2:$N$78,9,FALSE),"")</f>
        <v/>
      </c>
      <c r="AK122" s="4" t="str">
        <f>IFERROR(VLOOKUP(B122,FS!$A$2:$N$78,10,FALSE),"")</f>
        <v/>
      </c>
      <c r="AL122" s="4" t="str">
        <f>IFERROR(VLOOKUP(B122,FS!$A$2:$N$78,11,FALSE),"")</f>
        <v/>
      </c>
      <c r="AM122" s="4" t="str">
        <f>IFERROR(VLOOKUP(B122,FS!$A$2:$N$78,12,FALSE),"")</f>
        <v/>
      </c>
      <c r="AN122" s="4" t="str">
        <f>IFERROR(VLOOKUP(B122,FS!$A$2:$N$78,13,FALSE),"")</f>
        <v/>
      </c>
      <c r="AO122" s="236">
        <f t="shared" si="18"/>
        <v>0</v>
      </c>
      <c r="AP122" s="235">
        <f t="shared" si="19"/>
        <v>0</v>
      </c>
      <c r="AQ122" s="237">
        <f t="shared" si="20"/>
        <v>0</v>
      </c>
      <c r="AR122" s="4">
        <f t="shared" si="21"/>
        <v>0</v>
      </c>
      <c r="AS122" s="1">
        <f t="shared" si="22"/>
        <v>0</v>
      </c>
      <c r="AT122" s="17"/>
    </row>
    <row r="123" spans="1:46" ht="15" customHeight="1">
      <c r="A123" s="14">
        <v>9150357</v>
      </c>
      <c r="B123" s="14">
        <v>774776</v>
      </c>
      <c r="C123" s="14" t="s">
        <v>481</v>
      </c>
      <c r="D123" s="2">
        <v>2006</v>
      </c>
      <c r="E123" s="3" t="s">
        <v>11</v>
      </c>
      <c r="F123" s="1" t="str">
        <f>IFERROR(VLOOKUP(B123,SVEXP!$A$2:$F$6577,6,FALSE),"")</f>
        <v>Klub Krušných hor</v>
      </c>
      <c r="G123" s="211" t="str">
        <f>IFERROR(VLOOKUP(B123,SVEXP!$A$2:$E$6577,5,FALSE),"")</f>
        <v>Karlovarský kraj</v>
      </c>
      <c r="H123" s="3" t="s">
        <v>161</v>
      </c>
      <c r="I123" s="4" t="str">
        <f>IFERROR(VLOOKUP(A123,'KLP1'!$C$1:$I$108,7,0),IFERROR(VLOOKUP(B123,'KLP1'!$D$1:$I$108,6,0),""))</f>
        <v/>
      </c>
      <c r="J123" s="4" t="str">
        <f>IFERROR(VLOOKUP(A123,'KLP2'!$C$1:$I$108,7,0),IFERROR(VLOOKUP(B123,'KLP2'!$D$1:$I$108,6,0),""))</f>
        <v/>
      </c>
      <c r="K123" s="4" t="str">
        <f>IFERROR(VLOOKUP(A123,'DM1'!$C$1:$I$108,7,0),IFERROR(VLOOKUP(B123,'DM1'!$D$1:$I$108,6,0),""))</f>
        <v/>
      </c>
      <c r="L123" s="4" t="str">
        <f>IFERROR(VLOOKUP(A123,'DM2'!$C$1:$I$108,7,0),IFERROR(VLOOKUP(B123,'DM2'!$D$1:$I$108,6,0),""))</f>
        <v/>
      </c>
      <c r="M123" s="17" t="str">
        <f>IFERROR(VLOOKUP(A123,'SPF1'!$C$1:$I$108,7,0),IFERROR(VLOOKUP(B123,'SPF1'!$D$1:$I$108,6,0),""))</f>
        <v/>
      </c>
      <c r="N123" s="88" t="str">
        <f>IFERROR(VLOOKUP(A123,'SPF2'!$C$1:$I$108,7,0),IFERROR(VLOOKUP(B123,'SPF2'!$D$1:$I$108,6,0),""))</f>
        <v/>
      </c>
      <c r="O123" s="10">
        <f t="shared" si="12"/>
        <v>0</v>
      </c>
      <c r="P123" s="11">
        <f t="shared" si="13"/>
        <v>0</v>
      </c>
      <c r="Q123" s="201">
        <f t="shared" si="14"/>
        <v>0</v>
      </c>
      <c r="R123" s="8"/>
      <c r="S123" s="5" t="str">
        <f>IFERROR(VLOOKUP(A123,DMSBX1!$C$1:$I$108,7,0),IFERROR(VLOOKUP(B123,DMSBX1!$D$1:$I$108,6,0),""))</f>
        <v/>
      </c>
      <c r="T123" s="5" t="str">
        <f>IFERROR(VLOOKUP(A123,DMSBX2!$C$1:$I$101,7,0),IFERROR(VLOOKUP(B123,DMSBX2!$D$1:$I$101,6,0),""))</f>
        <v/>
      </c>
      <c r="U123" s="4" t="str">
        <f>IFERROR(VLOOKUP(B123,'SP1'!$D$1:$I$107,6,0),"")</f>
        <v/>
      </c>
      <c r="V123" s="4" t="str">
        <f>IFERROR(VLOOKUP(B123,'SP2'!$D$1:$I$107,6,0),"")</f>
        <v/>
      </c>
      <c r="W123" s="4" t="str">
        <f>IFERROR(IF(B123&lt;&gt;0,VLOOKUP(B123,KLSBX1!$D$2:$I$120,6,FALSE()),NA()),IFERROR(IF(A123&lt;&gt;0,VLOOKUP(A123,KLSBX1!$C$2:$I$120,7,FALSE()),NA()),""))</f>
        <v/>
      </c>
      <c r="X123" s="4" t="str">
        <f>IFERROR(IF(B123&lt;&gt;0,VLOOKUP(B123,KLSBX2!$D$2:$I$120,6,FALSE()),NA()),IFERROR(IF(A123&lt;&gt;0,VLOOKUP(A123,KLSBX2!$C$2:$I$120,7,FALSE()),NA()),""))</f>
        <v/>
      </c>
      <c r="Y123" s="4" t="str">
        <f>IFERROR(IF(B123&lt;&gt;0,VLOOKUP(B123,DMSBXNC!$D$2:$I$420,6,FALSE()),NA()),IFERROR(IF(A123&lt;&gt;0,VLOOKUP(A123,DMSBXNC!$C$2:$I$420,7,FALSE()),NA()),""))</f>
        <v/>
      </c>
      <c r="Z123" s="4" t="str">
        <f>IFERROR(IF(B123&lt;&gt;0,VLOOKUP(B123,DMSBX1_3!$D$2:$I$420,6,FALSE()),NA()),IFERROR(IF(A123&lt;&gt;0,VLOOKUP(A123,DMSBX1_3!$C$2:$I$420,7,FALSE()),NA()),""))</f>
        <v/>
      </c>
      <c r="AA123" s="4" t="str">
        <f>IFERROR(IF(B123&lt;&gt;0,VLOOKUP(B123,'KLS1'!$D$2:$I$420,6,FALSE()),NA()),IFERROR(IF(A123&lt;&gt;0,VLOOKUP(A123,'KLS1'!$C$2:$I$420,7,FALSE()),NA()),""))</f>
        <v/>
      </c>
      <c r="AB123" s="6" t="str">
        <f>IFERROR(IF(B123&lt;&gt;0,VLOOKUP(B123,'KLS2'!$D$2:$I$426,6,FALSE()),NA()),IFERROR(IF(A123&lt;&gt;0,VLOOKUP(A123,'KLS2'!$C$2:$I$426,7,FALSE()),NA()),""))</f>
        <v/>
      </c>
      <c r="AC123" s="10">
        <f t="shared" si="15"/>
        <v>0</v>
      </c>
      <c r="AD123" s="11">
        <f t="shared" si="16"/>
        <v>0</v>
      </c>
      <c r="AE123" s="201">
        <f t="shared" si="17"/>
        <v>0</v>
      </c>
      <c r="AF123" s="240"/>
      <c r="AG123" s="4" t="str">
        <f>IFERROR(VLOOKUP(B123,FS!$A$2:$N$78,6,FALSE),"")</f>
        <v/>
      </c>
      <c r="AH123" s="4" t="str">
        <f>IFERROR(VLOOKUP(B123,FS!$A$2:$N$78,7,FALSE),"")</f>
        <v/>
      </c>
      <c r="AI123" s="4" t="str">
        <f>IFERROR(VLOOKUP(B123,FS!$A$2:$N$78,8,FALSE),"")</f>
        <v/>
      </c>
      <c r="AJ123" s="4" t="str">
        <f>IFERROR(VLOOKUP(B123,FS!$A$2:$N$78,9,FALSE),"")</f>
        <v/>
      </c>
      <c r="AK123" s="4" t="str">
        <f>IFERROR(VLOOKUP(B123,FS!$A$2:$N$78,10,FALSE),"")</f>
        <v/>
      </c>
      <c r="AL123" s="4" t="str">
        <f>IFERROR(VLOOKUP(B123,FS!$A$2:$N$78,11,FALSE),"")</f>
        <v/>
      </c>
      <c r="AM123" s="4" t="str">
        <f>IFERROR(VLOOKUP(B123,FS!$A$2:$N$78,12,FALSE),"")</f>
        <v/>
      </c>
      <c r="AN123" s="4" t="str">
        <f>IFERROR(VLOOKUP(B123,FS!$A$2:$N$78,13,FALSE),"")</f>
        <v/>
      </c>
      <c r="AO123" s="236">
        <f t="shared" si="18"/>
        <v>0</v>
      </c>
      <c r="AP123" s="235">
        <f t="shared" si="19"/>
        <v>0</v>
      </c>
      <c r="AQ123" s="237">
        <f t="shared" si="20"/>
        <v>0</v>
      </c>
      <c r="AR123" s="4">
        <f t="shared" si="21"/>
        <v>0</v>
      </c>
      <c r="AS123" s="1">
        <f t="shared" si="22"/>
        <v>0</v>
      </c>
      <c r="AT123" s="1"/>
    </row>
    <row r="124" spans="1:46" ht="15" customHeight="1">
      <c r="A124" s="141"/>
      <c r="B124" s="141">
        <v>777050</v>
      </c>
      <c r="C124" s="14" t="s">
        <v>482</v>
      </c>
      <c r="D124" s="2">
        <v>2006</v>
      </c>
      <c r="E124" s="3" t="s">
        <v>11</v>
      </c>
      <c r="F124" s="1" t="str">
        <f>IFERROR(VLOOKUP(B124,SVEXP!$A$2:$F$6577,6,FALSE),"")</f>
        <v>Klub Krušných hor</v>
      </c>
      <c r="G124" s="211" t="str">
        <f>IFERROR(VLOOKUP(B124,SVEXP!$A$2:$E$6577,5,FALSE),"")</f>
        <v>Karlovarský kraj</v>
      </c>
      <c r="H124" s="3" t="s">
        <v>161</v>
      </c>
      <c r="I124" s="4" t="str">
        <f>IFERROR(VLOOKUP(A124,'KLP1'!$C$1:$I$108,7,0),IFERROR(VLOOKUP(B124,'KLP1'!$D$1:$I$108,6,0),""))</f>
        <v/>
      </c>
      <c r="J124" s="4" t="str">
        <f>IFERROR(VLOOKUP(A124,'KLP2'!$C$1:$I$108,7,0),IFERROR(VLOOKUP(B124,'KLP2'!$D$1:$I$108,6,0),""))</f>
        <v/>
      </c>
      <c r="K124" s="4" t="str">
        <f>IFERROR(VLOOKUP(A124,'DM1'!$C$1:$I$108,7,0),IFERROR(VLOOKUP(B124,'DM1'!$D$1:$I$108,6,0),""))</f>
        <v/>
      </c>
      <c r="L124" s="4" t="str">
        <f>IFERROR(VLOOKUP(A124,'DM2'!$C$1:$I$108,7,0),IFERROR(VLOOKUP(B124,'DM2'!$D$1:$I$108,6,0),""))</f>
        <v/>
      </c>
      <c r="M124" s="17" t="str">
        <f>IFERROR(VLOOKUP(A124,'SPF1'!$C$1:$I$108,7,0),IFERROR(VLOOKUP(B124,'SPF1'!$D$1:$I$108,6,0),""))</f>
        <v/>
      </c>
      <c r="N124" s="88" t="str">
        <f>IFERROR(VLOOKUP(A124,'SPF2'!$C$1:$I$108,7,0),IFERROR(VLOOKUP(B124,'SPF2'!$D$1:$I$108,6,0),""))</f>
        <v/>
      </c>
      <c r="O124" s="10">
        <f t="shared" si="12"/>
        <v>0</v>
      </c>
      <c r="P124" s="11">
        <f t="shared" si="13"/>
        <v>0</v>
      </c>
      <c r="Q124" s="201">
        <f t="shared" si="14"/>
        <v>0</v>
      </c>
      <c r="R124" s="8"/>
      <c r="S124" s="5" t="str">
        <f>IFERROR(VLOOKUP(A124,DMSBX1!$C$1:$I$108,7,0),IFERROR(VLOOKUP(B124,DMSBX1!$D$1:$I$108,6,0),""))</f>
        <v/>
      </c>
      <c r="T124" s="5" t="str">
        <f>IFERROR(VLOOKUP(A124,DMSBX2!$C$1:$I$101,7,0),IFERROR(VLOOKUP(B124,DMSBX2!$D$1:$I$101,6,0),""))</f>
        <v/>
      </c>
      <c r="U124" s="4" t="str">
        <f>IFERROR(VLOOKUP(B124,'SP1'!$D$1:$I$107,6,0),"")</f>
        <v/>
      </c>
      <c r="V124" s="4" t="str">
        <f>IFERROR(VLOOKUP(B124,'SP2'!$D$1:$I$107,6,0),"")</f>
        <v/>
      </c>
      <c r="W124" s="4" t="str">
        <f>IFERROR(IF(B124&lt;&gt;0,VLOOKUP(B124,KLSBX1!$D$2:$I$120,6,FALSE()),NA()),IFERROR(IF(A124&lt;&gt;0,VLOOKUP(A124,KLSBX1!$C$2:$I$120,7,FALSE()),NA()),""))</f>
        <v/>
      </c>
      <c r="X124" s="4" t="str">
        <f>IFERROR(IF(B124&lt;&gt;0,VLOOKUP(B124,KLSBX2!$D$2:$I$120,6,FALSE()),NA()),IFERROR(IF(A124&lt;&gt;0,VLOOKUP(A124,KLSBX2!$C$2:$I$120,7,FALSE()),NA()),""))</f>
        <v/>
      </c>
      <c r="Y124" s="4" t="str">
        <f>IFERROR(IF(B124&lt;&gt;0,VLOOKUP(B124,DMSBXNC!$D$2:$I$420,6,FALSE()),NA()),IFERROR(IF(A124&lt;&gt;0,VLOOKUP(A124,DMSBXNC!$C$2:$I$420,7,FALSE()),NA()),""))</f>
        <v/>
      </c>
      <c r="Z124" s="4" t="str">
        <f>IFERROR(IF(B124&lt;&gt;0,VLOOKUP(B124,DMSBX1_3!$D$2:$I$420,6,FALSE()),NA()),IFERROR(IF(A124&lt;&gt;0,VLOOKUP(A124,DMSBX1_3!$C$2:$I$420,7,FALSE()),NA()),""))</f>
        <v/>
      </c>
      <c r="AA124" s="4" t="str">
        <f>IFERROR(IF(B124&lt;&gt;0,VLOOKUP(B124,'KLS1'!$D$2:$I$420,6,FALSE()),NA()),IFERROR(IF(A124&lt;&gt;0,VLOOKUP(A124,'KLS1'!$C$2:$I$420,7,FALSE()),NA()),""))</f>
        <v/>
      </c>
      <c r="AB124" s="6" t="str">
        <f>IFERROR(IF(B124&lt;&gt;0,VLOOKUP(B124,'KLS2'!$D$2:$I$426,6,FALSE()),NA()),IFERROR(IF(A124&lt;&gt;0,VLOOKUP(A124,'KLS2'!$C$2:$I$426,7,FALSE()),NA()),""))</f>
        <v/>
      </c>
      <c r="AC124" s="10">
        <f t="shared" si="15"/>
        <v>0</v>
      </c>
      <c r="AD124" s="11">
        <f t="shared" si="16"/>
        <v>0</v>
      </c>
      <c r="AE124" s="201">
        <f t="shared" si="17"/>
        <v>0</v>
      </c>
      <c r="AF124" s="240"/>
      <c r="AG124" s="4" t="str">
        <f>IFERROR(VLOOKUP(B124,FS!$A$2:$N$78,6,FALSE),"")</f>
        <v/>
      </c>
      <c r="AH124" s="4" t="str">
        <f>IFERROR(VLOOKUP(B124,FS!$A$2:$N$78,7,FALSE),"")</f>
        <v/>
      </c>
      <c r="AI124" s="4" t="str">
        <f>IFERROR(VLOOKUP(B124,FS!$A$2:$N$78,8,FALSE),"")</f>
        <v/>
      </c>
      <c r="AJ124" s="4" t="str">
        <f>IFERROR(VLOOKUP(B124,FS!$A$2:$N$78,9,FALSE),"")</f>
        <v/>
      </c>
      <c r="AK124" s="4" t="str">
        <f>IFERROR(VLOOKUP(B124,FS!$A$2:$N$78,10,FALSE),"")</f>
        <v/>
      </c>
      <c r="AL124" s="4" t="str">
        <f>IFERROR(VLOOKUP(B124,FS!$A$2:$N$78,11,FALSE),"")</f>
        <v/>
      </c>
      <c r="AM124" s="4" t="str">
        <f>IFERROR(VLOOKUP(B124,FS!$A$2:$N$78,12,FALSE),"")</f>
        <v/>
      </c>
      <c r="AN124" s="4" t="str">
        <f>IFERROR(VLOOKUP(B124,FS!$A$2:$N$78,13,FALSE),"")</f>
        <v/>
      </c>
      <c r="AO124" s="236">
        <f t="shared" si="18"/>
        <v>0</v>
      </c>
      <c r="AP124" s="235">
        <f t="shared" si="19"/>
        <v>0</v>
      </c>
      <c r="AQ124" s="237">
        <f t="shared" si="20"/>
        <v>0</v>
      </c>
      <c r="AR124" s="4">
        <f t="shared" si="21"/>
        <v>0</v>
      </c>
      <c r="AS124" s="1">
        <f t="shared" si="22"/>
        <v>0</v>
      </c>
      <c r="AT124" s="1"/>
    </row>
    <row r="125" spans="1:46" ht="15" customHeight="1">
      <c r="A125" s="144">
        <v>9220191</v>
      </c>
      <c r="B125" s="144"/>
      <c r="C125" s="133" t="s">
        <v>386</v>
      </c>
      <c r="D125" s="134">
        <v>2006</v>
      </c>
      <c r="E125" s="134" t="s">
        <v>244</v>
      </c>
      <c r="F125" s="133"/>
      <c r="G125" s="219"/>
      <c r="H125" s="134" t="s">
        <v>161</v>
      </c>
      <c r="I125" s="127" t="str">
        <f>IFERROR(VLOOKUP(A125,'KLP1'!$C$1:$I$108,7,0),IFERROR(VLOOKUP(B125,'KLP1'!$D$1:$I$108,6,0),""))</f>
        <v/>
      </c>
      <c r="J125" s="127" t="str">
        <f>IFERROR(VLOOKUP(A125,'KLP2'!$C$1:$I$108,7,0),IFERROR(VLOOKUP(B125,'KLP2'!$D$1:$I$108,6,0),""))</f>
        <v/>
      </c>
      <c r="K125" s="127" t="str">
        <f>IFERROR(VLOOKUP(A125,'DM1'!$C$1:$I$108,7,0),IFERROR(VLOOKUP(B125,'DM1'!$D$1:$I$108,6,0),""))</f>
        <v/>
      </c>
      <c r="L125" s="127" t="str">
        <f>IFERROR(VLOOKUP(A125,'DM2'!$C$1:$I$108,7,0),IFERROR(VLOOKUP(B125,'DM2'!$D$1:$I$108,6,0),""))</f>
        <v/>
      </c>
      <c r="M125" s="130" t="str">
        <f>IFERROR(VLOOKUP(A125,'SPF1'!$C$1:$I$108,7,0),IFERROR(VLOOKUP(B125,'SPF1'!$D$1:$I$108,6,0),""))</f>
        <v/>
      </c>
      <c r="N125" s="127" t="str">
        <f>IFERROR(VLOOKUP(A125,'SPF2'!$C$1:$I$108,7,0),IFERROR(VLOOKUP(B125,'SPF2'!$D$1:$I$108,6,0),""))</f>
        <v/>
      </c>
      <c r="O125" s="10">
        <f t="shared" si="12"/>
        <v>0</v>
      </c>
      <c r="P125" s="11">
        <f t="shared" si="13"/>
        <v>0</v>
      </c>
      <c r="Q125" s="201">
        <f t="shared" si="14"/>
        <v>0</v>
      </c>
      <c r="R125" s="8"/>
      <c r="S125" s="136">
        <f>IFERROR(VLOOKUP(A125,DMSBX1!$C$1:$I$108,7,0),IFERROR(VLOOKUP(B125,DMSBX1!$D$1:$I$108,6,0),""))</f>
        <v>14</v>
      </c>
      <c r="T125" s="136">
        <f>IFERROR(VLOOKUP(A125,DMSBX2!$C$1:$I$101,7,0),IFERROR(VLOOKUP(B125,DMSBX2!$D$1:$I$101,6,0),""))</f>
        <v>22</v>
      </c>
      <c r="U125" s="135" t="str">
        <f>IFERROR(VLOOKUP(B125,'SP1'!$D$1:$I$107,6,0),"")</f>
        <v/>
      </c>
      <c r="V125" s="135" t="str">
        <f>IFERROR(VLOOKUP(B125,'SP2'!$D$1:$I$107,6,0),"")</f>
        <v/>
      </c>
      <c r="W125" s="127" t="str">
        <f>IFERROR(IF(B125&lt;&gt;0,VLOOKUP(B125,KLSBX1!$D$2:$I$120,6,FALSE()),NA()),IFERROR(IF(A125&lt;&gt;0,VLOOKUP(A125,KLSBX1!$C$2:$I$120,7,FALSE()),NA()),""))</f>
        <v/>
      </c>
      <c r="X125" s="127" t="str">
        <f>IFERROR(IF(B125&lt;&gt;0,VLOOKUP(B125,KLSBX2!$D$2:$I$120,6,FALSE()),NA()),IFERROR(IF(A125&lt;&gt;0,VLOOKUP(A125,KLSBX2!$C$2:$I$120,7,FALSE()),NA()),""))</f>
        <v/>
      </c>
      <c r="Y125" s="127" t="str">
        <f>IFERROR(IF(B125&lt;&gt;0,VLOOKUP(B125,DMSBXNC!$D$2:$I$420,6,FALSE()),NA()),IFERROR(IF(A125&lt;&gt;0,VLOOKUP(A125,DMSBXNC!$C$2:$I$420,7,FALSE()),NA()),""))</f>
        <v/>
      </c>
      <c r="Z125" s="127" t="str">
        <f>IFERROR(IF(B125&lt;&gt;0,VLOOKUP(B125,DMSBX1_3!$D$2:$I$420,6,FALSE()),NA()),IFERROR(IF(A125&lt;&gt;0,VLOOKUP(A125,DMSBX1_3!$C$2:$I$420,7,FALSE()),NA()),""))</f>
        <v/>
      </c>
      <c r="AA125" s="127" t="str">
        <f>IFERROR(IF(B125&lt;&gt;0,VLOOKUP(B125,'KLS1'!$D$2:$I$420,6,FALSE()),NA()),IFERROR(IF(A125&lt;&gt;0,VLOOKUP(A125,'KLS1'!$C$2:$I$420,7,FALSE()),NA()),""))</f>
        <v/>
      </c>
      <c r="AB125" s="129" t="str">
        <f>IFERROR(IF(B125&lt;&gt;0,VLOOKUP(B125,'KLS2'!$D$2:$I$426,6,FALSE()),NA()),IFERROR(IF(A125&lt;&gt;0,VLOOKUP(A125,'KLS2'!$C$2:$I$426,7,FALSE()),NA()),""))</f>
        <v/>
      </c>
      <c r="AC125" s="10">
        <f t="shared" si="15"/>
        <v>36</v>
      </c>
      <c r="AD125" s="11">
        <f t="shared" si="16"/>
        <v>36</v>
      </c>
      <c r="AE125" s="201">
        <f t="shared" si="17"/>
        <v>12</v>
      </c>
      <c r="AF125" s="240"/>
      <c r="AG125" s="4" t="str">
        <f>IFERROR(VLOOKUP(B125,FS!$A$2:$N$78,6,FALSE),"")</f>
        <v/>
      </c>
      <c r="AH125" s="4" t="str">
        <f>IFERROR(VLOOKUP(B125,FS!$A$2:$N$78,7,FALSE),"")</f>
        <v/>
      </c>
      <c r="AI125" s="4" t="str">
        <f>IFERROR(VLOOKUP(B125,FS!$A$2:$N$78,8,FALSE),"")</f>
        <v/>
      </c>
      <c r="AJ125" s="4" t="str">
        <f>IFERROR(VLOOKUP(B125,FS!$A$2:$N$78,9,FALSE),"")</f>
        <v/>
      </c>
      <c r="AK125" s="4" t="str">
        <f>IFERROR(VLOOKUP(B125,FS!$A$2:$N$78,10,FALSE),"")</f>
        <v/>
      </c>
      <c r="AL125" s="4" t="str">
        <f>IFERROR(VLOOKUP(B125,FS!$A$2:$N$78,11,FALSE),"")</f>
        <v/>
      </c>
      <c r="AM125" s="4" t="str">
        <f>IFERROR(VLOOKUP(B125,FS!$A$2:$N$78,12,FALSE),"")</f>
        <v/>
      </c>
      <c r="AN125" s="4" t="str">
        <f>IFERROR(VLOOKUP(B125,FS!$A$2:$N$78,13,FALSE),"")</f>
        <v/>
      </c>
      <c r="AO125" s="236">
        <f t="shared" si="18"/>
        <v>0</v>
      </c>
      <c r="AP125" s="235">
        <f t="shared" si="19"/>
        <v>0</v>
      </c>
      <c r="AQ125" s="237">
        <f t="shared" si="20"/>
        <v>0</v>
      </c>
      <c r="AR125" s="4">
        <f t="shared" si="21"/>
        <v>12</v>
      </c>
      <c r="AS125" s="1">
        <f t="shared" si="22"/>
        <v>1</v>
      </c>
      <c r="AT125" s="130"/>
    </row>
    <row r="126" spans="1:46" ht="15" customHeight="1">
      <c r="A126" s="144">
        <v>9240044</v>
      </c>
      <c r="B126" s="144"/>
      <c r="C126" s="133" t="s">
        <v>391</v>
      </c>
      <c r="D126" s="134">
        <v>2006</v>
      </c>
      <c r="E126" s="134" t="s">
        <v>388</v>
      </c>
      <c r="F126" s="133"/>
      <c r="G126" s="219"/>
      <c r="H126" s="134" t="s">
        <v>161</v>
      </c>
      <c r="I126" s="127" t="str">
        <f>IFERROR(VLOOKUP(A126,'KLP1'!$C$1:$I$108,7,0),IFERROR(VLOOKUP(B126,'KLP1'!$D$1:$I$108,6,0),""))</f>
        <v/>
      </c>
      <c r="J126" s="127" t="str">
        <f>IFERROR(VLOOKUP(A126,'KLP2'!$C$1:$I$108,7,0),IFERROR(VLOOKUP(B126,'KLP2'!$D$1:$I$108,6,0),""))</f>
        <v/>
      </c>
      <c r="K126" s="127" t="str">
        <f>IFERROR(VLOOKUP(A126,'DM1'!$C$1:$I$108,7,0),IFERROR(VLOOKUP(B126,'DM1'!$D$1:$I$108,6,0),""))</f>
        <v/>
      </c>
      <c r="L126" s="127" t="str">
        <f>IFERROR(VLOOKUP(A126,'DM2'!$C$1:$I$108,7,0),IFERROR(VLOOKUP(B126,'DM2'!$D$1:$I$108,6,0),""))</f>
        <v/>
      </c>
      <c r="M126" s="130" t="str">
        <f>IFERROR(VLOOKUP(A126,'SPF1'!$C$1:$I$108,7,0),IFERROR(VLOOKUP(B126,'SPF1'!$D$1:$I$108,6,0),""))</f>
        <v/>
      </c>
      <c r="N126" s="127" t="str">
        <f>IFERROR(VLOOKUP(A126,'SPF2'!$C$1:$I$108,7,0),IFERROR(VLOOKUP(B126,'SPF2'!$D$1:$I$108,6,0),""))</f>
        <v/>
      </c>
      <c r="O126" s="10">
        <f t="shared" si="12"/>
        <v>0</v>
      </c>
      <c r="P126" s="11">
        <f t="shared" si="13"/>
        <v>0</v>
      </c>
      <c r="Q126" s="201">
        <f t="shared" si="14"/>
        <v>0</v>
      </c>
      <c r="R126" s="8"/>
      <c r="S126" s="128">
        <f>IFERROR(VLOOKUP(A126,DMSBX1!$C$1:$I$108,7,0),IFERROR(VLOOKUP(B126,DMSBX1!$D$1:$I$108,6,0),""))</f>
        <v>4</v>
      </c>
      <c r="T126" s="136">
        <f>IFERROR(VLOOKUP(A126,DMSBX2!$C$1:$I$101,7,0),IFERROR(VLOOKUP(B126,DMSBX2!$D$1:$I$101,6,0),""))</f>
        <v>11</v>
      </c>
      <c r="U126" s="135" t="str">
        <f>IFERROR(VLOOKUP(B126,'SP1'!$D$1:$I$107,6,0),"")</f>
        <v/>
      </c>
      <c r="V126" s="135" t="str">
        <f>IFERROR(VLOOKUP(B126,'SP2'!$D$1:$I$107,6,0),"")</f>
        <v/>
      </c>
      <c r="W126" s="127" t="str">
        <f>IFERROR(IF(B126&lt;&gt;0,VLOOKUP(B126,KLSBX1!$D$2:$I$120,6,FALSE()),NA()),IFERROR(IF(A126&lt;&gt;0,VLOOKUP(A126,KLSBX1!$C$2:$I$120,7,FALSE()),NA()),""))</f>
        <v/>
      </c>
      <c r="X126" s="127" t="str">
        <f>IFERROR(IF(B126&lt;&gt;0,VLOOKUP(B126,KLSBX2!$D$2:$I$120,6,FALSE()),NA()),IFERROR(IF(A126&lt;&gt;0,VLOOKUP(A126,KLSBX2!$C$2:$I$120,7,FALSE()),NA()),""))</f>
        <v/>
      </c>
      <c r="Y126" s="127">
        <f>IFERROR(IF(B126&lt;&gt;0,VLOOKUP(B126,DMSBXNC!$D$2:$I$420,6,FALSE()),NA()),IFERROR(IF(A126&lt;&gt;0,VLOOKUP(A126,DMSBXNC!$C$2:$I$420,7,FALSE()),NA()),""))</f>
        <v>1.85</v>
      </c>
      <c r="Z126" s="127">
        <f>IFERROR(IF(B126&lt;&gt;0,VLOOKUP(B126,DMSBX1_3!$D$2:$I$420,6,FALSE()),NA()),IFERROR(IF(A126&lt;&gt;0,VLOOKUP(A126,DMSBX1_3!$C$2:$I$420,7,FALSE()),NA()),""))</f>
        <v>1.85</v>
      </c>
      <c r="AA126" s="127" t="str">
        <f>IFERROR(IF(B126&lt;&gt;0,VLOOKUP(B126,'KLS1'!$D$2:$I$420,6,FALSE()),NA()),IFERROR(IF(A126&lt;&gt;0,VLOOKUP(A126,'KLS1'!$C$2:$I$420,7,FALSE()),NA()),""))</f>
        <v/>
      </c>
      <c r="AB126" s="129" t="str">
        <f>IFERROR(IF(B126&lt;&gt;0,VLOOKUP(B126,'KLS2'!$D$2:$I$426,6,FALSE()),NA()),IFERROR(IF(A126&lt;&gt;0,VLOOKUP(A126,'KLS2'!$C$2:$I$426,7,FALSE()),NA()),""))</f>
        <v/>
      </c>
      <c r="AC126" s="10">
        <f t="shared" si="15"/>
        <v>18.700000000000003</v>
      </c>
      <c r="AD126" s="11">
        <f t="shared" si="16"/>
        <v>18.700000000000003</v>
      </c>
      <c r="AE126" s="201">
        <f t="shared" si="17"/>
        <v>5.6166666666666671</v>
      </c>
      <c r="AF126" s="240"/>
      <c r="AG126" s="4" t="str">
        <f>IFERROR(VLOOKUP(B126,FS!$A$2:$N$78,6,FALSE),"")</f>
        <v/>
      </c>
      <c r="AH126" s="4" t="str">
        <f>IFERROR(VLOOKUP(B126,FS!$A$2:$N$78,7,FALSE),"")</f>
        <v/>
      </c>
      <c r="AI126" s="4" t="str">
        <f>IFERROR(VLOOKUP(B126,FS!$A$2:$N$78,8,FALSE),"")</f>
        <v/>
      </c>
      <c r="AJ126" s="4" t="str">
        <f>IFERROR(VLOOKUP(B126,FS!$A$2:$N$78,9,FALSE),"")</f>
        <v/>
      </c>
      <c r="AK126" s="4" t="str">
        <f>IFERROR(VLOOKUP(B126,FS!$A$2:$N$78,10,FALSE),"")</f>
        <v/>
      </c>
      <c r="AL126" s="4" t="str">
        <f>IFERROR(VLOOKUP(B126,FS!$A$2:$N$78,11,FALSE),"")</f>
        <v/>
      </c>
      <c r="AM126" s="4" t="str">
        <f>IFERROR(VLOOKUP(B126,FS!$A$2:$N$78,12,FALSE),"")</f>
        <v/>
      </c>
      <c r="AN126" s="4" t="str">
        <f>IFERROR(VLOOKUP(B126,FS!$A$2:$N$78,13,FALSE),"")</f>
        <v/>
      </c>
      <c r="AO126" s="236">
        <f t="shared" si="18"/>
        <v>0</v>
      </c>
      <c r="AP126" s="235">
        <f t="shared" si="19"/>
        <v>0</v>
      </c>
      <c r="AQ126" s="237">
        <f t="shared" si="20"/>
        <v>0</v>
      </c>
      <c r="AR126" s="4">
        <f t="shared" si="21"/>
        <v>5.6166666666666671</v>
      </c>
      <c r="AS126" s="1">
        <f t="shared" si="22"/>
        <v>1</v>
      </c>
      <c r="AT126" s="130"/>
    </row>
    <row r="127" spans="1:46" ht="15" customHeight="1">
      <c r="A127" s="192">
        <v>9290492</v>
      </c>
      <c r="B127" s="192"/>
      <c r="C127" s="193" t="s">
        <v>394</v>
      </c>
      <c r="D127" s="194">
        <v>2006</v>
      </c>
      <c r="E127" s="194" t="s">
        <v>393</v>
      </c>
      <c r="F127" s="125"/>
      <c r="G127" s="226"/>
      <c r="H127" s="126"/>
      <c r="I127" s="127"/>
      <c r="J127" s="127"/>
      <c r="K127" s="127"/>
      <c r="L127" s="127"/>
      <c r="M127" s="130" t="str">
        <f>IFERROR(VLOOKUP(A127,'SPF1'!$C$1:$I$108,7,0),IFERROR(VLOOKUP(B127,'SPF1'!$D$1:$I$108,6,0),""))</f>
        <v/>
      </c>
      <c r="N127" s="127" t="str">
        <f>IFERROR(VLOOKUP(A127,'SPF2'!$C$1:$I$108,7,0),IFERROR(VLOOKUP(B127,'SPF2'!$D$1:$I$108,6,0),""))</f>
        <v/>
      </c>
      <c r="O127" s="10">
        <f t="shared" si="12"/>
        <v>0</v>
      </c>
      <c r="P127" s="11">
        <f t="shared" si="13"/>
        <v>0</v>
      </c>
      <c r="Q127" s="201">
        <f t="shared" si="14"/>
        <v>0</v>
      </c>
      <c r="R127" s="8"/>
      <c r="S127" s="128"/>
      <c r="T127" s="127"/>
      <c r="U127" s="127" t="str">
        <f>IFERROR(VLOOKUP(#REF!,DMSBX2!$D$1:$I$101,6,0),"")</f>
        <v/>
      </c>
      <c r="V127" s="127" t="str">
        <f>IFERROR(VLOOKUP(#REF!,'SP2'!$D$1:$I$107,6,0),"")</f>
        <v/>
      </c>
      <c r="W127" s="127"/>
      <c r="X127" s="127" t="str">
        <f>IFERROR(IF(B127&lt;&gt;0,VLOOKUP(B127,KLSBX2!$D$2:$I$120,6,FALSE()),NA()),IFERROR(IF(A127&lt;&gt;0,VLOOKUP(A127,KLSBX2!$C$2:$I$120,7,FALSE()),NA()),""))</f>
        <v/>
      </c>
      <c r="Y127" s="127">
        <f>IFERROR(IF(B127&lt;&gt;0,VLOOKUP(B127,DMSBXNC!$D$2:$I$420,6,FALSE()),NA()),IFERROR(IF(A127&lt;&gt;0,VLOOKUP(A127,DMSBXNC!$C$2:$I$420,7,FALSE()),NA()),""))</f>
        <v>36</v>
      </c>
      <c r="Z127" s="127">
        <f>IFERROR(IF(B127&lt;&gt;0,VLOOKUP(B127,DMSBX1_3!$D$2:$I$420,6,FALSE()),NA()),IFERROR(IF(A127&lt;&gt;0,VLOOKUP(A127,DMSBX1_3!$C$2:$I$420,7,FALSE()),NA()),""))</f>
        <v>14</v>
      </c>
      <c r="AA127" s="127" t="str">
        <f>IFERROR(IF(B127&lt;&gt;0,VLOOKUP(B127,'KLS1'!$D$2:$I$420,6,FALSE()),NA()),IFERROR(IF(A127&lt;&gt;0,VLOOKUP(A127,'KLS1'!$C$2:$I$420,7,FALSE()),NA()),""))</f>
        <v/>
      </c>
      <c r="AB127" s="129" t="str">
        <f>IFERROR(IF(B127&lt;&gt;0,VLOOKUP(B127,'KLS2'!$D$2:$I$426,6,FALSE()),NA()),IFERROR(IF(A127&lt;&gt;0,VLOOKUP(A127,'KLS2'!$C$2:$I$426,7,FALSE()),NA()),""))</f>
        <v/>
      </c>
      <c r="AC127" s="10">
        <f t="shared" si="15"/>
        <v>50</v>
      </c>
      <c r="AD127" s="11">
        <f t="shared" si="16"/>
        <v>50</v>
      </c>
      <c r="AE127" s="201">
        <f t="shared" si="17"/>
        <v>16.666666666666668</v>
      </c>
      <c r="AF127" s="240"/>
      <c r="AG127" s="4" t="str">
        <f>IFERROR(VLOOKUP(B127,FS!$A$2:$N$78,6,FALSE),"")</f>
        <v/>
      </c>
      <c r="AH127" s="4" t="str">
        <f>IFERROR(VLOOKUP(B127,FS!$A$2:$N$78,7,FALSE),"")</f>
        <v/>
      </c>
      <c r="AI127" s="4" t="str">
        <f>IFERROR(VLOOKUP(B127,FS!$A$2:$N$78,8,FALSE),"")</f>
        <v/>
      </c>
      <c r="AJ127" s="4" t="str">
        <f>IFERROR(VLOOKUP(B127,FS!$A$2:$N$78,9,FALSE),"")</f>
        <v/>
      </c>
      <c r="AK127" s="4" t="str">
        <f>IFERROR(VLOOKUP(B127,FS!$A$2:$N$78,10,FALSE),"")</f>
        <v/>
      </c>
      <c r="AL127" s="4" t="str">
        <f>IFERROR(VLOOKUP(B127,FS!$A$2:$N$78,11,FALSE),"")</f>
        <v/>
      </c>
      <c r="AM127" s="4" t="str">
        <f>IFERROR(VLOOKUP(B127,FS!$A$2:$N$78,12,FALSE),"")</f>
        <v/>
      </c>
      <c r="AN127" s="4" t="str">
        <f>IFERROR(VLOOKUP(B127,FS!$A$2:$N$78,13,FALSE),"")</f>
        <v/>
      </c>
      <c r="AO127" s="236">
        <f t="shared" si="18"/>
        <v>0</v>
      </c>
      <c r="AP127" s="235">
        <f t="shared" si="19"/>
        <v>0</v>
      </c>
      <c r="AQ127" s="237">
        <f t="shared" si="20"/>
        <v>0</v>
      </c>
      <c r="AR127" s="4">
        <f t="shared" si="21"/>
        <v>16.666666666666668</v>
      </c>
      <c r="AS127" s="1">
        <f t="shared" si="22"/>
        <v>1</v>
      </c>
      <c r="AT127" s="130"/>
    </row>
    <row r="128" spans="1:46" ht="15" customHeight="1">
      <c r="A128" s="192">
        <v>9290499</v>
      </c>
      <c r="B128" s="192"/>
      <c r="C128" s="193" t="s">
        <v>400</v>
      </c>
      <c r="D128" s="194">
        <v>2006</v>
      </c>
      <c r="E128" s="194" t="s">
        <v>393</v>
      </c>
      <c r="F128" s="125"/>
      <c r="G128" s="226"/>
      <c r="H128" s="126"/>
      <c r="I128" s="127"/>
      <c r="J128" s="127"/>
      <c r="K128" s="127"/>
      <c r="L128" s="127"/>
      <c r="M128" s="130" t="str">
        <f>IFERROR(VLOOKUP(A128,'SPF1'!$C$1:$I$108,7,0),IFERROR(VLOOKUP(B128,'SPF1'!$D$1:$I$108,6,0),""))</f>
        <v/>
      </c>
      <c r="N128" s="127" t="str">
        <f>IFERROR(VLOOKUP(A128,'SPF2'!$C$1:$I$108,7,0),IFERROR(VLOOKUP(B128,'SPF2'!$D$1:$I$108,6,0),""))</f>
        <v/>
      </c>
      <c r="O128" s="10">
        <f t="shared" si="12"/>
        <v>0</v>
      </c>
      <c r="P128" s="11">
        <f t="shared" si="13"/>
        <v>0</v>
      </c>
      <c r="Q128" s="201">
        <f t="shared" si="14"/>
        <v>0</v>
      </c>
      <c r="R128" s="8"/>
      <c r="S128" s="128"/>
      <c r="T128" s="127"/>
      <c r="U128" s="127" t="str">
        <f>IFERROR(VLOOKUP(B134,DMSBX2!$D$1:$I$101,6,0),"")</f>
        <v/>
      </c>
      <c r="V128" s="127" t="str">
        <f>IFERROR(VLOOKUP(B134,'SP2'!$D$1:$I$107,6,0),"")</f>
        <v/>
      </c>
      <c r="W128" s="127"/>
      <c r="X128" s="127" t="str">
        <f>IFERROR(IF(B128&lt;&gt;0,VLOOKUP(B128,KLSBX2!$D$2:$I$120,6,FALSE()),NA()),IFERROR(IF(A128&lt;&gt;0,VLOOKUP(A128,KLSBX2!$C$2:$I$120,7,FALSE()),NA()),""))</f>
        <v/>
      </c>
      <c r="Y128" s="127" t="str">
        <f>IFERROR(IF(B128&lt;&gt;0,VLOOKUP(B128,DMSBXNC!$D$2:$I$420,6,FALSE()),NA()),IFERROR(IF(A128&lt;&gt;0,VLOOKUP(A128,DMSBXNC!$C$2:$I$420,7,FALSE()),NA()),""))</f>
        <v/>
      </c>
      <c r="Z128" s="127">
        <f>IFERROR(IF(B128&lt;&gt;0,VLOOKUP(B128,DMSBX1_3!$D$2:$I$420,6,FALSE()),NA()),IFERROR(IF(A128&lt;&gt;0,VLOOKUP(A128,DMSBX1_3!$C$2:$I$420,7,FALSE()),NA()),""))</f>
        <v>4</v>
      </c>
      <c r="AA128" s="127" t="str">
        <f>IFERROR(IF(B128&lt;&gt;0,VLOOKUP(B128,'KLS1'!$D$2:$I$420,6,FALSE()),NA()),IFERROR(IF(A128&lt;&gt;0,VLOOKUP(A128,'KLS1'!$C$2:$I$420,7,FALSE()),NA()),""))</f>
        <v/>
      </c>
      <c r="AB128" s="129" t="str">
        <f>IFERROR(IF(B128&lt;&gt;0,VLOOKUP(B128,'KLS2'!$D$2:$I$426,6,FALSE()),NA()),IFERROR(IF(A128&lt;&gt;0,VLOOKUP(A128,'KLS2'!$C$2:$I$426,7,FALSE()),NA()),""))</f>
        <v/>
      </c>
      <c r="AC128" s="10">
        <f t="shared" si="15"/>
        <v>4</v>
      </c>
      <c r="AD128" s="11">
        <f t="shared" si="16"/>
        <v>4</v>
      </c>
      <c r="AE128" s="201">
        <f t="shared" si="17"/>
        <v>1.3333333333333333</v>
      </c>
      <c r="AF128" s="240"/>
      <c r="AG128" s="4" t="str">
        <f>IFERROR(VLOOKUP(B128,FS!$A$2:$N$78,6,FALSE),"")</f>
        <v/>
      </c>
      <c r="AH128" s="4" t="str">
        <f>IFERROR(VLOOKUP(B128,FS!$A$2:$N$78,7,FALSE),"")</f>
        <v/>
      </c>
      <c r="AI128" s="4" t="str">
        <f>IFERROR(VLOOKUP(B128,FS!$A$2:$N$78,8,FALSE),"")</f>
        <v/>
      </c>
      <c r="AJ128" s="4" t="str">
        <f>IFERROR(VLOOKUP(B128,FS!$A$2:$N$78,9,FALSE),"")</f>
        <v/>
      </c>
      <c r="AK128" s="4" t="str">
        <f>IFERROR(VLOOKUP(B128,FS!$A$2:$N$78,10,FALSE),"")</f>
        <v/>
      </c>
      <c r="AL128" s="4" t="str">
        <f>IFERROR(VLOOKUP(B128,FS!$A$2:$N$78,11,FALSE),"")</f>
        <v/>
      </c>
      <c r="AM128" s="4" t="str">
        <f>IFERROR(VLOOKUP(B128,FS!$A$2:$N$78,12,FALSE),"")</f>
        <v/>
      </c>
      <c r="AN128" s="4" t="str">
        <f>IFERROR(VLOOKUP(B128,FS!$A$2:$N$78,13,FALSE),"")</f>
        <v/>
      </c>
      <c r="AO128" s="236">
        <f t="shared" si="18"/>
        <v>0</v>
      </c>
      <c r="AP128" s="235">
        <f t="shared" si="19"/>
        <v>0</v>
      </c>
      <c r="AQ128" s="237">
        <f t="shared" si="20"/>
        <v>0</v>
      </c>
      <c r="AR128" s="4">
        <f t="shared" si="21"/>
        <v>1.3333333333333333</v>
      </c>
      <c r="AS128" s="1">
        <f t="shared" si="22"/>
        <v>1</v>
      </c>
      <c r="AT128" s="130"/>
    </row>
    <row r="129" spans="1:46" ht="15" customHeight="1">
      <c r="A129" s="143">
        <v>9430206</v>
      </c>
      <c r="B129" s="143"/>
      <c r="C129" s="137" t="s">
        <v>407</v>
      </c>
      <c r="D129" s="139">
        <v>2006</v>
      </c>
      <c r="E129" s="139" t="s">
        <v>16</v>
      </c>
      <c r="F129" s="139"/>
      <c r="G129" s="225"/>
      <c r="H129" s="134" t="s">
        <v>161</v>
      </c>
      <c r="I129" s="135">
        <f>IFERROR(VLOOKUP(A129,'KLP1'!$C$1:$I$108,7,0),IFERROR(VLOOKUP(B129,'KLP1'!$D$1:$I$108,6,0),""))</f>
        <v>100</v>
      </c>
      <c r="J129" s="127">
        <f>IFERROR(VLOOKUP(A129,'KLP2'!$C$1:$I$108,7,0),IFERROR(VLOOKUP(B129,'KLP2'!$D$1:$I$108,6,0),""))</f>
        <v>50</v>
      </c>
      <c r="K129" s="127" t="str">
        <f>IFERROR(VLOOKUP(A129,'DM1'!$C$1:$I$108,7,0),IFERROR(VLOOKUP(B129,'DM1'!$D$1:$I$108,6,0),""))</f>
        <v/>
      </c>
      <c r="L129" s="127" t="str">
        <f>IFERROR(VLOOKUP(A129,'DM2'!$C$1:$I$108,7,0),IFERROR(VLOOKUP(B129,'DM2'!$D$1:$I$108,6,0),""))</f>
        <v/>
      </c>
      <c r="M129" s="130" t="str">
        <f>IFERROR(VLOOKUP(A129,'SPF1'!$C$1:$I$108,7,0),IFERROR(VLOOKUP(B129,'SPF1'!$D$1:$I$108,6,0),""))</f>
        <v/>
      </c>
      <c r="N129" s="127" t="str">
        <f>IFERROR(VLOOKUP(A129,'SPF2'!$C$1:$I$108,7,0),IFERROR(VLOOKUP(B129,'SPF2'!$D$1:$I$108,6,0),""))</f>
        <v/>
      </c>
      <c r="O129" s="10">
        <f t="shared" si="12"/>
        <v>150</v>
      </c>
      <c r="P129" s="11">
        <f t="shared" si="13"/>
        <v>150</v>
      </c>
      <c r="Q129" s="201">
        <f t="shared" si="14"/>
        <v>50</v>
      </c>
      <c r="R129" s="8"/>
      <c r="S129" s="136"/>
      <c r="T129" s="135"/>
      <c r="U129" s="135"/>
      <c r="V129" s="135"/>
      <c r="W129" s="127" t="str">
        <f>IFERROR(IF(B129&lt;&gt;0,VLOOKUP(B129,KLSBX1!$D$2:$I$120,6,FALSE()),NA()),IFERROR(IF(A129&lt;&gt;0,VLOOKUP(A129,KLSBX1!$C$2:$I$120,7,FALSE()),NA()),""))</f>
        <v/>
      </c>
      <c r="X129" s="127" t="str">
        <f>IFERROR(IF(B129&lt;&gt;0,VLOOKUP(B129,KLSBX2!$D$2:$I$120,6,FALSE()),NA()),IFERROR(IF(A129&lt;&gt;0,VLOOKUP(A129,KLSBX2!$C$2:$I$120,7,FALSE()),NA()),""))</f>
        <v/>
      </c>
      <c r="Y129" s="127" t="str">
        <f>IFERROR(IF(B129&lt;&gt;0,VLOOKUP(B129,DMSBXNC!$D$2:$I$420,6,FALSE()),NA()),IFERROR(IF(A129&lt;&gt;0,VLOOKUP(A129,DMSBXNC!$C$2:$I$420,7,FALSE()),NA()),""))</f>
        <v/>
      </c>
      <c r="Z129" s="127" t="str">
        <f>IFERROR(IF(B129&lt;&gt;0,VLOOKUP(B129,DMSBX1_3!$D$2:$I$420,6,FALSE()),NA()),IFERROR(IF(A129&lt;&gt;0,VLOOKUP(A129,DMSBX1_3!$C$2:$I$420,7,FALSE()),NA()),""))</f>
        <v/>
      </c>
      <c r="AA129" s="127" t="str">
        <f>IFERROR(IF(B129&lt;&gt;0,VLOOKUP(B129,'KLS1'!$D$2:$I$420,6,FALSE()),NA()),IFERROR(IF(A129&lt;&gt;0,VLOOKUP(A129,'KLS1'!$C$2:$I$420,7,FALSE()),NA()),""))</f>
        <v/>
      </c>
      <c r="AB129" s="129" t="str">
        <f>IFERROR(IF(B129&lt;&gt;0,VLOOKUP(B129,'KLS2'!$D$2:$I$426,6,FALSE()),NA()),IFERROR(IF(A129&lt;&gt;0,VLOOKUP(A129,'KLS2'!$C$2:$I$426,7,FALSE()),NA()),""))</f>
        <v/>
      </c>
      <c r="AC129" s="10">
        <f t="shared" si="15"/>
        <v>0</v>
      </c>
      <c r="AD129" s="11">
        <f t="shared" si="16"/>
        <v>0</v>
      </c>
      <c r="AE129" s="201">
        <f t="shared" si="17"/>
        <v>0</v>
      </c>
      <c r="AF129" s="240"/>
      <c r="AG129" s="4" t="str">
        <f>IFERROR(VLOOKUP(B129,FS!$A$2:$N$78,6,FALSE),"")</f>
        <v/>
      </c>
      <c r="AH129" s="4" t="str">
        <f>IFERROR(VLOOKUP(B129,FS!$A$2:$N$78,7,FALSE),"")</f>
        <v/>
      </c>
      <c r="AI129" s="4" t="str">
        <f>IFERROR(VLOOKUP(B129,FS!$A$2:$N$78,8,FALSE),"")</f>
        <v/>
      </c>
      <c r="AJ129" s="4" t="str">
        <f>IFERROR(VLOOKUP(B129,FS!$A$2:$N$78,9,FALSE),"")</f>
        <v/>
      </c>
      <c r="AK129" s="4" t="str">
        <f>IFERROR(VLOOKUP(B129,FS!$A$2:$N$78,10,FALSE),"")</f>
        <v/>
      </c>
      <c r="AL129" s="4" t="str">
        <f>IFERROR(VLOOKUP(B129,FS!$A$2:$N$78,11,FALSE),"")</f>
        <v/>
      </c>
      <c r="AM129" s="4" t="str">
        <f>IFERROR(VLOOKUP(B129,FS!$A$2:$N$78,12,FALSE),"")</f>
        <v/>
      </c>
      <c r="AN129" s="4" t="str">
        <f>IFERROR(VLOOKUP(B129,FS!$A$2:$N$78,13,FALSE),"")</f>
        <v/>
      </c>
      <c r="AO129" s="236">
        <f t="shared" si="18"/>
        <v>0</v>
      </c>
      <c r="AP129" s="235">
        <f t="shared" si="19"/>
        <v>0</v>
      </c>
      <c r="AQ129" s="237">
        <f t="shared" si="20"/>
        <v>0</v>
      </c>
      <c r="AR129" s="4">
        <f t="shared" si="21"/>
        <v>50</v>
      </c>
      <c r="AS129" s="1">
        <f t="shared" si="22"/>
        <v>1</v>
      </c>
      <c r="AT129" s="130"/>
    </row>
    <row r="130" spans="1:46" ht="15" customHeight="1">
      <c r="A130" s="144">
        <v>9430208</v>
      </c>
      <c r="B130" s="144"/>
      <c r="C130" s="133" t="s">
        <v>15</v>
      </c>
      <c r="D130" s="134">
        <v>2006</v>
      </c>
      <c r="E130" s="134" t="s">
        <v>16</v>
      </c>
      <c r="F130" s="133"/>
      <c r="G130" s="219"/>
      <c r="H130" s="134" t="s">
        <v>161</v>
      </c>
      <c r="I130" s="135"/>
      <c r="J130" s="135"/>
      <c r="K130" s="127">
        <f>IFERROR(VLOOKUP(A130,'DM1'!$C$1:$I$108,7,0),IFERROR(VLOOKUP(B130,'DM1'!$D$1:$I$108,6,0),""))</f>
        <v>22</v>
      </c>
      <c r="L130" s="127">
        <f>IFERROR(VLOOKUP(A130,'DM2'!$C$1:$I$108,7,0),IFERROR(VLOOKUP(B130,'DM2'!$D$1:$I$108,6,0),""))</f>
        <v>60</v>
      </c>
      <c r="M130" s="130" t="str">
        <f>IFERROR(VLOOKUP(A130,'SPF1'!$C$1:$I$108,7,0),IFERROR(VLOOKUP(B130,'SPF1'!$D$1:$I$108,6,0),""))</f>
        <v/>
      </c>
      <c r="N130" s="127" t="str">
        <f>IFERROR(VLOOKUP(A130,'SPF2'!$C$1:$I$108,7,0),IFERROR(VLOOKUP(B130,'SPF2'!$D$1:$I$108,6,0),""))</f>
        <v/>
      </c>
      <c r="O130" s="10">
        <f t="shared" si="12"/>
        <v>82</v>
      </c>
      <c r="P130" s="11">
        <f t="shared" si="13"/>
        <v>82</v>
      </c>
      <c r="Q130" s="201">
        <f t="shared" si="14"/>
        <v>27.333333333333332</v>
      </c>
      <c r="R130" s="8"/>
      <c r="S130" s="136"/>
      <c r="T130" s="135"/>
      <c r="U130" s="135"/>
      <c r="V130" s="135"/>
      <c r="W130" s="127" t="str">
        <f>IFERROR(IF(B130&lt;&gt;0,VLOOKUP(B130,KLSBX1!$D$2:$I$120,6,FALSE()),NA()),IFERROR(IF(A130&lt;&gt;0,VLOOKUP(A130,KLSBX1!$C$2:$I$120,7,FALSE()),NA()),""))</f>
        <v/>
      </c>
      <c r="X130" s="127" t="str">
        <f>IFERROR(IF(B130&lt;&gt;0,VLOOKUP(B130,KLSBX2!$D$2:$I$120,6,FALSE()),NA()),IFERROR(IF(A130&lt;&gt;0,VLOOKUP(A130,KLSBX2!$C$2:$I$120,7,FALSE()),NA()),""))</f>
        <v/>
      </c>
      <c r="Y130" s="127" t="str">
        <f>IFERROR(IF(B130&lt;&gt;0,VLOOKUP(B130,DMSBXNC!$D$2:$I$420,6,FALSE()),NA()),IFERROR(IF(A130&lt;&gt;0,VLOOKUP(A130,DMSBXNC!$C$2:$I$420,7,FALSE()),NA()),""))</f>
        <v/>
      </c>
      <c r="Z130" s="127" t="str">
        <f>IFERROR(IF(B130&lt;&gt;0,VLOOKUP(B130,DMSBX1_3!$D$2:$I$420,6,FALSE()),NA()),IFERROR(IF(A130&lt;&gt;0,VLOOKUP(A130,DMSBX1_3!$C$2:$I$420,7,FALSE()),NA()),""))</f>
        <v/>
      </c>
      <c r="AA130" s="127" t="str">
        <f>IFERROR(IF(B130&lt;&gt;0,VLOOKUP(B130,'KLS1'!$D$2:$I$420,6,FALSE()),NA()),IFERROR(IF(A130&lt;&gt;0,VLOOKUP(A130,'KLS1'!$C$2:$I$420,7,FALSE()),NA()),""))</f>
        <v/>
      </c>
      <c r="AB130" s="129" t="str">
        <f>IFERROR(IF(B130&lt;&gt;0,VLOOKUP(B130,'KLS2'!$D$2:$I$426,6,FALSE()),NA()),IFERROR(IF(A130&lt;&gt;0,VLOOKUP(A130,'KLS2'!$C$2:$I$426,7,FALSE()),NA()),""))</f>
        <v/>
      </c>
      <c r="AC130" s="10">
        <f t="shared" si="15"/>
        <v>0</v>
      </c>
      <c r="AD130" s="11">
        <f t="shared" si="16"/>
        <v>0</v>
      </c>
      <c r="AE130" s="201">
        <f t="shared" si="17"/>
        <v>0</v>
      </c>
      <c r="AF130" s="240"/>
      <c r="AG130" s="4" t="str">
        <f>IFERROR(VLOOKUP(B130,FS!$A$2:$N$78,6,FALSE),"")</f>
        <v/>
      </c>
      <c r="AH130" s="4" t="str">
        <f>IFERROR(VLOOKUP(B130,FS!$A$2:$N$78,7,FALSE),"")</f>
        <v/>
      </c>
      <c r="AI130" s="4" t="str">
        <f>IFERROR(VLOOKUP(B130,FS!$A$2:$N$78,8,FALSE),"")</f>
        <v/>
      </c>
      <c r="AJ130" s="4" t="str">
        <f>IFERROR(VLOOKUP(B130,FS!$A$2:$N$78,9,FALSE),"")</f>
        <v/>
      </c>
      <c r="AK130" s="4" t="str">
        <f>IFERROR(VLOOKUP(B130,FS!$A$2:$N$78,10,FALSE),"")</f>
        <v/>
      </c>
      <c r="AL130" s="4" t="str">
        <f>IFERROR(VLOOKUP(B130,FS!$A$2:$N$78,11,FALSE),"")</f>
        <v/>
      </c>
      <c r="AM130" s="4" t="str">
        <f>IFERROR(VLOOKUP(B130,FS!$A$2:$N$78,12,FALSE),"")</f>
        <v/>
      </c>
      <c r="AN130" s="4" t="str">
        <f>IFERROR(VLOOKUP(B130,FS!$A$2:$N$78,13,FALSE),"")</f>
        <v/>
      </c>
      <c r="AO130" s="236">
        <f t="shared" si="18"/>
        <v>0</v>
      </c>
      <c r="AP130" s="235">
        <f t="shared" si="19"/>
        <v>0</v>
      </c>
      <c r="AQ130" s="237">
        <f t="shared" si="20"/>
        <v>0</v>
      </c>
      <c r="AR130" s="4">
        <f t="shared" si="21"/>
        <v>27.333333333333332</v>
      </c>
      <c r="AS130" s="1">
        <f t="shared" si="22"/>
        <v>1</v>
      </c>
      <c r="AT130" s="130"/>
    </row>
    <row r="131" spans="1:46" s="17" customFormat="1" ht="15" customHeight="1">
      <c r="A131" s="143">
        <v>9435105</v>
      </c>
      <c r="B131" s="143"/>
      <c r="C131" s="137" t="s">
        <v>408</v>
      </c>
      <c r="D131" s="139">
        <v>2006</v>
      </c>
      <c r="E131" s="139" t="s">
        <v>16</v>
      </c>
      <c r="F131" s="139"/>
      <c r="G131" s="225"/>
      <c r="H131" s="134" t="s">
        <v>164</v>
      </c>
      <c r="I131" s="135">
        <f>IFERROR(VLOOKUP(A131,'KLP1'!$C$1:$I$108,7,0),IFERROR(VLOOKUP(B131,'KLP1'!$D$1:$I$108,6,0),""))</f>
        <v>29</v>
      </c>
      <c r="J131" s="127">
        <f>IFERROR(VLOOKUP(A131,'KLP2'!$C$1:$I$108,7,0),IFERROR(VLOOKUP(B131,'KLP2'!$D$1:$I$108,6,0),""))</f>
        <v>24</v>
      </c>
      <c r="K131" s="127" t="str">
        <f>IFERROR(VLOOKUP(A131,'DM1'!$C$1:$I$108,7,0),IFERROR(VLOOKUP(B131,'DM1'!$D$1:$I$108,6,0),""))</f>
        <v/>
      </c>
      <c r="L131" s="127" t="str">
        <f>IFERROR(VLOOKUP(A131,'DM2'!$C$1:$I$108,7,0),IFERROR(VLOOKUP(B131,'DM2'!$D$1:$I$108,6,0),""))</f>
        <v/>
      </c>
      <c r="M131" s="130" t="str">
        <f>IFERROR(VLOOKUP(A131,'SPF1'!$C$1:$I$108,7,0),IFERROR(VLOOKUP(B131,'SPF1'!$D$1:$I$108,6,0),""))</f>
        <v/>
      </c>
      <c r="N131" s="127" t="str">
        <f>IFERROR(VLOOKUP(A131,'SPF2'!$C$1:$I$108,7,0),IFERROR(VLOOKUP(B131,'SPF2'!$D$1:$I$108,6,0),""))</f>
        <v/>
      </c>
      <c r="O131" s="10">
        <f t="shared" ref="O131:O194" si="26">SUM(I131:N131)</f>
        <v>53</v>
      </c>
      <c r="P131" s="11">
        <f t="shared" ref="P131:P194" si="27">IFERROR(LARGE(I131:N131,1),"0")+IFERROR(LARGE(I131:N131,2),"0")+IFERROR(LARGE(I131:N131,3),"0")+IFERROR(LARGE(I131:N131,4),"0")</f>
        <v>53</v>
      </c>
      <c r="Q131" s="201">
        <f t="shared" ref="Q131:Q194" si="28">(IFERROR(LARGE(I131:N131,1),"0")+IFERROR(LARGE(I131:N131,2),"0")+IFERROR(LARGE(I131:N131,3),"0"))/3</f>
        <v>17.666666666666668</v>
      </c>
      <c r="R131" s="8"/>
      <c r="S131" s="136"/>
      <c r="T131" s="135"/>
      <c r="U131" s="135"/>
      <c r="V131" s="135"/>
      <c r="W131" s="127" t="str">
        <f>IFERROR(IF(B131&lt;&gt;0,VLOOKUP(B131,KLSBX1!$D$2:$I$120,6,FALSE()),NA()),IFERROR(IF(A131&lt;&gt;0,VLOOKUP(A131,KLSBX1!$C$2:$I$120,7,FALSE()),NA()),""))</f>
        <v/>
      </c>
      <c r="X131" s="127" t="str">
        <f>IFERROR(IF(B131&lt;&gt;0,VLOOKUP(B131,KLSBX2!$D$2:$I$120,6,FALSE()),NA()),IFERROR(IF(A131&lt;&gt;0,VLOOKUP(A131,KLSBX2!$C$2:$I$120,7,FALSE()),NA()),""))</f>
        <v/>
      </c>
      <c r="Y131" s="127" t="str">
        <f>IFERROR(IF(B131&lt;&gt;0,VLOOKUP(B131,DMSBXNC!$D$2:$I$420,6,FALSE()),NA()),IFERROR(IF(A131&lt;&gt;0,VLOOKUP(A131,DMSBXNC!$C$2:$I$420,7,FALSE()),NA()),""))</f>
        <v/>
      </c>
      <c r="Z131" s="127" t="str">
        <f>IFERROR(IF(B131&lt;&gt;0,VLOOKUP(B131,DMSBX1_3!$D$2:$I$420,6,FALSE()),NA()),IFERROR(IF(A131&lt;&gt;0,VLOOKUP(A131,DMSBX1_3!$C$2:$I$420,7,FALSE()),NA()),""))</f>
        <v/>
      </c>
      <c r="AA131" s="127" t="str">
        <f>IFERROR(IF(B131&lt;&gt;0,VLOOKUP(B131,'KLS1'!$D$2:$I$420,6,FALSE()),NA()),IFERROR(IF(A131&lt;&gt;0,VLOOKUP(A131,'KLS1'!$C$2:$I$420,7,FALSE()),NA()),""))</f>
        <v/>
      </c>
      <c r="AB131" s="129" t="str">
        <f>IFERROR(IF(B131&lt;&gt;0,VLOOKUP(B131,'KLS2'!$D$2:$I$426,6,FALSE()),NA()),IFERROR(IF(A131&lt;&gt;0,VLOOKUP(A131,'KLS2'!$C$2:$I$426,7,FALSE()),NA()),""))</f>
        <v/>
      </c>
      <c r="AC131" s="10">
        <f t="shared" ref="AC131:AC194" si="29">SUM(S131:AB131)</f>
        <v>0</v>
      </c>
      <c r="AD131" s="11">
        <f t="shared" ref="AD131:AD194" si="30">(IFERROR(LARGE(S131:AB131,1),"0")+IFERROR(LARGE(S131:AB131,2),"0")+IFERROR(LARGE(S131:AB131,3),"0")+IFERROR(LARGE(S131:AB131,4),"0")+IFERROR(LARGE(S131:AB131,5),"0")+IFERROR(LARGE(S131:AB131,6),"0")+IFERROR(LARGE(S131:AB131,7),"0")+IFERROR(LARGE(S131:AB131,8),"0"))</f>
        <v>0</v>
      </c>
      <c r="AE131" s="201">
        <f t="shared" ref="AE131:AE194" si="31">(IFERROR(LARGE(S131:AB131,1),"0")+IFERROR(LARGE(S131:AB131,2),"0")+IFERROR(LARGE(S131:AB131,3),"0"))/3</f>
        <v>0</v>
      </c>
      <c r="AF131" s="240"/>
      <c r="AG131" s="4" t="str">
        <f>IFERROR(VLOOKUP(B131,FS!$A$2:$N$78,6,FALSE),"")</f>
        <v/>
      </c>
      <c r="AH131" s="4" t="str">
        <f>IFERROR(VLOOKUP(B131,FS!$A$2:$N$78,7,FALSE),"")</f>
        <v/>
      </c>
      <c r="AI131" s="4" t="str">
        <f>IFERROR(VLOOKUP(B131,FS!$A$2:$N$78,8,FALSE),"")</f>
        <v/>
      </c>
      <c r="AJ131" s="4" t="str">
        <f>IFERROR(VLOOKUP(B131,FS!$A$2:$N$78,9,FALSE),"")</f>
        <v/>
      </c>
      <c r="AK131" s="4" t="str">
        <f>IFERROR(VLOOKUP(B131,FS!$A$2:$N$78,10,FALSE),"")</f>
        <v/>
      </c>
      <c r="AL131" s="4" t="str">
        <f>IFERROR(VLOOKUP(B131,FS!$A$2:$N$78,11,FALSE),"")</f>
        <v/>
      </c>
      <c r="AM131" s="4" t="str">
        <f>IFERROR(VLOOKUP(B131,FS!$A$2:$N$78,12,FALSE),"")</f>
        <v/>
      </c>
      <c r="AN131" s="4" t="str">
        <f>IFERROR(VLOOKUP(B131,FS!$A$2:$N$78,13,FALSE),"")</f>
        <v/>
      </c>
      <c r="AO131" s="236">
        <f t="shared" ref="AO131:AO194" si="32">SUM(AG131:AN131)</f>
        <v>0</v>
      </c>
      <c r="AP131" s="235">
        <f t="shared" ref="AP131:AP194" si="33">(IFERROR(LARGE(AG131:AN131,1),"0")+IFERROR(LARGE(AG131:AN131,2),"0")+IFERROR(LARGE(AG131:AN131,3),"0")+IFERROR(LARGE(AG131:AN131,4),"0")+IFERROR(LARGE(AG131:AN131,5),"0"))</f>
        <v>0</v>
      </c>
      <c r="AQ131" s="237">
        <f t="shared" ref="AQ131:AQ194" si="34">(IFERROR(LARGE(AG131:AN131,1),"0")+IFERROR(LARGE(AG131:AN131,2),"0")+IFERROR(LARGE(AG131:AN131,3),"0"))/3</f>
        <v>0</v>
      </c>
      <c r="AR131" s="4">
        <f t="shared" ref="AR131:AR194" si="35">Q131+AE131+AQ131</f>
        <v>17.666666666666668</v>
      </c>
      <c r="AS131" s="1">
        <f t="shared" ref="AS131:AS194" si="36">(IF(Q131&gt;0,1,0))+(IF(AE131&gt;0,1,0))+(IF(AQ131&gt;0,1,0))</f>
        <v>1</v>
      </c>
      <c r="AT131" s="130"/>
    </row>
    <row r="132" spans="1:46" s="17" customFormat="1" ht="15" customHeight="1">
      <c r="A132" s="144">
        <v>9435104</v>
      </c>
      <c r="B132" s="144"/>
      <c r="C132" s="133" t="s">
        <v>406</v>
      </c>
      <c r="D132" s="134">
        <v>2006</v>
      </c>
      <c r="E132" s="134" t="s">
        <v>16</v>
      </c>
      <c r="F132" s="133"/>
      <c r="G132" s="219"/>
      <c r="H132" s="134" t="s">
        <v>164</v>
      </c>
      <c r="I132" s="135"/>
      <c r="J132" s="135"/>
      <c r="K132" s="127" t="str">
        <f>IFERROR(VLOOKUP(A132,'DM1'!$C$1:$I$108,7,0),IFERROR(VLOOKUP(B132,'DM1'!$D$1:$I$108,6,0),""))</f>
        <v/>
      </c>
      <c r="L132" s="127" t="str">
        <f>IFERROR(VLOOKUP(A132,'DM2'!$C$1:$I$108,7,0),IFERROR(VLOOKUP(B132,'DM2'!$D$1:$I$108,6,0),""))</f>
        <v/>
      </c>
      <c r="M132" s="130" t="str">
        <f>IFERROR(VLOOKUP(A132,'SPF1'!$C$1:$I$108,7,0),IFERROR(VLOOKUP(B132,'SPF1'!$D$1:$I$108,6,0),""))</f>
        <v/>
      </c>
      <c r="N132" s="127" t="str">
        <f>IFERROR(VLOOKUP(A132,'SPF2'!$C$1:$I$108,7,0),IFERROR(VLOOKUP(B132,'SPF2'!$D$1:$I$108,6,0),""))</f>
        <v/>
      </c>
      <c r="O132" s="10">
        <f t="shared" si="26"/>
        <v>0</v>
      </c>
      <c r="P132" s="11">
        <f t="shared" si="27"/>
        <v>0</v>
      </c>
      <c r="Q132" s="201">
        <f t="shared" si="28"/>
        <v>0</v>
      </c>
      <c r="R132" s="8"/>
      <c r="S132" s="136"/>
      <c r="T132" s="135"/>
      <c r="U132" s="135"/>
      <c r="V132" s="135"/>
      <c r="W132" s="127" t="str">
        <f>IFERROR(IF(B132&lt;&gt;0,VLOOKUP(B132,KLSBX1!$D$2:$I$120,6,FALSE()),NA()),IFERROR(IF(A132&lt;&gt;0,VLOOKUP(A132,KLSBX1!$C$2:$I$120,7,FALSE()),NA()),""))</f>
        <v/>
      </c>
      <c r="X132" s="127" t="str">
        <f>IFERROR(IF(B132&lt;&gt;0,VLOOKUP(B132,KLSBX2!$D$2:$I$120,6,FALSE()),NA()),IFERROR(IF(A132&lt;&gt;0,VLOOKUP(A132,KLSBX2!$C$2:$I$120,7,FALSE()),NA()),""))</f>
        <v/>
      </c>
      <c r="Y132" s="127" t="str">
        <f>IFERROR(IF(B132&lt;&gt;0,VLOOKUP(B132,DMSBXNC!$D$2:$I$420,6,FALSE()),NA()),IFERROR(IF(A132&lt;&gt;0,VLOOKUP(A132,DMSBXNC!$C$2:$I$420,7,FALSE()),NA()),""))</f>
        <v/>
      </c>
      <c r="Z132" s="127" t="str">
        <f>IFERROR(IF(B132&lt;&gt;0,VLOOKUP(B132,DMSBX1_3!$D$2:$I$420,6,FALSE()),NA()),IFERROR(IF(A132&lt;&gt;0,VLOOKUP(A132,DMSBX1_3!$C$2:$I$420,7,FALSE()),NA()),""))</f>
        <v/>
      </c>
      <c r="AA132" s="127" t="str">
        <f>IFERROR(IF(B132&lt;&gt;0,VLOOKUP(B132,'KLS1'!$D$2:$I$420,6,FALSE()),NA()),IFERROR(IF(A132&lt;&gt;0,VLOOKUP(A132,'KLS1'!$C$2:$I$420,7,FALSE()),NA()),""))</f>
        <v/>
      </c>
      <c r="AB132" s="129" t="str">
        <f>IFERROR(IF(B132&lt;&gt;0,VLOOKUP(B132,'KLS2'!$D$2:$I$426,6,FALSE()),NA()),IFERROR(IF(A132&lt;&gt;0,VLOOKUP(A132,'KLS2'!$C$2:$I$426,7,FALSE()),NA()),""))</f>
        <v/>
      </c>
      <c r="AC132" s="10">
        <f t="shared" si="29"/>
        <v>0</v>
      </c>
      <c r="AD132" s="11">
        <f t="shared" si="30"/>
        <v>0</v>
      </c>
      <c r="AE132" s="201">
        <f t="shared" si="31"/>
        <v>0</v>
      </c>
      <c r="AF132" s="240"/>
      <c r="AG132" s="4" t="str">
        <f>IFERROR(VLOOKUP(B132,FS!$A$2:$N$78,6,FALSE),"")</f>
        <v/>
      </c>
      <c r="AH132" s="4" t="str">
        <f>IFERROR(VLOOKUP(B132,FS!$A$2:$N$78,7,FALSE),"")</f>
        <v/>
      </c>
      <c r="AI132" s="4" t="str">
        <f>IFERROR(VLOOKUP(B132,FS!$A$2:$N$78,8,FALSE),"")</f>
        <v/>
      </c>
      <c r="AJ132" s="4" t="str">
        <f>IFERROR(VLOOKUP(B132,FS!$A$2:$N$78,9,FALSE),"")</f>
        <v/>
      </c>
      <c r="AK132" s="4" t="str">
        <f>IFERROR(VLOOKUP(B132,FS!$A$2:$N$78,10,FALSE),"")</f>
        <v/>
      </c>
      <c r="AL132" s="4" t="str">
        <f>IFERROR(VLOOKUP(B132,FS!$A$2:$N$78,11,FALSE),"")</f>
        <v/>
      </c>
      <c r="AM132" s="4" t="str">
        <f>IFERROR(VLOOKUP(B132,FS!$A$2:$N$78,12,FALSE),"")</f>
        <v/>
      </c>
      <c r="AN132" s="4" t="str">
        <f>IFERROR(VLOOKUP(B132,FS!$A$2:$N$78,13,FALSE),"")</f>
        <v/>
      </c>
      <c r="AO132" s="236">
        <f t="shared" si="32"/>
        <v>0</v>
      </c>
      <c r="AP132" s="235">
        <f t="shared" si="33"/>
        <v>0</v>
      </c>
      <c r="AQ132" s="237">
        <f t="shared" si="34"/>
        <v>0</v>
      </c>
      <c r="AR132" s="4">
        <f t="shared" si="35"/>
        <v>0</v>
      </c>
      <c r="AS132" s="1">
        <f t="shared" si="36"/>
        <v>0</v>
      </c>
      <c r="AT132" s="130"/>
    </row>
    <row r="133" spans="1:46" s="17" customFormat="1" ht="15" customHeight="1">
      <c r="A133" s="144">
        <v>1499982</v>
      </c>
      <c r="B133" s="144"/>
      <c r="C133" s="133" t="s">
        <v>420</v>
      </c>
      <c r="D133" s="134">
        <v>2006</v>
      </c>
      <c r="E133" s="134" t="s">
        <v>419</v>
      </c>
      <c r="F133" s="133"/>
      <c r="G133" s="219"/>
      <c r="H133" s="134" t="s">
        <v>164</v>
      </c>
      <c r="I133" s="127" t="str">
        <f>IFERROR(VLOOKUP(A133,'KLP1'!$C$1:$I$108,7,0),IFERROR(VLOOKUP(B133,'KLP1'!$D$1:$I$108,6,0),""))</f>
        <v/>
      </c>
      <c r="J133" s="127" t="str">
        <f>IFERROR(VLOOKUP(A133,'KLP2'!$C$1:$I$108,7,0),IFERROR(VLOOKUP(B133,'KLP2'!$D$1:$I$108,6,0),""))</f>
        <v/>
      </c>
      <c r="K133" s="127" t="str">
        <f>IFERROR(VLOOKUP(A133,'DM1'!$C$1:$I$108,7,0),IFERROR(VLOOKUP(B133,'DM1'!$D$1:$I$108,6,0),""))</f>
        <v/>
      </c>
      <c r="L133" s="127" t="str">
        <f>IFERROR(VLOOKUP(A133,'DM2'!$C$1:$I$108,7,0),IFERROR(VLOOKUP(B133,'DM2'!$D$1:$I$108,6,0),""))</f>
        <v/>
      </c>
      <c r="M133" s="130" t="str">
        <f>IFERROR(VLOOKUP(A133,'SPF1'!$C$1:$I$108,7,0),IFERROR(VLOOKUP(B133,'SPF1'!$D$1:$I$108,6,0),""))</f>
        <v/>
      </c>
      <c r="N133" s="127" t="str">
        <f>IFERROR(VLOOKUP(A133,'SPF2'!$C$1:$I$108,7,0),IFERROR(VLOOKUP(B133,'SPF2'!$D$1:$I$108,6,0),""))</f>
        <v/>
      </c>
      <c r="O133" s="10">
        <f t="shared" si="26"/>
        <v>0</v>
      </c>
      <c r="P133" s="11">
        <f t="shared" si="27"/>
        <v>0</v>
      </c>
      <c r="Q133" s="201">
        <f t="shared" si="28"/>
        <v>0</v>
      </c>
      <c r="R133" s="8"/>
      <c r="S133" s="136">
        <f>IFERROR(VLOOKUP(A133,DMSBX1!$C$1:$I$108,7,0),IFERROR(VLOOKUP(B133,DMSBX1!$D$1:$I$108,6,0),""))</f>
        <v>13</v>
      </c>
      <c r="T133" s="136">
        <f>IFERROR(VLOOKUP(A133,DMSBX2!$C$1:$I$101,7,0),IFERROR(VLOOKUP(B133,DMSBX2!$D$1:$I$101,6,0),""))</f>
        <v>20</v>
      </c>
      <c r="U133" s="135" t="str">
        <f>IFERROR(VLOOKUP(B133,'SP1'!$D$1:$I$107,6,0),"")</f>
        <v/>
      </c>
      <c r="V133" s="135" t="str">
        <f>IFERROR(VLOOKUP(B133,'SP2'!$D$1:$I$107,6,0),"")</f>
        <v/>
      </c>
      <c r="W133" s="127" t="str">
        <f>IFERROR(IF(B133&lt;&gt;0,VLOOKUP(B133,KLSBX1!$D$2:$I$120,6,FALSE()),NA()),IFERROR(IF(A133&lt;&gt;0,VLOOKUP(A133,KLSBX1!$C$2:$I$120,7,FALSE()),NA()),""))</f>
        <v/>
      </c>
      <c r="X133" s="127" t="str">
        <f>IFERROR(IF(B133&lt;&gt;0,VLOOKUP(B133,KLSBX2!$D$2:$I$120,6,FALSE()),NA()),IFERROR(IF(A133&lt;&gt;0,VLOOKUP(A133,KLSBX2!$C$2:$I$120,7,FALSE()),NA()),""))</f>
        <v/>
      </c>
      <c r="Y133" s="127" t="str">
        <f>IFERROR(IF(B133&lt;&gt;0,VLOOKUP(B133,DMSBXNC!$D$2:$I$420,6,FALSE()),NA()),IFERROR(IF(A133&lt;&gt;0,VLOOKUP(A133,DMSBXNC!$C$2:$I$420,7,FALSE()),NA()),""))</f>
        <v/>
      </c>
      <c r="Z133" s="127" t="str">
        <f>IFERROR(IF(B133&lt;&gt;0,VLOOKUP(B133,DMSBX1_3!$D$2:$I$420,6,FALSE()),NA()),IFERROR(IF(A133&lt;&gt;0,VLOOKUP(A133,DMSBX1_3!$C$2:$I$420,7,FALSE()),NA()),""))</f>
        <v/>
      </c>
      <c r="AA133" s="127" t="str">
        <f>IFERROR(IF(B133&lt;&gt;0,VLOOKUP(B133,'KLS1'!$D$2:$I$420,6,FALSE()),NA()),IFERROR(IF(A133&lt;&gt;0,VLOOKUP(A133,'KLS1'!$C$2:$I$420,7,FALSE()),NA()),""))</f>
        <v/>
      </c>
      <c r="AB133" s="129" t="str">
        <f>IFERROR(IF(B133&lt;&gt;0,VLOOKUP(B133,'KLS2'!$D$2:$I$426,6,FALSE()),NA()),IFERROR(IF(A133&lt;&gt;0,VLOOKUP(A133,'KLS2'!$C$2:$I$426,7,FALSE()),NA()),""))</f>
        <v/>
      </c>
      <c r="AC133" s="10">
        <f t="shared" si="29"/>
        <v>33</v>
      </c>
      <c r="AD133" s="11">
        <f t="shared" si="30"/>
        <v>33</v>
      </c>
      <c r="AE133" s="201">
        <f t="shared" si="31"/>
        <v>11</v>
      </c>
      <c r="AF133" s="240"/>
      <c r="AG133" s="4" t="str">
        <f>IFERROR(VLOOKUP(B133,FS!$A$2:$N$78,6,FALSE),"")</f>
        <v/>
      </c>
      <c r="AH133" s="4" t="str">
        <f>IFERROR(VLOOKUP(B133,FS!$A$2:$N$78,7,FALSE),"")</f>
        <v/>
      </c>
      <c r="AI133" s="4" t="str">
        <f>IFERROR(VLOOKUP(B133,FS!$A$2:$N$78,8,FALSE),"")</f>
        <v/>
      </c>
      <c r="AJ133" s="4" t="str">
        <f>IFERROR(VLOOKUP(B133,FS!$A$2:$N$78,9,FALSE),"")</f>
        <v/>
      </c>
      <c r="AK133" s="4" t="str">
        <f>IFERROR(VLOOKUP(B133,FS!$A$2:$N$78,10,FALSE),"")</f>
        <v/>
      </c>
      <c r="AL133" s="4" t="str">
        <f>IFERROR(VLOOKUP(B133,FS!$A$2:$N$78,11,FALSE),"")</f>
        <v/>
      </c>
      <c r="AM133" s="4" t="str">
        <f>IFERROR(VLOOKUP(B133,FS!$A$2:$N$78,12,FALSE),"")</f>
        <v/>
      </c>
      <c r="AN133" s="4" t="str">
        <f>IFERROR(VLOOKUP(B133,FS!$A$2:$N$78,13,FALSE),"")</f>
        <v/>
      </c>
      <c r="AO133" s="236">
        <f t="shared" si="32"/>
        <v>0</v>
      </c>
      <c r="AP133" s="235">
        <f t="shared" si="33"/>
        <v>0</v>
      </c>
      <c r="AQ133" s="237">
        <f t="shared" si="34"/>
        <v>0</v>
      </c>
      <c r="AR133" s="4">
        <f t="shared" si="35"/>
        <v>11</v>
      </c>
      <c r="AS133" s="1">
        <f t="shared" si="36"/>
        <v>1</v>
      </c>
      <c r="AT133" s="1"/>
    </row>
    <row r="134" spans="1:46" s="17" customFormat="1" ht="15" customHeight="1">
      <c r="A134" s="186">
        <v>9690192</v>
      </c>
      <c r="B134" s="186"/>
      <c r="C134" s="186" t="s">
        <v>433</v>
      </c>
      <c r="D134" s="187">
        <v>2006</v>
      </c>
      <c r="E134" s="187" t="s">
        <v>93</v>
      </c>
      <c r="F134" s="186"/>
      <c r="G134" s="217"/>
      <c r="H134" s="187" t="s">
        <v>161</v>
      </c>
      <c r="I134" s="188"/>
      <c r="J134" s="187"/>
      <c r="K134" s="187"/>
      <c r="L134" s="130"/>
      <c r="M134" s="130" t="str">
        <f>IFERROR(VLOOKUP(A134,'SPF1'!$C$1:$I$108,7,0),IFERROR(VLOOKUP(B134,'SPF1'!$D$1:$I$108,6,0),""))</f>
        <v/>
      </c>
      <c r="N134" s="127" t="str">
        <f>IFERROR(VLOOKUP(A134,'SPF2'!$C$1:$I$108,7,0),IFERROR(VLOOKUP(B134,'SPF2'!$D$1:$I$108,6,0),""))</f>
        <v/>
      </c>
      <c r="O134" s="10">
        <f t="shared" si="26"/>
        <v>0</v>
      </c>
      <c r="P134" s="11">
        <f t="shared" si="27"/>
        <v>0</v>
      </c>
      <c r="Q134" s="201">
        <f t="shared" si="28"/>
        <v>0</v>
      </c>
      <c r="R134" s="8"/>
      <c r="S134" s="130"/>
      <c r="T134" s="130"/>
      <c r="U134" s="130"/>
      <c r="V134" s="130"/>
      <c r="W134" s="130"/>
      <c r="X134" s="127" t="str">
        <f>IFERROR(IF(B134&lt;&gt;0,VLOOKUP(B134,KLSBX2!$D$2:$I$120,6,FALSE()),NA()),IFERROR(IF(A134&lt;&gt;0,VLOOKUP(A134,KLSBX2!$C$2:$I$120,7,FALSE()),NA()),""))</f>
        <v/>
      </c>
      <c r="Y134" s="127" t="str">
        <f>IFERROR(IF(B134&lt;&gt;0,VLOOKUP(B134,DMSBXNC!$D$2:$I$420,6,FALSE()),NA()),IFERROR(IF(A134&lt;&gt;0,VLOOKUP(A134,DMSBXNC!$C$2:$I$420,7,FALSE()),NA()),""))</f>
        <v/>
      </c>
      <c r="Z134" s="127" t="str">
        <f>IFERROR(IF(B134&lt;&gt;0,VLOOKUP(B134,DMSBX1_3!$D$2:$I$420,6,FALSE()),NA()),IFERROR(IF(A134&lt;&gt;0,VLOOKUP(A134,DMSBX1_3!$C$2:$I$420,7,FALSE()),NA()),""))</f>
        <v/>
      </c>
      <c r="AA134" s="127" t="str">
        <f>IFERROR(IF(B134&lt;&gt;0,VLOOKUP(B134,'KLS1'!$D$2:$I$420,6,FALSE()),NA()),IFERROR(IF(A134&lt;&gt;0,VLOOKUP(A134,'KLS1'!$C$2:$I$420,7,FALSE()),NA()),""))</f>
        <v/>
      </c>
      <c r="AB134" s="129" t="str">
        <f>IFERROR(IF(B134&lt;&gt;0,VLOOKUP(B134,'KLS2'!$D$2:$I$426,6,FALSE()),NA()),IFERROR(IF(A134&lt;&gt;0,VLOOKUP(A134,'KLS2'!$C$2:$I$426,7,FALSE()),NA()),""))</f>
        <v/>
      </c>
      <c r="AC134" s="10">
        <f t="shared" si="29"/>
        <v>0</v>
      </c>
      <c r="AD134" s="11">
        <f t="shared" si="30"/>
        <v>0</v>
      </c>
      <c r="AE134" s="201">
        <f t="shared" si="31"/>
        <v>0</v>
      </c>
      <c r="AF134" s="240"/>
      <c r="AG134" s="4" t="str">
        <f>IFERROR(VLOOKUP(B134,FS!$A$2:$N$78,6,FALSE),"")</f>
        <v/>
      </c>
      <c r="AH134" s="4" t="str">
        <f>IFERROR(VLOOKUP(B134,FS!$A$2:$N$78,7,FALSE),"")</f>
        <v/>
      </c>
      <c r="AI134" s="4" t="str">
        <f>IFERROR(VLOOKUP(B134,FS!$A$2:$N$78,8,FALSE),"")</f>
        <v/>
      </c>
      <c r="AJ134" s="4" t="str">
        <f>IFERROR(VLOOKUP(B134,FS!$A$2:$N$78,9,FALSE),"")</f>
        <v/>
      </c>
      <c r="AK134" s="4" t="str">
        <f>IFERROR(VLOOKUP(B134,FS!$A$2:$N$78,10,FALSE),"")</f>
        <v/>
      </c>
      <c r="AL134" s="4" t="str">
        <f>IFERROR(VLOOKUP(B134,FS!$A$2:$N$78,11,FALSE),"")</f>
        <v/>
      </c>
      <c r="AM134" s="4" t="str">
        <f>IFERROR(VLOOKUP(B134,FS!$A$2:$N$78,12,FALSE),"")</f>
        <v/>
      </c>
      <c r="AN134" s="4" t="str">
        <f>IFERROR(VLOOKUP(B134,FS!$A$2:$N$78,13,FALSE),"")</f>
        <v/>
      </c>
      <c r="AO134" s="236">
        <f t="shared" si="32"/>
        <v>0</v>
      </c>
      <c r="AP134" s="235">
        <f t="shared" si="33"/>
        <v>0</v>
      </c>
      <c r="AQ134" s="237">
        <f t="shared" si="34"/>
        <v>0</v>
      </c>
      <c r="AR134" s="4">
        <f t="shared" si="35"/>
        <v>0</v>
      </c>
      <c r="AS134" s="1">
        <f t="shared" si="36"/>
        <v>0</v>
      </c>
      <c r="AT134" s="1"/>
    </row>
    <row r="135" spans="1:46" s="17" customFormat="1" ht="15" customHeight="1">
      <c r="A135" s="184"/>
      <c r="B135" s="184">
        <v>776155</v>
      </c>
      <c r="C135" s="184" t="s">
        <v>523</v>
      </c>
      <c r="D135" s="185">
        <v>2015</v>
      </c>
      <c r="E135" s="3" t="s">
        <v>11</v>
      </c>
      <c r="F135" s="1" t="str">
        <f>IFERROR(VLOOKUP(B135,SVEXP!$A$2:$F$6577,6,FALSE),"")</f>
        <v>Snow Rockets</v>
      </c>
      <c r="G135" s="211" t="str">
        <f>IFERROR(VLOOKUP(B135,SVEXP!$A$2:$E$6577,5,FALSE),"")</f>
        <v>Středočeský kraj</v>
      </c>
      <c r="H135" s="7" t="s">
        <v>161</v>
      </c>
      <c r="I135" s="4" t="str">
        <f>IFERROR(VLOOKUP(#REF!,'KLP1'!$C$1:$I$108,7,0),IFERROR(VLOOKUP(A135,'KLP1'!$D$1:$I$108,6,0),""))</f>
        <v/>
      </c>
      <c r="J135" s="4" t="str">
        <f>IFERROR(VLOOKUP(#REF!,'KLP2'!$C$1:$I$108,7,0),IFERROR(VLOOKUP(A135,'KLP2'!$D$1:$I$108,6,0),""))</f>
        <v/>
      </c>
      <c r="K135" s="4" t="str">
        <f>IFERROR(VLOOKUP(#REF!,'DM1'!$C$1:$I$108,7,0),IFERROR(VLOOKUP(A135,'DM1'!$D$1:$I$108,6,0),""))</f>
        <v/>
      </c>
      <c r="L135" s="4" t="str">
        <f>IFERROR(VLOOKUP(#REF!,'DM2'!$C$1:$I$108,7,0),IFERROR(VLOOKUP(A135,'DM2'!$D$1:$I$108,6,0),""))</f>
        <v/>
      </c>
      <c r="M135" s="1" t="str">
        <f>IFERROR(VLOOKUP(A135,'SPF1'!$C$1:$I$108,7,0),IFERROR(VLOOKUP(B135,'SPF1'!$D$1:$I$108,6,0),""))</f>
        <v/>
      </c>
      <c r="N135" s="4" t="str">
        <f>IFERROR(VLOOKUP(A135,'SPF2'!$C$1:$I$108,7,0),IFERROR(VLOOKUP(B135,'SPF2'!$D$1:$I$108,6,0),""))</f>
        <v/>
      </c>
      <c r="O135" s="10">
        <f t="shared" si="26"/>
        <v>0</v>
      </c>
      <c r="P135" s="11">
        <f t="shared" si="27"/>
        <v>0</v>
      </c>
      <c r="Q135" s="201">
        <f t="shared" si="28"/>
        <v>0</v>
      </c>
      <c r="R135" s="8"/>
      <c r="S135" s="5" t="str">
        <f>IFERROR(VLOOKUP(A135,DMSBX1!$C$1:$I$108,7,0),IFERROR(VLOOKUP(B135,DMSBX1!$D$1:$I$108,6,0),""))</f>
        <v/>
      </c>
      <c r="T135" s="4"/>
      <c r="U135" s="4" t="str">
        <f>IFERROR(VLOOKUP(B135,'SP1'!$D$1:$I$107,6,0),"")</f>
        <v/>
      </c>
      <c r="V135" s="4" t="str">
        <f>IFERROR(VLOOKUP(B135,'SP2'!$D$1:$I$107,6,0),"")</f>
        <v/>
      </c>
      <c r="W135" s="4">
        <f>IFERROR(IF(B135&lt;&gt;0,VLOOKUP(B135,KLSBX1!$D$2:$I$120,6,FALSE()),NA()),IFERROR(IF(A135&lt;&gt;0,VLOOKUP(A135,KLSBX1!$C$2:$I$120,7,FALSE()),NA()),""))</f>
        <v>36</v>
      </c>
      <c r="X135" s="4">
        <f>IFERROR(IF(B135&lt;&gt;0,VLOOKUP(B135,KLSBX2!$D$2:$I$120,6,FALSE()),NA()),IFERROR(IF(A135&lt;&gt;0,VLOOKUP(A135,KLSBX2!$C$2:$I$120,7,FALSE()),NA()),""))</f>
        <v>40</v>
      </c>
      <c r="Y135" s="4" t="str">
        <f>IFERROR(IF(B135&lt;&gt;0,VLOOKUP(B135,DMSBXNC!$D$2:$I$420,6,FALSE()),NA()),IFERROR(IF(A135&lt;&gt;0,VLOOKUP(A135,DMSBXNC!$C$2:$I$420,7,FALSE()),NA()),""))</f>
        <v/>
      </c>
      <c r="Z135" s="4" t="str">
        <f>IFERROR(IF(B135&lt;&gt;0,VLOOKUP(B135,DMSBX1_3!$D$2:$I$420,6,FALSE()),NA()),IFERROR(IF(A135&lt;&gt;0,VLOOKUP(A135,DMSBX1_3!$C$2:$I$420,7,FALSE()),NA()),""))</f>
        <v/>
      </c>
      <c r="AA135" s="4" t="str">
        <f>IFERROR(IF(B135&lt;&gt;0,VLOOKUP(B135,'KLS1'!$D$2:$I$420,6,FALSE()),NA()),IFERROR(IF(A135&lt;&gt;0,VLOOKUP(A135,'KLS1'!$C$2:$I$420,7,FALSE()),NA()),""))</f>
        <v/>
      </c>
      <c r="AB135" s="6" t="str">
        <f>IFERROR(IF(B135&lt;&gt;0,VLOOKUP(B135,'KLS2'!$D$2:$I$426,6,FALSE()),NA()),IFERROR(IF(A135&lt;&gt;0,VLOOKUP(A135,'KLS2'!$C$2:$I$426,7,FALSE()),NA()),""))</f>
        <v/>
      </c>
      <c r="AC135" s="10">
        <f t="shared" si="29"/>
        <v>76</v>
      </c>
      <c r="AD135" s="11">
        <f t="shared" si="30"/>
        <v>76</v>
      </c>
      <c r="AE135" s="201">
        <f t="shared" si="31"/>
        <v>25.333333333333332</v>
      </c>
      <c r="AF135" s="240"/>
      <c r="AG135" s="4" t="str">
        <f>IFERROR(VLOOKUP(B135,FS!$A$2:$N$78,6,FALSE),"")</f>
        <v/>
      </c>
      <c r="AH135" s="4" t="str">
        <f>IFERROR(VLOOKUP(B135,FS!$A$2:$N$78,7,FALSE),"")</f>
        <v/>
      </c>
      <c r="AI135" s="4" t="str">
        <f>IFERROR(VLOOKUP(B135,FS!$A$2:$N$78,8,FALSE),"")</f>
        <v/>
      </c>
      <c r="AJ135" s="4" t="str">
        <f>IFERROR(VLOOKUP(B135,FS!$A$2:$N$78,9,FALSE),"")</f>
        <v/>
      </c>
      <c r="AK135" s="4" t="str">
        <f>IFERROR(VLOOKUP(B135,FS!$A$2:$N$78,10,FALSE),"")</f>
        <v/>
      </c>
      <c r="AL135" s="4" t="str">
        <f>IFERROR(VLOOKUP(B135,FS!$A$2:$N$78,11,FALSE),"")</f>
        <v/>
      </c>
      <c r="AM135" s="4" t="str">
        <f>IFERROR(VLOOKUP(B135,FS!$A$2:$N$78,12,FALSE),"")</f>
        <v/>
      </c>
      <c r="AN135" s="4" t="str">
        <f>IFERROR(VLOOKUP(B135,FS!$A$2:$N$78,13,FALSE),"")</f>
        <v/>
      </c>
      <c r="AO135" s="236">
        <f t="shared" si="32"/>
        <v>0</v>
      </c>
      <c r="AP135" s="235">
        <f t="shared" si="33"/>
        <v>0</v>
      </c>
      <c r="AQ135" s="237">
        <f t="shared" si="34"/>
        <v>0</v>
      </c>
      <c r="AR135" s="4">
        <f t="shared" si="35"/>
        <v>25.333333333333332</v>
      </c>
      <c r="AS135" s="1">
        <f t="shared" si="36"/>
        <v>1</v>
      </c>
      <c r="AT135" s="245">
        <f t="shared" ref="AT135:AT142" si="37">COUNTIF(I135:N135,"&gt;"&amp;0)+COUNTIF(S135:AB135,"&gt;"&amp;0)+COUNTIF(AG135:AN135,"&gt;"&amp;0)</f>
        <v>2</v>
      </c>
    </row>
    <row r="136" spans="1:46" s="17" customFormat="1" ht="15" customHeight="1">
      <c r="A136" s="14"/>
      <c r="B136" s="14">
        <v>778209</v>
      </c>
      <c r="C136" s="1" t="s">
        <v>1188</v>
      </c>
      <c r="D136" s="3">
        <v>2015</v>
      </c>
      <c r="E136" s="3" t="s">
        <v>11</v>
      </c>
      <c r="F136" s="1" t="str">
        <f>IFERROR(VLOOKUP(B136,SVEXP!$A$2:$F$6577,6,FALSE),"")</f>
        <v>SK Freestyle Area</v>
      </c>
      <c r="G136" s="211" t="str">
        <f>IFERROR(VLOOKUP(B136,SVEXP!$A$2:$E$6577,5,FALSE),"")</f>
        <v>Ústecký kraj</v>
      </c>
      <c r="H136" s="3" t="s">
        <v>161</v>
      </c>
      <c r="I136" s="1"/>
      <c r="J136" s="1"/>
      <c r="K136" s="1"/>
      <c r="L136" s="1"/>
      <c r="M136" s="4"/>
      <c r="N136" s="4"/>
      <c r="O136" s="10">
        <f t="shared" si="26"/>
        <v>0</v>
      </c>
      <c r="P136" s="11">
        <f t="shared" si="27"/>
        <v>0</v>
      </c>
      <c r="Q136" s="201">
        <f t="shared" si="28"/>
        <v>0</v>
      </c>
      <c r="R136" s="197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0">
        <f t="shared" si="29"/>
        <v>0</v>
      </c>
      <c r="AD136" s="11">
        <f t="shared" si="30"/>
        <v>0</v>
      </c>
      <c r="AE136" s="201">
        <f t="shared" si="31"/>
        <v>0</v>
      </c>
      <c r="AF136" s="240"/>
      <c r="AG136" s="4">
        <f>IFERROR(VLOOKUP(B136,FS!$A$2:$N$78,6,FALSE),"")</f>
        <v>26</v>
      </c>
      <c r="AH136" s="4"/>
      <c r="AI136" s="4">
        <f>IFERROR(VLOOKUP(B136,FS!$A$2:$N$78,8,FALSE),"")</f>
        <v>36</v>
      </c>
      <c r="AJ136" s="4">
        <f>IFERROR(VLOOKUP(B136,FS!$A$2:$N$78,9,FALSE),"")</f>
        <v>60</v>
      </c>
      <c r="AK136" s="4">
        <f>IFERROR(VLOOKUP(B136,FS!$A$2:$N$78,10,FALSE),"")</f>
        <v>30</v>
      </c>
      <c r="AL136" s="4">
        <f>IFERROR(VLOOKUP(B136,FS!$A$2:$N$78,11,FALSE),"")</f>
        <v>24</v>
      </c>
      <c r="AM136" s="4">
        <f>IFERROR(VLOOKUP(B136,FS!$A$2:$N$78,12,FALSE),"")</f>
        <v>54</v>
      </c>
      <c r="AN136" s="4">
        <f>IFERROR(VLOOKUP(B136,FS!$A$2:$N$78,13,FALSE),"")</f>
        <v>20</v>
      </c>
      <c r="AO136" s="236">
        <f t="shared" si="32"/>
        <v>250</v>
      </c>
      <c r="AP136" s="235">
        <f t="shared" si="33"/>
        <v>206</v>
      </c>
      <c r="AQ136" s="237">
        <f t="shared" si="34"/>
        <v>50</v>
      </c>
      <c r="AR136" s="4">
        <f t="shared" si="35"/>
        <v>50</v>
      </c>
      <c r="AS136" s="1">
        <f t="shared" si="36"/>
        <v>1</v>
      </c>
      <c r="AT136" s="245">
        <f t="shared" si="37"/>
        <v>7</v>
      </c>
    </row>
    <row r="137" spans="1:46" s="17" customFormat="1" ht="15" customHeight="1">
      <c r="A137" s="141"/>
      <c r="B137" s="141">
        <v>887893</v>
      </c>
      <c r="C137" s="14" t="s">
        <v>315</v>
      </c>
      <c r="D137" s="2">
        <v>2014</v>
      </c>
      <c r="E137" s="3" t="s">
        <v>11</v>
      </c>
      <c r="F137" s="1" t="str">
        <f>IFERROR(VLOOKUP(B137,SVEXP!$A$2:$F$6577,6,FALSE),"")</f>
        <v>SA Špindlerův Mlýn</v>
      </c>
      <c r="G137" s="211" t="s">
        <v>1271</v>
      </c>
      <c r="H137" s="3" t="s">
        <v>164</v>
      </c>
      <c r="I137" s="4" t="str">
        <f>IFERROR(VLOOKUP(A137,'KLP1'!$C$1:$I$108,7,0),IFERROR(VLOOKUP(B137,'KLP1'!$D$1:$I$108,6,0),""))</f>
        <v/>
      </c>
      <c r="J137" s="4" t="str">
        <f>IFERROR(VLOOKUP(A137,'KLP2'!$C$1:$I$108,7,0),IFERROR(VLOOKUP(B137,'KLP2'!$D$1:$I$108,6,0),""))</f>
        <v/>
      </c>
      <c r="K137" s="4" t="str">
        <f>IFERROR(VLOOKUP(A137,'DM1'!$C$1:$I$108,7,0),IFERROR(VLOOKUP(B137,'DM1'!$D$1:$I$108,6,0),""))</f>
        <v/>
      </c>
      <c r="L137" s="4" t="str">
        <f>IFERROR(VLOOKUP(A137,'DM2'!$C$1:$I$108,7,0),IFERROR(VLOOKUP(B137,'DM2'!$D$1:$I$108,6,0),""))</f>
        <v/>
      </c>
      <c r="M137" s="1" t="str">
        <f>IFERROR(VLOOKUP(A137,'SPF1'!$C$1:$I$108,7,0),IFERROR(VLOOKUP(B137,'SPF1'!$D$1:$I$108,6,0),""))</f>
        <v/>
      </c>
      <c r="N137" s="4" t="str">
        <f>IFERROR(VLOOKUP(A137,'SPF2'!$C$1:$I$108,7,0),IFERROR(VLOOKUP(B137,'SPF2'!$D$1:$I$108,6,0),""))</f>
        <v/>
      </c>
      <c r="O137" s="10">
        <f t="shared" si="26"/>
        <v>0</v>
      </c>
      <c r="P137" s="11">
        <f t="shared" si="27"/>
        <v>0</v>
      </c>
      <c r="Q137" s="201">
        <f t="shared" si="28"/>
        <v>0</v>
      </c>
      <c r="R137" s="8"/>
      <c r="S137" s="5">
        <f>IFERROR(VLOOKUP(A137,DMSBX1!$C$1:$I$108,7,0),IFERROR(VLOOKUP(B137,DMSBX1!$D$1:$I$108,6,0),""))</f>
        <v>18</v>
      </c>
      <c r="T137" s="5">
        <f>IFERROR(VLOOKUP(A137,DMSBX2!$C$1:$I$101,7,0),IFERROR(VLOOKUP(B137,DMSBX2!$D$1:$I$101,6,0),""))</f>
        <v>26</v>
      </c>
      <c r="U137" s="4">
        <f>IFERROR(VLOOKUP(B137,'SP1'!$D$1:$I$107,6,0),"")</f>
        <v>36</v>
      </c>
      <c r="V137" s="4">
        <f>IFERROR(VLOOKUP(B137,'SP2'!$D$1:$I$107,6,0),"")</f>
        <v>32</v>
      </c>
      <c r="W137" s="4">
        <f>IFERROR(IF(B137&lt;&gt;0,VLOOKUP(B137,KLSBX1!$D$2:$I$120,6,FALSE()),NA()),IFERROR(IF(A137&lt;&gt;0,VLOOKUP(A137,KLSBX1!$C$2:$I$120,7,FALSE()),NA()),""))</f>
        <v>20</v>
      </c>
      <c r="X137" s="4">
        <f>IFERROR(IF(B137&lt;&gt;0,VLOOKUP(B137,KLSBX2!$D$2:$I$120,6,FALSE()),NA()),IFERROR(IF(A137&lt;&gt;0,VLOOKUP(A137,KLSBX2!$C$2:$I$120,7,FALSE()),NA()),""))</f>
        <v>16</v>
      </c>
      <c r="Y137" s="4">
        <f>IFERROR(IF(B137&lt;&gt;0,VLOOKUP(B137,DMSBXNC!$D$2:$I$420,6,FALSE()),NA()),IFERROR(IF(A137&lt;&gt;0,VLOOKUP(A137,DMSBXNC!$C$2:$I$420,7,FALSE()),NA()),""))</f>
        <v>15</v>
      </c>
      <c r="Z137" s="4">
        <f>IFERROR(IF(B137&lt;&gt;0,VLOOKUP(B137,DMSBX1_3!$D$2:$I$420,6,FALSE()),NA()),IFERROR(IF(A137&lt;&gt;0,VLOOKUP(A137,DMSBX1_3!$C$2:$I$420,7,FALSE()),NA()),""))</f>
        <v>10</v>
      </c>
      <c r="AA137" s="4" t="str">
        <f>IFERROR(IF(B137&lt;&gt;0,VLOOKUP(B137,'KLS1'!$D$2:$I$420,6,FALSE()),NA()),IFERROR(IF(A137&lt;&gt;0,VLOOKUP(A137,'KLS1'!$C$2:$I$420,7,FALSE()),NA()),""))</f>
        <v/>
      </c>
      <c r="AB137" s="6" t="str">
        <f>IFERROR(IF(B137&lt;&gt;0,VLOOKUP(B137,'KLS2'!$D$2:$I$426,6,FALSE()),NA()),IFERROR(IF(A137&lt;&gt;0,VLOOKUP(A137,'KLS2'!$C$2:$I$426,7,FALSE()),NA()),""))</f>
        <v/>
      </c>
      <c r="AC137" s="10">
        <f t="shared" si="29"/>
        <v>173</v>
      </c>
      <c r="AD137" s="11">
        <f t="shared" si="30"/>
        <v>173</v>
      </c>
      <c r="AE137" s="201">
        <f t="shared" si="31"/>
        <v>31.333333333333332</v>
      </c>
      <c r="AF137" s="240"/>
      <c r="AG137" s="4"/>
      <c r="AH137" s="4"/>
      <c r="AI137" s="4"/>
      <c r="AJ137" s="4">
        <f>IFERROR(VLOOKUP(B137,FS!$A$2:$N$78,9,FALSE),"")</f>
        <v>31.5</v>
      </c>
      <c r="AK137" s="4">
        <f>IFERROR(VLOOKUP(B137,FS!$A$2:$N$78,10,FALSE),"")</f>
        <v>28</v>
      </c>
      <c r="AL137" s="4">
        <f>IFERROR(VLOOKUP(B137,FS!$A$2:$N$78,11,FALSE),"")</f>
        <v>28</v>
      </c>
      <c r="AM137" s="4">
        <f>IFERROR(VLOOKUP(B137,FS!$A$2:$N$78,12,FALSE),"")</f>
        <v>42</v>
      </c>
      <c r="AN137" s="4"/>
      <c r="AO137" s="236">
        <f t="shared" si="32"/>
        <v>129.5</v>
      </c>
      <c r="AP137" s="235">
        <f t="shared" si="33"/>
        <v>129.5</v>
      </c>
      <c r="AQ137" s="237">
        <f t="shared" si="34"/>
        <v>33.833333333333336</v>
      </c>
      <c r="AR137" s="4">
        <f t="shared" si="35"/>
        <v>65.166666666666671</v>
      </c>
      <c r="AS137" s="1">
        <f t="shared" si="36"/>
        <v>2</v>
      </c>
      <c r="AT137" s="245">
        <f t="shared" si="37"/>
        <v>12</v>
      </c>
    </row>
    <row r="138" spans="1:46" s="17" customFormat="1" ht="15" customHeight="1">
      <c r="A138" s="141"/>
      <c r="B138" s="141">
        <v>888163</v>
      </c>
      <c r="C138" s="14" t="s">
        <v>323</v>
      </c>
      <c r="D138" s="2">
        <v>2014</v>
      </c>
      <c r="E138" s="3" t="s">
        <v>11</v>
      </c>
      <c r="F138" s="1" t="str">
        <f>IFERROR(VLOOKUP(B138,SVEXP!$A$2:$F$6577,6,FALSE),"")</f>
        <v>Klub Krušných hor</v>
      </c>
      <c r="G138" s="211" t="s">
        <v>1271</v>
      </c>
      <c r="H138" s="3" t="s">
        <v>164</v>
      </c>
      <c r="I138" s="4" t="str">
        <f>IFERROR(VLOOKUP(A138,'KLP1'!$C$1:$I$108,7,0),IFERROR(VLOOKUP(B138,'KLP1'!$D$1:$I$108,6,0),""))</f>
        <v/>
      </c>
      <c r="J138" s="4">
        <f>IFERROR(VLOOKUP(A138,'KLP2'!$C$1:$I$108,7,0),IFERROR(VLOOKUP(B138,'KLP2'!$D$1:$I$108,6,0),""))</f>
        <v>32</v>
      </c>
      <c r="K138" s="4" t="str">
        <f>IFERROR(VLOOKUP(A138,'DM1'!$C$1:$I$108,7,0),IFERROR(VLOOKUP(B138,'DM1'!$D$1:$I$108,6,0),""))</f>
        <v/>
      </c>
      <c r="L138" s="4" t="str">
        <f>IFERROR(VLOOKUP(A138,'DM2'!$C$1:$I$108,7,0),IFERROR(VLOOKUP(B138,'DM2'!$D$1:$I$108,6,0),""))</f>
        <v/>
      </c>
      <c r="M138" s="4" t="str">
        <f>IFERROR(VLOOKUP(A138,'SPF1'!$C$1:$I$108,7,0),IFERROR(VLOOKUP(B138,'SPF1'!$D$1:$I$108,6,0),""))</f>
        <v/>
      </c>
      <c r="N138" s="4" t="str">
        <f>IFERROR(VLOOKUP(A138,'SPF2'!$C$1:$I$108,7,0),IFERROR(VLOOKUP(B138,'SPF2'!$D$1:$I$108,6,0),""))</f>
        <v/>
      </c>
      <c r="O138" s="10">
        <f t="shared" si="26"/>
        <v>32</v>
      </c>
      <c r="P138" s="11">
        <f t="shared" si="27"/>
        <v>32</v>
      </c>
      <c r="Q138" s="201">
        <f t="shared" si="28"/>
        <v>10.666666666666666</v>
      </c>
      <c r="R138" s="8"/>
      <c r="S138" s="5" t="str">
        <f>IFERROR(VLOOKUP(A138,DMSBX1!$C$1:$I$108,7,0),IFERROR(VLOOKUP(B138,DMSBX1!$D$1:$I$108,6,0),""))</f>
        <v/>
      </c>
      <c r="T138" s="5" t="str">
        <f>IFERROR(VLOOKUP(A138,DMSBX2!$C$1:$I$101,7,0),IFERROR(VLOOKUP(B138,DMSBX2!$D$1:$I$101,6,0),""))</f>
        <v/>
      </c>
      <c r="U138" s="4">
        <f>IFERROR(VLOOKUP(B138,'SP1'!$D$1:$I$107,6,0),"")</f>
        <v>22</v>
      </c>
      <c r="V138" s="4">
        <f>IFERROR(VLOOKUP(B138,'SP2'!$D$1:$I$107,6,0),"")</f>
        <v>26</v>
      </c>
      <c r="W138" s="4">
        <f>IFERROR(IF(B138&lt;&gt;0,VLOOKUP(B138,KLSBX1!$D$2:$I$120,6,FALSE()),NA()),IFERROR(IF(A138&lt;&gt;0,VLOOKUP(A138,KLSBX1!$C$2:$I$120,7,FALSE()),NA()),""))</f>
        <v>24</v>
      </c>
      <c r="X138" s="4">
        <f>IFERROR(IF(B138&lt;&gt;0,VLOOKUP(B138,KLSBX2!$D$2:$I$120,6,FALSE()),NA()),IFERROR(IF(A138&lt;&gt;0,VLOOKUP(A138,KLSBX2!$C$2:$I$120,7,FALSE()),NA()),""))</f>
        <v>20</v>
      </c>
      <c r="Y138" s="4" t="str">
        <f>IFERROR(IF(B138&lt;&gt;0,VLOOKUP(B138,DMSBXNC!$D$2:$I$420,6,FALSE()),NA()),IFERROR(IF(A138&lt;&gt;0,VLOOKUP(A138,DMSBXNC!$C$2:$I$420,7,FALSE()),NA()),""))</f>
        <v/>
      </c>
      <c r="Z138" s="4" t="str">
        <f>IFERROR(IF(B138&lt;&gt;0,VLOOKUP(B138,DMSBX1_3!$D$2:$I$420,6,FALSE()),NA()),IFERROR(IF(A138&lt;&gt;0,VLOOKUP(A138,DMSBX1_3!$C$2:$I$420,7,FALSE()),NA()),""))</f>
        <v/>
      </c>
      <c r="AA138" s="4" t="str">
        <f>IFERROR(IF(B138&lt;&gt;0,VLOOKUP(B138,'KLS1'!$D$2:$I$420,6,FALSE()),NA()),IFERROR(IF(A138&lt;&gt;0,VLOOKUP(A138,'KLS1'!$C$2:$I$420,7,FALSE()),NA()),""))</f>
        <v/>
      </c>
      <c r="AB138" s="6" t="str">
        <f>IFERROR(IF(B138&lt;&gt;0,VLOOKUP(B138,'KLS2'!$D$2:$I$426,6,FALSE()),NA()),IFERROR(IF(A138&lt;&gt;0,VLOOKUP(A138,'KLS2'!$C$2:$I$426,7,FALSE()),NA()),""))</f>
        <v/>
      </c>
      <c r="AC138" s="10">
        <f t="shared" si="29"/>
        <v>92</v>
      </c>
      <c r="AD138" s="11">
        <f t="shared" si="30"/>
        <v>92</v>
      </c>
      <c r="AE138" s="201">
        <f t="shared" si="31"/>
        <v>24</v>
      </c>
      <c r="AF138" s="240"/>
      <c r="AG138" s="4">
        <f>IFERROR(VLOOKUP(B138,FS!$A$2:$N$78,6,FALSE),"")</f>
        <v>40</v>
      </c>
      <c r="AH138" s="4"/>
      <c r="AI138" s="4"/>
      <c r="AJ138" s="4">
        <f>IFERROR(VLOOKUP(B138,FS!$A$2:$N$78,9,FALSE),"")</f>
        <v>42</v>
      </c>
      <c r="AK138" s="4">
        <f>IFERROR(VLOOKUP(B138,FS!$A$2:$N$78,10,FALSE),"")</f>
        <v>35</v>
      </c>
      <c r="AL138" s="4">
        <f>IFERROR(VLOOKUP(B138,FS!$A$2:$N$78,11,FALSE),"")</f>
        <v>35</v>
      </c>
      <c r="AM138" s="4">
        <f>IFERROR(VLOOKUP(B138,FS!$A$2:$N$78,12,FALSE),"")</f>
        <v>70</v>
      </c>
      <c r="AN138" s="4">
        <f>IFERROR(VLOOKUP(B138,FS!$A$2:$N$78,13,FALSE),"")</f>
        <v>32</v>
      </c>
      <c r="AO138" s="236">
        <f t="shared" si="32"/>
        <v>254</v>
      </c>
      <c r="AP138" s="235">
        <f t="shared" si="33"/>
        <v>222</v>
      </c>
      <c r="AQ138" s="237">
        <f t="shared" si="34"/>
        <v>50.666666666666664</v>
      </c>
      <c r="AR138" s="4">
        <f t="shared" si="35"/>
        <v>85.333333333333329</v>
      </c>
      <c r="AS138" s="1">
        <f t="shared" si="36"/>
        <v>3</v>
      </c>
      <c r="AT138" s="245">
        <f t="shared" si="37"/>
        <v>11</v>
      </c>
    </row>
    <row r="139" spans="1:46" s="17" customFormat="1" ht="15" customHeight="1">
      <c r="A139" s="141"/>
      <c r="B139" s="141">
        <v>887036</v>
      </c>
      <c r="C139" s="14" t="s">
        <v>328</v>
      </c>
      <c r="D139" s="2">
        <v>2014</v>
      </c>
      <c r="E139" s="3" t="s">
        <v>11</v>
      </c>
      <c r="F139" s="1" t="str">
        <f>IFERROR(VLOOKUP(B139,SVEXP!$A$2:$F$6577,6,FALSE),"")</f>
        <v>TJ LOKOMOTIVA TRUTNOV</v>
      </c>
      <c r="G139" s="211" t="str">
        <f>IFERROR(VLOOKUP(B139,SVEXP!$A$2:$E$6577,5,FALSE),"")</f>
        <v>Hlavní město Praha</v>
      </c>
      <c r="H139" s="3" t="s">
        <v>164</v>
      </c>
      <c r="I139" s="4">
        <f>IFERROR(VLOOKUP(A139,'KLP1'!$C$1:$I$108,7,0),IFERROR(VLOOKUP(B139,'KLP1'!$D$1:$I$108,6,0),""))</f>
        <v>48</v>
      </c>
      <c r="J139" s="4">
        <f>IFERROR(VLOOKUP(A139,'KLP2'!$C$1:$I$108,7,0),IFERROR(VLOOKUP(B139,'KLP2'!$D$1:$I$108,6,0),""))</f>
        <v>64</v>
      </c>
      <c r="K139" s="4">
        <f>IFERROR(VLOOKUP(A139,'DM1'!$C$1:$I$108,7,0),IFERROR(VLOOKUP(B139,'DM1'!$D$1:$I$108,6,0),""))</f>
        <v>60</v>
      </c>
      <c r="L139" s="4">
        <f>IFERROR(VLOOKUP(A139,'DM2'!$C$1:$I$108,7,0),IFERROR(VLOOKUP(B139,'DM2'!$D$1:$I$108,6,0),""))</f>
        <v>50</v>
      </c>
      <c r="M139" s="4">
        <f>IFERROR(VLOOKUP(A139,'SPF1'!$C$1:$I$108,7,0),IFERROR(VLOOKUP(B139,'SPF1'!$D$1:$I$108,6,0),""))</f>
        <v>50</v>
      </c>
      <c r="N139" s="4">
        <f>IFERROR(VLOOKUP(A139,'SPF2'!$C$1:$I$108,7,0),IFERROR(VLOOKUP(B139,'SPF2'!$D$1:$I$108,6,0),""))</f>
        <v>32</v>
      </c>
      <c r="O139" s="10">
        <f t="shared" si="26"/>
        <v>304</v>
      </c>
      <c r="P139" s="11">
        <f t="shared" si="27"/>
        <v>224</v>
      </c>
      <c r="Q139" s="201">
        <f t="shared" si="28"/>
        <v>58</v>
      </c>
      <c r="R139" s="8"/>
      <c r="S139" s="5" t="str">
        <f>IFERROR(VLOOKUP(A139,DMSBX1!$C$1:$I$108,7,0),IFERROR(VLOOKUP(B139,DMSBX1!$D$1:$I$108,6,0),""))</f>
        <v/>
      </c>
      <c r="T139" s="5" t="str">
        <f>IFERROR(VLOOKUP(A139,DMSBX2!$C$1:$I$101,7,0),IFERROR(VLOOKUP(B139,DMSBX2!$D$1:$I$101,6,0),""))</f>
        <v/>
      </c>
      <c r="U139" s="4" t="str">
        <f>IFERROR(VLOOKUP(B139,'SP1'!$D$1:$I$107,6,0),"")</f>
        <v/>
      </c>
      <c r="V139" s="4" t="str">
        <f>IFERROR(VLOOKUP(B139,'SP2'!$D$1:$I$107,6,0),"")</f>
        <v/>
      </c>
      <c r="W139" s="4" t="str">
        <f>IFERROR(IF(B139&lt;&gt;0,VLOOKUP(B139,KLSBX1!$D$2:$I$120,6,FALSE()),NA()),IFERROR(IF(A139&lt;&gt;0,VLOOKUP(A139,KLSBX1!$C$2:$I$120,7,FALSE()),NA()),""))</f>
        <v/>
      </c>
      <c r="X139" s="4" t="str">
        <f>IFERROR(IF(B139&lt;&gt;0,VLOOKUP(B139,KLSBX2!$D$2:$I$120,6,FALSE()),NA()),IFERROR(IF(A139&lt;&gt;0,VLOOKUP(A139,KLSBX2!$C$2:$I$120,7,FALSE()),NA()),""))</f>
        <v/>
      </c>
      <c r="Y139" s="4">
        <f>IFERROR(IF(B139&lt;&gt;0,VLOOKUP(B139,DMSBXNC!$D$2:$I$420,6,FALSE()),NA()),IFERROR(IF(A139&lt;&gt;0,VLOOKUP(A139,DMSBXNC!$C$2:$I$420,7,FALSE()),NA()),""))</f>
        <v>8</v>
      </c>
      <c r="Z139" s="4">
        <f>IFERROR(IF(B139&lt;&gt;0,VLOOKUP(B139,DMSBX1_3!$D$2:$I$420,6,FALSE()),NA()),IFERROR(IF(A139&lt;&gt;0,VLOOKUP(A139,DMSBX1_3!$C$2:$I$420,7,FALSE()),NA()),""))</f>
        <v>5</v>
      </c>
      <c r="AA139" s="4" t="str">
        <f>IFERROR(IF(B139&lt;&gt;0,VLOOKUP(B139,'KLS1'!$D$2:$I$420,6,FALSE()),NA()),IFERROR(IF(A139&lt;&gt;0,VLOOKUP(A139,'KLS1'!$C$2:$I$420,7,FALSE()),NA()),""))</f>
        <v/>
      </c>
      <c r="AB139" s="6">
        <f>IFERROR(IF(B139&lt;&gt;0,VLOOKUP(B139,'KLS2'!$D$2:$I$426,6,FALSE()),NA()),IFERROR(IF(A139&lt;&gt;0,VLOOKUP(A139,'KLS2'!$C$2:$I$426,7,FALSE()),NA()),""))</f>
        <v>22</v>
      </c>
      <c r="AC139" s="10">
        <f t="shared" si="29"/>
        <v>35</v>
      </c>
      <c r="AD139" s="11">
        <f t="shared" si="30"/>
        <v>35</v>
      </c>
      <c r="AE139" s="201">
        <f t="shared" si="31"/>
        <v>11.666666666666666</v>
      </c>
      <c r="AF139" s="240"/>
      <c r="AG139" s="4">
        <f>IFERROR(VLOOKUP(B139,FS!$A$2:$N$78,6,FALSE),"")</f>
        <v>22.5</v>
      </c>
      <c r="AH139" s="4"/>
      <c r="AI139" s="4"/>
      <c r="AJ139" s="4"/>
      <c r="AK139" s="4"/>
      <c r="AL139" s="4"/>
      <c r="AM139" s="4"/>
      <c r="AN139" s="4"/>
      <c r="AO139" s="236">
        <f t="shared" si="32"/>
        <v>22.5</v>
      </c>
      <c r="AP139" s="235">
        <f t="shared" si="33"/>
        <v>22.5</v>
      </c>
      <c r="AQ139" s="237">
        <f t="shared" si="34"/>
        <v>7.5</v>
      </c>
      <c r="AR139" s="4">
        <f t="shared" si="35"/>
        <v>77.166666666666671</v>
      </c>
      <c r="AS139" s="1">
        <f t="shared" si="36"/>
        <v>3</v>
      </c>
      <c r="AT139" s="245">
        <f t="shared" si="37"/>
        <v>10</v>
      </c>
    </row>
    <row r="140" spans="1:46" s="17" customFormat="1" ht="15" customHeight="1">
      <c r="A140" s="14"/>
      <c r="B140" s="14">
        <v>890710</v>
      </c>
      <c r="C140" s="14" t="s">
        <v>319</v>
      </c>
      <c r="D140" s="3">
        <v>2014</v>
      </c>
      <c r="E140" s="3" t="s">
        <v>11</v>
      </c>
      <c r="F140" s="1" t="str">
        <f>IFERROR(VLOOKUP(B140,SVEXP!$A$2:$F$6577,6,FALSE),"")</f>
        <v>SK SNOWRIDERS VIMPERK</v>
      </c>
      <c r="G140" s="211" t="str">
        <f>IFERROR(VLOOKUP(B140,SVEXP!$A$2:$E$6577,5,FALSE),"")</f>
        <v>Jihočeský kraj</v>
      </c>
      <c r="H140" s="3" t="s">
        <v>164</v>
      </c>
      <c r="I140" s="4" t="str">
        <f>IFERROR(VLOOKUP(A140,'KLP1'!$C$1:$I$108,7,0),IFERROR(VLOOKUP(B140,'KLP1'!$D$1:$I$108,6,0),""))</f>
        <v/>
      </c>
      <c r="J140" s="4" t="str">
        <f>IFERROR(VLOOKUP(A140,'KLP2'!$C$1:$I$108,7,0),IFERROR(VLOOKUP(B140,'KLP2'!$D$1:$I$108,6,0),""))</f>
        <v/>
      </c>
      <c r="K140" s="4" t="str">
        <f>IFERROR(VLOOKUP(A140,'DM1'!$C$1:$I$108,7,0),IFERROR(VLOOKUP(B140,'DM1'!$D$1:$I$108,6,0),""))</f>
        <v/>
      </c>
      <c r="L140" s="4" t="str">
        <f>IFERROR(VLOOKUP(A140,'DM2'!$C$1:$I$108,7,0),IFERROR(VLOOKUP(B140,'DM2'!$D$1:$I$108,6,0),""))</f>
        <v/>
      </c>
      <c r="M140" s="1" t="str">
        <f>IFERROR(VLOOKUP(A140,'SPF1'!$C$1:$I$108,7,0),IFERROR(VLOOKUP(B140,'SPF1'!$D$1:$I$108,6,0),""))</f>
        <v/>
      </c>
      <c r="N140" s="4" t="str">
        <f>IFERROR(VLOOKUP(A140,'SPF2'!$C$1:$I$108,7,0),IFERROR(VLOOKUP(B140,'SPF2'!$D$1:$I$108,6,0),""))</f>
        <v/>
      </c>
      <c r="O140" s="10">
        <f t="shared" si="26"/>
        <v>0</v>
      </c>
      <c r="P140" s="11">
        <f t="shared" si="27"/>
        <v>0</v>
      </c>
      <c r="Q140" s="201">
        <f t="shared" si="28"/>
        <v>0</v>
      </c>
      <c r="R140" s="8"/>
      <c r="S140" s="5">
        <f>IFERROR(VLOOKUP(A140,DMSBX1!$C$1:$I$108,7,0),IFERROR(VLOOKUP(B140,DMSBX1!$D$1:$I$108,6,0),""))</f>
        <v>13</v>
      </c>
      <c r="T140" s="5" t="str">
        <f>IFERROR(VLOOKUP(A140,DMSBX2!$C$1:$I$101,7,0),IFERROR(VLOOKUP(B140,DMSBX2!$D$1:$I$101,6,0),""))</f>
        <v/>
      </c>
      <c r="U140" s="4">
        <f>IFERROR(VLOOKUP(B140,'SP1'!$D$1:$I$107,6,0),"")</f>
        <v>15</v>
      </c>
      <c r="V140" s="4">
        <f>IFERROR(VLOOKUP(B140,'SP2'!$D$1:$I$107,6,0),"")</f>
        <v>15</v>
      </c>
      <c r="W140" s="4">
        <f>IFERROR(IF(B140&lt;&gt;0,VLOOKUP(B140,KLSBX1!$D$2:$I$120,6,FALSE()),NA()),IFERROR(IF(A140&lt;&gt;0,VLOOKUP(A140,KLSBX1!$C$2:$I$120,7,FALSE()),NA()),""))</f>
        <v>7</v>
      </c>
      <c r="X140" s="4">
        <f>IFERROR(IF(B140&lt;&gt;0,VLOOKUP(B140,KLSBX2!$D$2:$I$120,6,FALSE()),NA()),IFERROR(IF(A140&lt;&gt;0,VLOOKUP(A140,KLSBX2!$C$2:$I$120,7,FALSE()),NA()),""))</f>
        <v>13</v>
      </c>
      <c r="Y140" s="4">
        <f>IFERROR(IF(B140&lt;&gt;0,VLOOKUP(B140,DMSBXNC!$D$2:$I$420,6,FALSE()),NA()),IFERROR(IF(A140&lt;&gt;0,VLOOKUP(A140,DMSBXNC!$C$2:$I$420,7,FALSE()),NA()),""))</f>
        <v>12</v>
      </c>
      <c r="Z140" s="4">
        <f>IFERROR(IF(B140&lt;&gt;0,VLOOKUP(B140,DMSBX1_3!$D$2:$I$420,6,FALSE()),NA()),IFERROR(IF(A140&lt;&gt;0,VLOOKUP(A140,DMSBX1_3!$C$2:$I$420,7,FALSE()),NA()),""))</f>
        <v>8</v>
      </c>
      <c r="AA140" s="4">
        <f>IFERROR(IF(B140&lt;&gt;0,VLOOKUP(B140,'KLS1'!$D$2:$I$420,6,FALSE()),NA()),IFERROR(IF(A140&lt;&gt;0,VLOOKUP(A140,'KLS1'!$C$2:$I$420,7,FALSE()),NA()),""))</f>
        <v>20</v>
      </c>
      <c r="AB140" s="6">
        <f>IFERROR(IF(B140&lt;&gt;0,VLOOKUP(B140,'KLS2'!$D$2:$I$426,6,FALSE()),NA()),IFERROR(IF(A140&lt;&gt;0,VLOOKUP(A140,'KLS2'!$C$2:$I$426,7,FALSE()),NA()),""))</f>
        <v>18</v>
      </c>
      <c r="AC140" s="10">
        <f t="shared" si="29"/>
        <v>121</v>
      </c>
      <c r="AD140" s="11">
        <f t="shared" si="30"/>
        <v>114</v>
      </c>
      <c r="AE140" s="201">
        <f t="shared" si="31"/>
        <v>17.666666666666668</v>
      </c>
      <c r="AF140" s="240"/>
      <c r="AG140" s="4" t="str">
        <f>IFERROR(VLOOKUP(B140,FS!$A$2:$N$78,6,FALSE),"")</f>
        <v/>
      </c>
      <c r="AH140" s="4" t="str">
        <f>IFERROR(VLOOKUP(B140,FS!$A$2:$N$78,7,FALSE),"")</f>
        <v/>
      </c>
      <c r="AI140" s="4" t="str">
        <f>IFERROR(VLOOKUP(B140,FS!$A$2:$N$78,8,FALSE),"")</f>
        <v/>
      </c>
      <c r="AJ140" s="4" t="str">
        <f>IFERROR(VLOOKUP(B140,FS!$A$2:$N$78,9,FALSE),"")</f>
        <v/>
      </c>
      <c r="AK140" s="4" t="str">
        <f>IFERROR(VLOOKUP(B140,FS!$A$2:$N$78,10,FALSE),"")</f>
        <v/>
      </c>
      <c r="AL140" s="4" t="str">
        <f>IFERROR(VLOOKUP(B140,FS!$A$2:$N$78,11,FALSE),"")</f>
        <v/>
      </c>
      <c r="AM140" s="4" t="str">
        <f>IFERROR(VLOOKUP(B140,FS!$A$2:$N$78,12,FALSE),"")</f>
        <v/>
      </c>
      <c r="AN140" s="4" t="str">
        <f>IFERROR(VLOOKUP(B140,FS!$A$2:$N$78,13,FALSE),"")</f>
        <v/>
      </c>
      <c r="AO140" s="236">
        <f t="shared" si="32"/>
        <v>0</v>
      </c>
      <c r="AP140" s="235">
        <f t="shared" si="33"/>
        <v>0</v>
      </c>
      <c r="AQ140" s="237">
        <f t="shared" si="34"/>
        <v>0</v>
      </c>
      <c r="AR140" s="4">
        <f t="shared" si="35"/>
        <v>17.666666666666668</v>
      </c>
      <c r="AS140" s="1">
        <f t="shared" si="36"/>
        <v>1</v>
      </c>
      <c r="AT140" s="245">
        <f t="shared" si="37"/>
        <v>9</v>
      </c>
    </row>
    <row r="141" spans="1:46" ht="15" customHeight="1">
      <c r="A141" s="141"/>
      <c r="B141" s="141">
        <v>889621</v>
      </c>
      <c r="C141" s="14" t="s">
        <v>337</v>
      </c>
      <c r="D141" s="2">
        <v>2014</v>
      </c>
      <c r="E141" s="3" t="s">
        <v>11</v>
      </c>
      <c r="F141" s="1" t="str">
        <f>IFERROR(VLOOKUP(B141,SVEXP!$A$2:$F$6577,6,FALSE),"")</f>
        <v>Lítací jelen</v>
      </c>
      <c r="G141" s="211" t="str">
        <f>IFERROR(VLOOKUP(B141,SVEXP!$A$2:$E$6577,5,FALSE),"")</f>
        <v>Moravskoslezský kraj</v>
      </c>
      <c r="H141" s="3" t="s">
        <v>164</v>
      </c>
      <c r="I141" s="4">
        <f>IFERROR(VLOOKUP(A141,'KLP1'!$C$1:$I$108,7,0),IFERROR(VLOOKUP(B141,'KLP1'!$D$1:$I$108,6,0),""))</f>
        <v>32</v>
      </c>
      <c r="J141" s="4">
        <f>IFERROR(VLOOKUP(A141,'KLP2'!$C$1:$I$108,7,0),IFERROR(VLOOKUP(B141,'KLP2'!$D$1:$I$108,6,0),""))</f>
        <v>40</v>
      </c>
      <c r="K141" s="4" t="str">
        <f>IFERROR(VLOOKUP(A141,'DM1'!$C$1:$I$108,7,0),IFERROR(VLOOKUP(B141,'DM1'!$D$1:$I$108,6,0),""))</f>
        <v/>
      </c>
      <c r="L141" s="4">
        <f>IFERROR(VLOOKUP(A141,'DM2'!$C$1:$I$108,7,0),IFERROR(VLOOKUP(B141,'DM2'!$D$1:$I$108,6,0),""))</f>
        <v>26</v>
      </c>
      <c r="M141" s="4">
        <f>IFERROR(VLOOKUP(A141,'SPF1'!$C$1:$I$108,7,0),IFERROR(VLOOKUP(B141,'SPF1'!$D$1:$I$108,6,0),""))</f>
        <v>24</v>
      </c>
      <c r="N141" s="4">
        <f>IFERROR(VLOOKUP(A141,'SPF2'!$C$1:$I$108,7,0),IFERROR(VLOOKUP(B141,'SPF2'!$D$1:$I$108,6,0),""))</f>
        <v>40</v>
      </c>
      <c r="O141" s="10">
        <f t="shared" si="26"/>
        <v>162</v>
      </c>
      <c r="P141" s="11">
        <f t="shared" si="27"/>
        <v>138</v>
      </c>
      <c r="Q141" s="201">
        <f t="shared" si="28"/>
        <v>37.333333333333336</v>
      </c>
      <c r="R141" s="8"/>
      <c r="S141" s="5" t="str">
        <f>IFERROR(VLOOKUP(A141,DMSBX1!$C$1:$I$108,7,0),IFERROR(VLOOKUP(B141,DMSBX1!$D$1:$I$108,6,0),""))</f>
        <v/>
      </c>
      <c r="T141" s="5" t="str">
        <f>IFERROR(VLOOKUP(A141,DMSBX2!$C$1:$I$101,7,0),IFERROR(VLOOKUP(B141,DMSBX2!$D$1:$I$101,6,0),""))</f>
        <v/>
      </c>
      <c r="U141" s="4" t="str">
        <f>IFERROR(VLOOKUP(B141,'SP1'!$D$1:$I$107,6,0),"")</f>
        <v/>
      </c>
      <c r="V141" s="4" t="str">
        <f>IFERROR(VLOOKUP(B141,'SP2'!$D$1:$I$107,6,0),"")</f>
        <v/>
      </c>
      <c r="W141" s="4" t="str">
        <f>IFERROR(IF(B141&lt;&gt;0,VLOOKUP(B141,KLSBX1!$D$2:$I$120,6,FALSE()),NA()),IFERROR(IF(A141&lt;&gt;0,VLOOKUP(A141,KLSBX1!$C$2:$I$120,7,FALSE()),NA()),""))</f>
        <v/>
      </c>
      <c r="X141" s="4" t="str">
        <f>IFERROR(IF(B141&lt;&gt;0,VLOOKUP(B141,KLSBX2!$D$2:$I$120,6,FALSE()),NA()),IFERROR(IF(A141&lt;&gt;0,VLOOKUP(A141,KLSBX2!$C$2:$I$120,7,FALSE()),NA()),""))</f>
        <v/>
      </c>
      <c r="Y141" s="4" t="str">
        <f>IFERROR(IF(B141&lt;&gt;0,VLOOKUP(B141,DMSBXNC!$D$2:$I$420,6,FALSE()),NA()),IFERROR(IF(A141&lt;&gt;0,VLOOKUP(A141,DMSBXNC!$C$2:$I$420,7,FALSE()),NA()),""))</f>
        <v/>
      </c>
      <c r="Z141" s="4" t="str">
        <f>IFERROR(IF(B141&lt;&gt;0,VLOOKUP(B141,DMSBX1_3!$D$2:$I$420,6,FALSE()),NA()),IFERROR(IF(A141&lt;&gt;0,VLOOKUP(A141,DMSBX1_3!$C$2:$I$420,7,FALSE()),NA()),""))</f>
        <v/>
      </c>
      <c r="AA141" s="4" t="str">
        <f>IFERROR(IF(B141&lt;&gt;0,VLOOKUP(B141,'KLS1'!$D$2:$I$420,6,FALSE()),NA()),IFERROR(IF(A141&lt;&gt;0,VLOOKUP(A141,'KLS1'!$C$2:$I$420,7,FALSE()),NA()),""))</f>
        <v/>
      </c>
      <c r="AB141" s="6" t="str">
        <f>IFERROR(IF(B141&lt;&gt;0,VLOOKUP(B141,'KLS2'!$D$2:$I$426,6,FALSE()),NA()),IFERROR(IF(A141&lt;&gt;0,VLOOKUP(A141,'KLS2'!$C$2:$I$426,7,FALSE()),NA()),""))</f>
        <v/>
      </c>
      <c r="AC141" s="10">
        <f t="shared" si="29"/>
        <v>0</v>
      </c>
      <c r="AD141" s="11">
        <f t="shared" si="30"/>
        <v>0</v>
      </c>
      <c r="AE141" s="201">
        <f t="shared" si="31"/>
        <v>0</v>
      </c>
      <c r="AF141" s="240"/>
      <c r="AG141" s="4" t="str">
        <f>IFERROR(VLOOKUP(B141,FS!$A$2:$N$78,6,FALSE),"")</f>
        <v/>
      </c>
      <c r="AH141" s="4" t="str">
        <f>IFERROR(VLOOKUP(B141,FS!$A$2:$N$78,7,FALSE),"")</f>
        <v/>
      </c>
      <c r="AI141" s="4" t="str">
        <f>IFERROR(VLOOKUP(B141,FS!$A$2:$N$78,8,FALSE),"")</f>
        <v/>
      </c>
      <c r="AJ141" s="4" t="str">
        <f>IFERROR(VLOOKUP(B141,FS!$A$2:$N$78,9,FALSE),"")</f>
        <v/>
      </c>
      <c r="AK141" s="4" t="str">
        <f>IFERROR(VLOOKUP(B141,FS!$A$2:$N$78,10,FALSE),"")</f>
        <v/>
      </c>
      <c r="AL141" s="4" t="str">
        <f>IFERROR(VLOOKUP(B141,FS!$A$2:$N$78,11,FALSE),"")</f>
        <v/>
      </c>
      <c r="AM141" s="4" t="str">
        <f>IFERROR(VLOOKUP(B141,FS!$A$2:$N$78,12,FALSE),"")</f>
        <v/>
      </c>
      <c r="AN141" s="4" t="str">
        <f>IFERROR(VLOOKUP(B141,FS!$A$2:$N$78,13,FALSE),"")</f>
        <v/>
      </c>
      <c r="AO141" s="236">
        <f t="shared" si="32"/>
        <v>0</v>
      </c>
      <c r="AP141" s="235">
        <f t="shared" si="33"/>
        <v>0</v>
      </c>
      <c r="AQ141" s="237">
        <f t="shared" si="34"/>
        <v>0</v>
      </c>
      <c r="AR141" s="4">
        <f t="shared" si="35"/>
        <v>37.333333333333336</v>
      </c>
      <c r="AS141" s="1">
        <f t="shared" si="36"/>
        <v>1</v>
      </c>
      <c r="AT141" s="245">
        <f t="shared" si="37"/>
        <v>5</v>
      </c>
    </row>
    <row r="142" spans="1:46" ht="15" customHeight="1">
      <c r="A142" s="141"/>
      <c r="B142" s="141">
        <v>889229</v>
      </c>
      <c r="C142" s="14" t="s">
        <v>310</v>
      </c>
      <c r="D142" s="2">
        <v>2014</v>
      </c>
      <c r="E142" s="3" t="s">
        <v>11</v>
      </c>
      <c r="F142" s="1" t="str">
        <f>IFERROR(VLOOKUP(B142,SVEXP!$A$2:$F$6577,6,FALSE),"")</f>
        <v>Snow Rockets</v>
      </c>
      <c r="G142" s="211" t="str">
        <f>IFERROR(VLOOKUP(B142,SVEXP!$A$2:$E$6577,5,FALSE),"")</f>
        <v>Středočeský kraj</v>
      </c>
      <c r="H142" s="3" t="s">
        <v>164</v>
      </c>
      <c r="I142" s="4" t="str">
        <f>IFERROR(VLOOKUP(A142,'KLP1'!$C$1:$I$108,7,0),IFERROR(VLOOKUP(B142,'KLP1'!$D$1:$I$108,6,0),""))</f>
        <v/>
      </c>
      <c r="J142" s="4" t="str">
        <f>IFERROR(VLOOKUP(A142,'KLP2'!$C$1:$I$108,7,0),IFERROR(VLOOKUP(B142,'KLP2'!$D$1:$I$108,6,0),""))</f>
        <v/>
      </c>
      <c r="K142" s="4" t="str">
        <f>IFERROR(VLOOKUP(A142,'DM1'!$C$1:$I$108,7,0),IFERROR(VLOOKUP(B142,'DM1'!$D$1:$I$108,6,0),""))</f>
        <v/>
      </c>
      <c r="L142" s="4" t="str">
        <f>IFERROR(VLOOKUP(A142,'DM2'!$C$1:$I$108,7,0),IFERROR(VLOOKUP(B142,'DM2'!$D$1:$I$108,6,0),""))</f>
        <v/>
      </c>
      <c r="M142" s="1" t="str">
        <f>IFERROR(VLOOKUP(A142,'SPF1'!$C$1:$I$108,7,0),IFERROR(VLOOKUP(B142,'SPF1'!$D$1:$I$108,6,0),""))</f>
        <v/>
      </c>
      <c r="N142" s="4" t="str">
        <f>IFERROR(VLOOKUP(A142,'SPF2'!$C$1:$I$108,7,0),IFERROR(VLOOKUP(B142,'SPF2'!$D$1:$I$108,6,0),""))</f>
        <v/>
      </c>
      <c r="O142" s="10">
        <f t="shared" si="26"/>
        <v>0</v>
      </c>
      <c r="P142" s="11">
        <f t="shared" si="27"/>
        <v>0</v>
      </c>
      <c r="Q142" s="201">
        <f t="shared" si="28"/>
        <v>0</v>
      </c>
      <c r="R142" s="8"/>
      <c r="S142" s="5">
        <f>IFERROR(VLOOKUP(A142,DMSBX1!$C$1:$I$108,7,0),IFERROR(VLOOKUP(B142,DMSBX1!$D$1:$I$108,6,0),""))</f>
        <v>50</v>
      </c>
      <c r="T142" s="5" t="str">
        <f>IFERROR(VLOOKUP(A142,DMSBX2!$C$1:$I$101,7,0),IFERROR(VLOOKUP(B142,DMSBX2!$D$1:$I$101,6,0),""))</f>
        <v/>
      </c>
      <c r="U142" s="4">
        <f>IFERROR(VLOOKUP(B142,'SP1'!$D$1:$I$107,6,0),"")</f>
        <v>50</v>
      </c>
      <c r="V142" s="4">
        <f>IFERROR(VLOOKUP(B142,'SP2'!$D$1:$I$107,6,0),"")</f>
        <v>50</v>
      </c>
      <c r="W142" s="4">
        <f>IFERROR(IF(B142&lt;&gt;0,VLOOKUP(B142,KLSBX1!$D$2:$I$120,6,FALSE()),NA()),IFERROR(IF(A142&lt;&gt;0,VLOOKUP(A142,KLSBX1!$C$2:$I$120,7,FALSE()),NA()),""))</f>
        <v>26</v>
      </c>
      <c r="X142" s="4">
        <f>IFERROR(IF(B142&lt;&gt;0,VLOOKUP(B142,KLSBX2!$D$2:$I$120,6,FALSE()),NA()),IFERROR(IF(A142&lt;&gt;0,VLOOKUP(A142,KLSBX2!$C$2:$I$120,7,FALSE()),NA()),""))</f>
        <v>40</v>
      </c>
      <c r="Y142" s="4">
        <f>IFERROR(IF(B142&lt;&gt;0,VLOOKUP(B142,DMSBXNC!$D$2:$I$420,6,FALSE()),NA()),IFERROR(IF(A142&lt;&gt;0,VLOOKUP(A142,DMSBXNC!$C$2:$I$420,7,FALSE()),NA()),""))</f>
        <v>40</v>
      </c>
      <c r="Z142" s="4">
        <f>IFERROR(IF(B142&lt;&gt;0,VLOOKUP(B142,DMSBX1_3!$D$2:$I$420,6,FALSE()),NA()),IFERROR(IF(A142&lt;&gt;0,VLOOKUP(A142,DMSBX1_3!$C$2:$I$420,7,FALSE()),NA()),""))</f>
        <v>32</v>
      </c>
      <c r="AA142" s="4">
        <f>IFERROR(IF(B142&lt;&gt;0,VLOOKUP(B142,'KLS1'!$D$2:$I$420,6,FALSE()),NA()),IFERROR(IF(A142&lt;&gt;0,VLOOKUP(A142,'KLS1'!$C$2:$I$420,7,FALSE()),NA()),""))</f>
        <v>50</v>
      </c>
      <c r="AB142" s="6">
        <f>IFERROR(IF(B142&lt;&gt;0,VLOOKUP(B142,'KLS2'!$D$2:$I$426,6,FALSE()),NA()),IFERROR(IF(A142&lt;&gt;0,VLOOKUP(A142,'KLS2'!$C$2:$I$426,7,FALSE()),NA()),""))</f>
        <v>60</v>
      </c>
      <c r="AC142" s="10">
        <f t="shared" si="29"/>
        <v>398</v>
      </c>
      <c r="AD142" s="11">
        <f t="shared" si="30"/>
        <v>372</v>
      </c>
      <c r="AE142" s="201">
        <f t="shared" si="31"/>
        <v>53.333333333333336</v>
      </c>
      <c r="AF142" s="240"/>
      <c r="AG142" s="4" t="str">
        <f>IFERROR(VLOOKUP(B142,FS!$A$2:$N$78,6,FALSE),"")</f>
        <v/>
      </c>
      <c r="AH142" s="4" t="str">
        <f>IFERROR(VLOOKUP(B142,FS!$A$2:$N$78,7,FALSE),"")</f>
        <v/>
      </c>
      <c r="AI142" s="4" t="str">
        <f>IFERROR(VLOOKUP(B142,FS!$A$2:$N$78,8,FALSE),"")</f>
        <v/>
      </c>
      <c r="AJ142" s="4" t="str">
        <f>IFERROR(VLOOKUP(B142,FS!$A$2:$N$78,9,FALSE),"")</f>
        <v/>
      </c>
      <c r="AK142" s="4" t="str">
        <f>IFERROR(VLOOKUP(B142,FS!$A$2:$N$78,10,FALSE),"")</f>
        <v/>
      </c>
      <c r="AL142" s="4" t="str">
        <f>IFERROR(VLOOKUP(B142,FS!$A$2:$N$78,11,FALSE),"")</f>
        <v/>
      </c>
      <c r="AM142" s="4" t="str">
        <f>IFERROR(VLOOKUP(B142,FS!$A$2:$N$78,12,FALSE),"")</f>
        <v/>
      </c>
      <c r="AN142" s="4" t="str">
        <f>IFERROR(VLOOKUP(B142,FS!$A$2:$N$78,13,FALSE),"")</f>
        <v/>
      </c>
      <c r="AO142" s="236">
        <f t="shared" si="32"/>
        <v>0</v>
      </c>
      <c r="AP142" s="235">
        <f t="shared" si="33"/>
        <v>0</v>
      </c>
      <c r="AQ142" s="237">
        <f t="shared" si="34"/>
        <v>0</v>
      </c>
      <c r="AR142" s="4">
        <f t="shared" si="35"/>
        <v>53.333333333333336</v>
      </c>
      <c r="AS142" s="1">
        <f t="shared" si="36"/>
        <v>1</v>
      </c>
      <c r="AT142" s="245">
        <f t="shared" si="37"/>
        <v>9</v>
      </c>
    </row>
    <row r="143" spans="1:46" ht="15" customHeight="1">
      <c r="A143" s="141">
        <v>9155151</v>
      </c>
      <c r="B143" s="141">
        <v>889215</v>
      </c>
      <c r="C143" s="14" t="s">
        <v>212</v>
      </c>
      <c r="D143" s="2">
        <v>2007</v>
      </c>
      <c r="E143" s="3" t="s">
        <v>11</v>
      </c>
      <c r="F143" s="1" t="str">
        <f>IFERROR(VLOOKUP(B143,SVEXP!$A$2:$F$6577,6,FALSE),"")</f>
        <v>Snow Rockets</v>
      </c>
      <c r="G143" s="211" t="str">
        <f>IFERROR(VLOOKUP(B143,SVEXP!$A$2:$E$6577,5,FALSE),"")</f>
        <v>Středočeský kraj</v>
      </c>
      <c r="H143" s="3" t="s">
        <v>164</v>
      </c>
      <c r="I143" s="4" t="str">
        <f>IFERROR(VLOOKUP(A143,'KLP1'!$C$1:$I$108,7,0),IFERROR(VLOOKUP(B143,'KLP1'!$D$1:$I$108,6,0),""))</f>
        <v/>
      </c>
      <c r="J143" s="4" t="str">
        <f>IFERROR(VLOOKUP(A143,'KLP2'!$C$1:$I$108,7,0),IFERROR(VLOOKUP(B143,'KLP2'!$D$1:$I$108,6,0),""))</f>
        <v/>
      </c>
      <c r="K143" s="4" t="str">
        <f>IFERROR(VLOOKUP(A143,'DM1'!$C$1:$I$108,7,0),IFERROR(VLOOKUP(B143,'DM1'!$D$1:$I$108,6,0),""))</f>
        <v/>
      </c>
      <c r="L143" s="4" t="str">
        <f>IFERROR(VLOOKUP(A143,'DM2'!$C$1:$I$108,7,0),IFERROR(VLOOKUP(B143,'DM2'!$D$1:$I$108,6,0),""))</f>
        <v/>
      </c>
      <c r="M143" s="17" t="str">
        <f>IFERROR(VLOOKUP(A143,'SPF1'!$C$1:$I$108,7,0),IFERROR(VLOOKUP(B143,'SPF1'!$D$1:$I$108,6,0),""))</f>
        <v/>
      </c>
      <c r="N143" s="88" t="str">
        <f>IFERROR(VLOOKUP(A143,'SPF2'!$C$1:$I$108,7,0),IFERROR(VLOOKUP(B143,'SPF2'!$D$1:$I$108,6,0),""))</f>
        <v/>
      </c>
      <c r="O143" s="10">
        <f t="shared" si="26"/>
        <v>0</v>
      </c>
      <c r="P143" s="11">
        <f t="shared" si="27"/>
        <v>0</v>
      </c>
      <c r="Q143" s="201">
        <f t="shared" si="28"/>
        <v>0</v>
      </c>
      <c r="R143" s="8"/>
      <c r="S143" s="5" t="str">
        <f>IFERROR(VLOOKUP(A143,DMSBX1!$C$1:$I$108,7,0),IFERROR(VLOOKUP(B143,DMSBX1!$D$1:$I$108,6,0),""))</f>
        <v/>
      </c>
      <c r="T143" s="5" t="str">
        <f>IFERROR(VLOOKUP(A143,DMSBX2!$C$1:$I$101,7,0),IFERROR(VLOOKUP(B143,DMSBX2!$D$1:$I$101,6,0),""))</f>
        <v/>
      </c>
      <c r="U143" s="4" t="str">
        <f>IFERROR(VLOOKUP(B143,'SP1'!$D$1:$I$107,6,0),"")</f>
        <v/>
      </c>
      <c r="V143" s="4" t="str">
        <f>IFERROR(VLOOKUP(B143,'SP2'!$D$1:$I$107,6,0),"")</f>
        <v/>
      </c>
      <c r="W143" s="4" t="str">
        <f>IFERROR(IF(B143&lt;&gt;0,VLOOKUP(B143,KLSBX1!$D$2:$I$120,6,FALSE()),NA()),IFERROR(IF(A143&lt;&gt;0,VLOOKUP(A143,KLSBX1!$C$2:$I$120,7,FALSE()),NA()),""))</f>
        <v/>
      </c>
      <c r="X143" s="4" t="str">
        <f>IFERROR(IF(B143&lt;&gt;0,VLOOKUP(B143,KLSBX2!$D$2:$I$120,6,FALSE()),NA()),IFERROR(IF(A143&lt;&gt;0,VLOOKUP(A143,KLSBX2!$C$2:$I$120,7,FALSE()),NA()),""))</f>
        <v/>
      </c>
      <c r="Y143" s="4" t="str">
        <f>IFERROR(IF(B143&lt;&gt;0,VLOOKUP(B143,DMSBXNC!$D$2:$I$420,6,FALSE()),NA()),IFERROR(IF(A143&lt;&gt;0,VLOOKUP(A143,DMSBXNC!$C$2:$I$420,7,FALSE()),NA()),""))</f>
        <v/>
      </c>
      <c r="Z143" s="4" t="str">
        <f>IFERROR(IF(B143&lt;&gt;0,VLOOKUP(B143,DMSBX1_3!$D$2:$I$420,6,FALSE()),NA()),IFERROR(IF(A143&lt;&gt;0,VLOOKUP(A143,DMSBX1_3!$C$2:$I$420,7,FALSE()),NA()),""))</f>
        <v/>
      </c>
      <c r="AA143" s="4" t="str">
        <f>IFERROR(IF(B143&lt;&gt;0,VLOOKUP(B143,'KLS1'!$D$2:$I$420,6,FALSE()),NA()),IFERROR(IF(A143&lt;&gt;0,VLOOKUP(A143,'KLS1'!$C$2:$I$420,7,FALSE()),NA()),""))</f>
        <v/>
      </c>
      <c r="AB143" s="6" t="str">
        <f>IFERROR(IF(B143&lt;&gt;0,VLOOKUP(B143,'KLS2'!$D$2:$I$426,6,FALSE()),NA()),IFERROR(IF(A143&lt;&gt;0,VLOOKUP(A143,'KLS2'!$C$2:$I$426,7,FALSE()),NA()),""))</f>
        <v/>
      </c>
      <c r="AC143" s="10">
        <f t="shared" si="29"/>
        <v>0</v>
      </c>
      <c r="AD143" s="11">
        <f t="shared" si="30"/>
        <v>0</v>
      </c>
      <c r="AE143" s="201">
        <f t="shared" si="31"/>
        <v>0</v>
      </c>
      <c r="AF143" s="240"/>
      <c r="AG143" s="4" t="str">
        <f>IFERROR(VLOOKUP(B143,FS!$A$2:$N$78,6,FALSE),"")</f>
        <v/>
      </c>
      <c r="AH143" s="4" t="str">
        <f>IFERROR(VLOOKUP(B143,FS!$A$2:$N$78,7,FALSE),"")</f>
        <v/>
      </c>
      <c r="AI143" s="4" t="str">
        <f>IFERROR(VLOOKUP(B143,FS!$A$2:$N$78,8,FALSE),"")</f>
        <v/>
      </c>
      <c r="AJ143" s="4" t="str">
        <f>IFERROR(VLOOKUP(B143,FS!$A$2:$N$78,9,FALSE),"")</f>
        <v/>
      </c>
      <c r="AK143" s="4" t="str">
        <f>IFERROR(VLOOKUP(B143,FS!$A$2:$N$78,10,FALSE),"")</f>
        <v/>
      </c>
      <c r="AL143" s="4" t="str">
        <f>IFERROR(VLOOKUP(B143,FS!$A$2:$N$78,11,FALSE),"")</f>
        <v/>
      </c>
      <c r="AM143" s="4" t="str">
        <f>IFERROR(VLOOKUP(B143,FS!$A$2:$N$78,12,FALSE),"")</f>
        <v/>
      </c>
      <c r="AN143" s="4" t="str">
        <f>IFERROR(VLOOKUP(B143,FS!$A$2:$N$78,13,FALSE),"")</f>
        <v/>
      </c>
      <c r="AO143" s="236">
        <f t="shared" si="32"/>
        <v>0</v>
      </c>
      <c r="AP143" s="235">
        <f t="shared" si="33"/>
        <v>0</v>
      </c>
      <c r="AQ143" s="237">
        <f t="shared" si="34"/>
        <v>0</v>
      </c>
      <c r="AR143" s="4">
        <f t="shared" si="35"/>
        <v>0</v>
      </c>
      <c r="AS143" s="1">
        <f t="shared" si="36"/>
        <v>0</v>
      </c>
      <c r="AT143" s="17"/>
    </row>
    <row r="144" spans="1:46" ht="15" customHeight="1">
      <c r="A144" s="141">
        <v>9155141</v>
      </c>
      <c r="B144" s="141">
        <v>889236</v>
      </c>
      <c r="C144" s="14" t="s">
        <v>214</v>
      </c>
      <c r="D144" s="2">
        <v>2007</v>
      </c>
      <c r="E144" s="3" t="s">
        <v>11</v>
      </c>
      <c r="F144" s="1" t="str">
        <f>IFERROR(VLOOKUP(B144,SVEXP!$A$2:$F$6577,6,FALSE),"")</f>
        <v>Snow Rockets</v>
      </c>
      <c r="G144" s="211" t="str">
        <f>IFERROR(VLOOKUP(B144,SVEXP!$A$2:$E$6577,5,FALSE),"")</f>
        <v>Liberecký kraj</v>
      </c>
      <c r="H144" s="3" t="s">
        <v>164</v>
      </c>
      <c r="I144" s="4" t="str">
        <f>IFERROR(VLOOKUP(A144,'KLP1'!$C$1:$I$108,7,0),IFERROR(VLOOKUP(B144,'KLP1'!$D$1:$I$108,6,0),""))</f>
        <v/>
      </c>
      <c r="J144" s="4" t="str">
        <f>IFERROR(VLOOKUP(A144,'KLP2'!$C$1:$I$108,7,0),IFERROR(VLOOKUP(B144,'KLP2'!$D$1:$I$108,6,0),""))</f>
        <v/>
      </c>
      <c r="K144" s="4" t="str">
        <f>IFERROR(VLOOKUP(A144,'DM1'!$C$1:$I$108,7,0),IFERROR(VLOOKUP(B144,'DM1'!$D$1:$I$108,6,0),""))</f>
        <v/>
      </c>
      <c r="L144" s="4" t="str">
        <f>IFERROR(VLOOKUP(A144,'DM2'!$C$1:$I$108,7,0),IFERROR(VLOOKUP(B144,'DM2'!$D$1:$I$108,6,0),""))</f>
        <v/>
      </c>
      <c r="M144" s="17" t="str">
        <f>IFERROR(VLOOKUP(A144,'SPF1'!$C$1:$I$108,7,0),IFERROR(VLOOKUP(B144,'SPF1'!$D$1:$I$108,6,0),""))</f>
        <v/>
      </c>
      <c r="N144" s="88" t="str">
        <f>IFERROR(VLOOKUP(A144,'SPF2'!$C$1:$I$108,7,0),IFERROR(VLOOKUP(B144,'SPF2'!$D$1:$I$108,6,0),""))</f>
        <v/>
      </c>
      <c r="O144" s="10">
        <f t="shared" si="26"/>
        <v>0</v>
      </c>
      <c r="P144" s="11">
        <f t="shared" si="27"/>
        <v>0</v>
      </c>
      <c r="Q144" s="201">
        <f t="shared" si="28"/>
        <v>0</v>
      </c>
      <c r="R144" s="8"/>
      <c r="S144" s="5" t="str">
        <f>IFERROR(VLOOKUP(A144,DMSBX1!$C$1:$I$108,7,0),IFERROR(VLOOKUP(B144,DMSBX1!$D$1:$I$108,6,0),""))</f>
        <v/>
      </c>
      <c r="T144" s="5" t="str">
        <f>IFERROR(VLOOKUP(A144,DMSBX2!$C$1:$I$101,7,0),IFERROR(VLOOKUP(B144,DMSBX2!$D$1:$I$101,6,0),""))</f>
        <v/>
      </c>
      <c r="U144" s="4" t="str">
        <f>IFERROR(VLOOKUP(B144,'SP1'!$D$1:$I$107,6,0),"")</f>
        <v/>
      </c>
      <c r="V144" s="4" t="str">
        <f>IFERROR(VLOOKUP(B144,'SP2'!$D$1:$I$107,6,0),"")</f>
        <v/>
      </c>
      <c r="W144" s="4" t="str">
        <f>IFERROR(IF(B144&lt;&gt;0,VLOOKUP(B144,KLSBX1!$D$2:$I$120,6,FALSE()),NA()),IFERROR(IF(A144&lt;&gt;0,VLOOKUP(A144,KLSBX1!$C$2:$I$120,7,FALSE()),NA()),""))</f>
        <v/>
      </c>
      <c r="X144" s="4" t="str">
        <f>IFERROR(IF(B144&lt;&gt;0,VLOOKUP(B144,KLSBX2!$D$2:$I$120,6,FALSE()),NA()),IFERROR(IF(A144&lt;&gt;0,VLOOKUP(A144,KLSBX2!$C$2:$I$120,7,FALSE()),NA()),""))</f>
        <v/>
      </c>
      <c r="Y144" s="4" t="str">
        <f>IFERROR(IF(B144&lt;&gt;0,VLOOKUP(B144,DMSBXNC!$D$2:$I$420,6,FALSE()),NA()),IFERROR(IF(A144&lt;&gt;0,VLOOKUP(A144,DMSBXNC!$C$2:$I$420,7,FALSE()),NA()),""))</f>
        <v/>
      </c>
      <c r="Z144" s="4" t="str">
        <f>IFERROR(IF(B144&lt;&gt;0,VLOOKUP(B144,DMSBX1_3!$D$2:$I$420,6,FALSE()),NA()),IFERROR(IF(A144&lt;&gt;0,VLOOKUP(A144,DMSBX1_3!$C$2:$I$420,7,FALSE()),NA()),""))</f>
        <v/>
      </c>
      <c r="AA144" s="4" t="str">
        <f>IFERROR(IF(B144&lt;&gt;0,VLOOKUP(B144,'KLS1'!$D$2:$I$420,6,FALSE()),NA()),IFERROR(IF(A144&lt;&gt;0,VLOOKUP(A144,'KLS1'!$C$2:$I$420,7,FALSE()),NA()),""))</f>
        <v/>
      </c>
      <c r="AB144" s="6" t="str">
        <f>IFERROR(IF(B144&lt;&gt;0,VLOOKUP(B144,'KLS2'!$D$2:$I$426,6,FALSE()),NA()),IFERROR(IF(A144&lt;&gt;0,VLOOKUP(A144,'KLS2'!$C$2:$I$426,7,FALSE()),NA()),""))</f>
        <v/>
      </c>
      <c r="AC144" s="10">
        <f t="shared" si="29"/>
        <v>0</v>
      </c>
      <c r="AD144" s="11">
        <f t="shared" si="30"/>
        <v>0</v>
      </c>
      <c r="AE144" s="201">
        <f t="shared" si="31"/>
        <v>0</v>
      </c>
      <c r="AF144" s="240"/>
      <c r="AG144" s="4" t="str">
        <f>IFERROR(VLOOKUP(B144,FS!$A$2:$N$78,6,FALSE),"")</f>
        <v/>
      </c>
      <c r="AH144" s="4" t="str">
        <f>IFERROR(VLOOKUP(B144,FS!$A$2:$N$78,7,FALSE),"")</f>
        <v/>
      </c>
      <c r="AI144" s="4" t="str">
        <f>IFERROR(VLOOKUP(B144,FS!$A$2:$N$78,8,FALSE),"")</f>
        <v/>
      </c>
      <c r="AJ144" s="4" t="str">
        <f>IFERROR(VLOOKUP(B144,FS!$A$2:$N$78,9,FALSE),"")</f>
        <v/>
      </c>
      <c r="AK144" s="4" t="str">
        <f>IFERROR(VLOOKUP(B144,FS!$A$2:$N$78,10,FALSE),"")</f>
        <v/>
      </c>
      <c r="AL144" s="4" t="str">
        <f>IFERROR(VLOOKUP(B144,FS!$A$2:$N$78,11,FALSE),"")</f>
        <v/>
      </c>
      <c r="AM144" s="4" t="str">
        <f>IFERROR(VLOOKUP(B144,FS!$A$2:$N$78,12,FALSE),"")</f>
        <v/>
      </c>
      <c r="AN144" s="4" t="str">
        <f>IFERROR(VLOOKUP(B144,FS!$A$2:$N$78,13,FALSE),"")</f>
        <v/>
      </c>
      <c r="AO144" s="236">
        <f t="shared" si="32"/>
        <v>0</v>
      </c>
      <c r="AP144" s="235">
        <f t="shared" si="33"/>
        <v>0</v>
      </c>
      <c r="AQ144" s="237">
        <f t="shared" si="34"/>
        <v>0</v>
      </c>
      <c r="AR144" s="4">
        <f t="shared" si="35"/>
        <v>0</v>
      </c>
      <c r="AS144" s="1">
        <f t="shared" si="36"/>
        <v>0</v>
      </c>
      <c r="AT144" s="17"/>
    </row>
    <row r="145" spans="1:46" ht="15" customHeight="1">
      <c r="A145" s="142">
        <v>9155139</v>
      </c>
      <c r="B145" s="14">
        <v>885595</v>
      </c>
      <c r="C145" s="142" t="s">
        <v>215</v>
      </c>
      <c r="D145" s="18">
        <v>2007</v>
      </c>
      <c r="E145" s="13" t="s">
        <v>11</v>
      </c>
      <c r="F145" s="1" t="str">
        <f>IFERROR(VLOOKUP(B145,SVEXP!$A$2:$F$6577,6,FALSE),"")</f>
        <v>SKI klub Velké Meziříčí</v>
      </c>
      <c r="G145" s="211" t="str">
        <f>IFERROR(VLOOKUP(B145,SVEXP!$A$2:$E$6577,5,FALSE),"")</f>
        <v>Kraj Vysočina</v>
      </c>
      <c r="H145" s="13" t="s">
        <v>164</v>
      </c>
      <c r="I145" s="4" t="str">
        <f>IFERROR(VLOOKUP(A145,'KLP1'!$C$1:$I$108,7,0),IFERROR(VLOOKUP(B145,'KLP1'!$D$1:$I$108,6,0),""))</f>
        <v/>
      </c>
      <c r="J145" s="4" t="str">
        <f>IFERROR(VLOOKUP(A145,'KLP2'!$C$1:$I$108,7,0),IFERROR(VLOOKUP(B145,'KLP2'!$D$1:$I$108,6,0),""))</f>
        <v/>
      </c>
      <c r="K145" s="4" t="str">
        <f>IFERROR(VLOOKUP(A145,'DM1'!$C$1:$I$108,7,0),IFERROR(VLOOKUP(B145,'DM1'!$D$1:$I$108,6,0),""))</f>
        <v/>
      </c>
      <c r="L145" s="4" t="str">
        <f>IFERROR(VLOOKUP(A145,'DM2'!$C$1:$I$108,7,0),IFERROR(VLOOKUP(B145,'DM2'!$D$1:$I$108,6,0),""))</f>
        <v/>
      </c>
      <c r="M145" s="17" t="str">
        <f>IFERROR(VLOOKUP(A145,'SPF1'!$C$1:$I$108,7,0),IFERROR(VLOOKUP(B145,'SPF1'!$D$1:$I$108,6,0),""))</f>
        <v/>
      </c>
      <c r="N145" s="88" t="str">
        <f>IFERROR(VLOOKUP(A145,'SPF2'!$C$1:$I$108,7,0),IFERROR(VLOOKUP(B145,'SPF2'!$D$1:$I$108,6,0),""))</f>
        <v/>
      </c>
      <c r="O145" s="10">
        <f t="shared" si="26"/>
        <v>0</v>
      </c>
      <c r="P145" s="11">
        <f t="shared" si="27"/>
        <v>0</v>
      </c>
      <c r="Q145" s="201">
        <f t="shared" si="28"/>
        <v>0</v>
      </c>
      <c r="R145" s="8"/>
      <c r="S145" s="5" t="str">
        <f>IFERROR(VLOOKUP(A145,DMSBX1!$C$1:$I$108,7,0),IFERROR(VLOOKUP(B145,DMSBX1!$D$1:$I$108,6,0),""))</f>
        <v/>
      </c>
      <c r="T145" s="5" t="str">
        <f>IFERROR(VLOOKUP(A145,DMSBX2!$C$1:$I$101,7,0),IFERROR(VLOOKUP(B145,DMSBX2!$D$1:$I$101,6,0),""))</f>
        <v/>
      </c>
      <c r="U145" s="4" t="str">
        <f>IFERROR(VLOOKUP(B145,'SP1'!$D$1:$I$107,6,0),"")</f>
        <v/>
      </c>
      <c r="V145" s="4" t="str">
        <f>IFERROR(VLOOKUP(B145,'SP2'!$D$1:$I$107,6,0),"")</f>
        <v/>
      </c>
      <c r="W145" s="4" t="str">
        <f>IFERROR(IF(B145&lt;&gt;0,VLOOKUP(B145,KLSBX1!$D$2:$I$120,6,FALSE()),NA()),IFERROR(IF(A145&lt;&gt;0,VLOOKUP(A145,KLSBX1!$C$2:$I$120,7,FALSE()),NA()),""))</f>
        <v/>
      </c>
      <c r="X145" s="4" t="str">
        <f>IFERROR(IF(B145&lt;&gt;0,VLOOKUP(B145,KLSBX2!$D$2:$I$120,6,FALSE()),NA()),IFERROR(IF(A145&lt;&gt;0,VLOOKUP(A145,KLSBX2!$C$2:$I$120,7,FALSE()),NA()),""))</f>
        <v/>
      </c>
      <c r="Y145" s="4" t="str">
        <f>IFERROR(IF(B145&lt;&gt;0,VLOOKUP(B145,DMSBXNC!$D$2:$I$420,6,FALSE()),NA()),IFERROR(IF(A145&lt;&gt;0,VLOOKUP(A145,DMSBXNC!$C$2:$I$420,7,FALSE()),NA()),""))</f>
        <v/>
      </c>
      <c r="Z145" s="4" t="str">
        <f>IFERROR(IF(B145&lt;&gt;0,VLOOKUP(B145,DMSBX1_3!$D$2:$I$420,6,FALSE()),NA()),IFERROR(IF(A145&lt;&gt;0,VLOOKUP(A145,DMSBX1_3!$C$2:$I$420,7,FALSE()),NA()),""))</f>
        <v/>
      </c>
      <c r="AA145" s="4" t="str">
        <f>IFERROR(IF(B145&lt;&gt;0,VLOOKUP(B145,'KLS1'!$D$2:$I$420,6,FALSE()),NA()),IFERROR(IF(A145&lt;&gt;0,VLOOKUP(A145,'KLS1'!$C$2:$I$420,7,FALSE()),NA()),""))</f>
        <v/>
      </c>
      <c r="AB145" s="6" t="str">
        <f>IFERROR(IF(B145&lt;&gt;0,VLOOKUP(B145,'KLS2'!$D$2:$I$426,6,FALSE()),NA()),IFERROR(IF(A145&lt;&gt;0,VLOOKUP(A145,'KLS2'!$C$2:$I$426,7,FALSE()),NA()),""))</f>
        <v/>
      </c>
      <c r="AC145" s="10">
        <f t="shared" si="29"/>
        <v>0</v>
      </c>
      <c r="AD145" s="11">
        <f t="shared" si="30"/>
        <v>0</v>
      </c>
      <c r="AE145" s="201">
        <f t="shared" si="31"/>
        <v>0</v>
      </c>
      <c r="AF145" s="240"/>
      <c r="AG145" s="4" t="str">
        <f>IFERROR(VLOOKUP(B145,FS!$A$2:$N$78,6,FALSE),"")</f>
        <v/>
      </c>
      <c r="AH145" s="4" t="str">
        <f>IFERROR(VLOOKUP(B145,FS!$A$2:$N$78,7,FALSE),"")</f>
        <v/>
      </c>
      <c r="AI145" s="4" t="str">
        <f>IFERROR(VLOOKUP(B145,FS!$A$2:$N$78,8,FALSE),"")</f>
        <v/>
      </c>
      <c r="AJ145" s="4" t="str">
        <f>IFERROR(VLOOKUP(B145,FS!$A$2:$N$78,9,FALSE),"")</f>
        <v/>
      </c>
      <c r="AK145" s="4" t="str">
        <f>IFERROR(VLOOKUP(B145,FS!$A$2:$N$78,10,FALSE),"")</f>
        <v/>
      </c>
      <c r="AL145" s="4" t="str">
        <f>IFERROR(VLOOKUP(B145,FS!$A$2:$N$78,11,FALSE),"")</f>
        <v/>
      </c>
      <c r="AM145" s="4" t="str">
        <f>IFERROR(VLOOKUP(B145,FS!$A$2:$N$78,12,FALSE),"")</f>
        <v/>
      </c>
      <c r="AN145" s="4" t="str">
        <f>IFERROR(VLOOKUP(B145,FS!$A$2:$N$78,13,FALSE),"")</f>
        <v/>
      </c>
      <c r="AO145" s="236">
        <f t="shared" si="32"/>
        <v>0</v>
      </c>
      <c r="AP145" s="235">
        <f t="shared" si="33"/>
        <v>0</v>
      </c>
      <c r="AQ145" s="237">
        <f t="shared" si="34"/>
        <v>0</v>
      </c>
      <c r="AR145" s="4">
        <f t="shared" si="35"/>
        <v>0</v>
      </c>
      <c r="AS145" s="1">
        <f t="shared" si="36"/>
        <v>0</v>
      </c>
      <c r="AT145" s="17"/>
    </row>
    <row r="146" spans="1:46" ht="15" customHeight="1">
      <c r="A146" s="142">
        <v>9531816</v>
      </c>
      <c r="B146" s="14">
        <v>777424</v>
      </c>
      <c r="C146" s="142" t="s">
        <v>484</v>
      </c>
      <c r="D146" s="18">
        <v>2007</v>
      </c>
      <c r="E146" s="13" t="s">
        <v>11</v>
      </c>
      <c r="F146" s="1" t="str">
        <f>IFERROR(VLOOKUP(B146,SVEXP!$A$2:$F$6577,6,FALSE),"")</f>
        <v>Snow Rockets</v>
      </c>
      <c r="G146" s="211" t="str">
        <f>IFERROR(VLOOKUP(B146,SVEXP!$A$2:$E$6577,5,FALSE),"")</f>
        <v>Zlínský kraj</v>
      </c>
      <c r="H146" s="13" t="s">
        <v>161</v>
      </c>
      <c r="I146" s="4" t="str">
        <f>IFERROR(VLOOKUP(A146,'KLP1'!$C$1:$I$108,7,0),IFERROR(VLOOKUP(B146,'KLP1'!$D$1:$I$108,6,0),""))</f>
        <v/>
      </c>
      <c r="J146" s="4" t="str">
        <f>IFERROR(VLOOKUP(A146,'KLP2'!$C$1:$I$108,7,0),IFERROR(VLOOKUP(B146,'KLP2'!$D$1:$I$108,6,0),""))</f>
        <v/>
      </c>
      <c r="K146" s="4" t="str">
        <f>IFERROR(VLOOKUP(A146,'DM1'!$C$1:$I$108,7,0),IFERROR(VLOOKUP(B146,'DM1'!$D$1:$I$108,6,0),""))</f>
        <v/>
      </c>
      <c r="L146" s="4" t="str">
        <f>IFERROR(VLOOKUP(A146,'DM2'!$C$1:$I$108,7,0),IFERROR(VLOOKUP(B146,'DM2'!$D$1:$I$108,6,0),""))</f>
        <v/>
      </c>
      <c r="M146" s="17" t="str">
        <f>IFERROR(VLOOKUP(A146,'SPF1'!$C$1:$I$108,7,0),IFERROR(VLOOKUP(B146,'SPF1'!$D$1:$I$108,6,0),""))</f>
        <v/>
      </c>
      <c r="N146" s="88" t="str">
        <f>IFERROR(VLOOKUP(A146,'SPF2'!$C$1:$I$108,7,0),IFERROR(VLOOKUP(B146,'SPF2'!$D$1:$I$108,6,0),""))</f>
        <v/>
      </c>
      <c r="O146" s="10">
        <f t="shared" si="26"/>
        <v>0</v>
      </c>
      <c r="P146" s="11">
        <f t="shared" si="27"/>
        <v>0</v>
      </c>
      <c r="Q146" s="201">
        <f t="shared" si="28"/>
        <v>0</v>
      </c>
      <c r="R146" s="8"/>
      <c r="S146" s="5" t="str">
        <f>IFERROR(VLOOKUP(A146,DMSBX1!$C$1:$I$108,7,0),IFERROR(VLOOKUP(B146,DMSBX1!$D$1:$I$108,6,0),""))</f>
        <v/>
      </c>
      <c r="T146" s="5" t="str">
        <f>IFERROR(VLOOKUP(A146,DMSBX2!$C$1:$I$101,7,0),IFERROR(VLOOKUP(B146,DMSBX2!$D$1:$I$101,6,0),""))</f>
        <v/>
      </c>
      <c r="U146" s="4" t="str">
        <f>IFERROR(VLOOKUP(B146,'SP1'!$D$1:$I$107,6,0),"")</f>
        <v/>
      </c>
      <c r="V146" s="4" t="str">
        <f>IFERROR(VLOOKUP(B146,'SP2'!$D$1:$I$107,6,0),"")</f>
        <v/>
      </c>
      <c r="W146" s="4" t="str">
        <f>IFERROR(IF(B146&lt;&gt;0,VLOOKUP(B146,KLSBX1!$D$2:$I$120,6,FALSE()),NA()),IFERROR(IF(A146&lt;&gt;0,VLOOKUP(A146,KLSBX1!$C$2:$I$120,7,FALSE()),NA()),""))</f>
        <v/>
      </c>
      <c r="X146" s="4" t="str">
        <f>IFERROR(IF(B146&lt;&gt;0,VLOOKUP(B146,KLSBX2!$D$2:$I$120,6,FALSE()),NA()),IFERROR(IF(A146&lt;&gt;0,VLOOKUP(A146,KLSBX2!$C$2:$I$120,7,FALSE()),NA()),""))</f>
        <v/>
      </c>
      <c r="Y146" s="4" t="str">
        <f>IFERROR(IF(B146&lt;&gt;0,VLOOKUP(B146,DMSBXNC!$D$2:$I$420,6,FALSE()),NA()),IFERROR(IF(A146&lt;&gt;0,VLOOKUP(A146,DMSBXNC!$C$2:$I$420,7,FALSE()),NA()),""))</f>
        <v/>
      </c>
      <c r="Z146" s="4" t="str">
        <f>IFERROR(IF(B146&lt;&gt;0,VLOOKUP(B146,DMSBX1_3!$D$2:$I$420,6,FALSE()),NA()),IFERROR(IF(A146&lt;&gt;0,VLOOKUP(A146,DMSBX1_3!$C$2:$I$420,7,FALSE()),NA()),""))</f>
        <v/>
      </c>
      <c r="AA146" s="4" t="str">
        <f>IFERROR(IF(B146&lt;&gt;0,VLOOKUP(B146,'KLS1'!$D$2:$I$420,6,FALSE()),NA()),IFERROR(IF(A146&lt;&gt;0,VLOOKUP(A146,'KLS1'!$C$2:$I$420,7,FALSE()),NA()),""))</f>
        <v/>
      </c>
      <c r="AB146" s="6" t="str">
        <f>IFERROR(IF(B146&lt;&gt;0,VLOOKUP(B146,'KLS2'!$D$2:$I$426,6,FALSE()),NA()),IFERROR(IF(A146&lt;&gt;0,VLOOKUP(A146,'KLS2'!$C$2:$I$426,7,FALSE()),NA()),""))</f>
        <v/>
      </c>
      <c r="AC146" s="10">
        <f t="shared" si="29"/>
        <v>0</v>
      </c>
      <c r="AD146" s="11">
        <f t="shared" si="30"/>
        <v>0</v>
      </c>
      <c r="AE146" s="201">
        <f t="shared" si="31"/>
        <v>0</v>
      </c>
      <c r="AF146" s="240"/>
      <c r="AG146" s="4" t="str">
        <f>IFERROR(VLOOKUP(B146,FS!$A$2:$N$78,6,FALSE),"")</f>
        <v/>
      </c>
      <c r="AH146" s="4" t="str">
        <f>IFERROR(VLOOKUP(B146,FS!$A$2:$N$78,7,FALSE),"")</f>
        <v/>
      </c>
      <c r="AI146" s="4" t="str">
        <f>IFERROR(VLOOKUP(B146,FS!$A$2:$N$78,8,FALSE),"")</f>
        <v/>
      </c>
      <c r="AJ146" s="4" t="str">
        <f>IFERROR(VLOOKUP(B146,FS!$A$2:$N$78,9,FALSE),"")</f>
        <v/>
      </c>
      <c r="AK146" s="4" t="str">
        <f>IFERROR(VLOOKUP(B146,FS!$A$2:$N$78,10,FALSE),"")</f>
        <v/>
      </c>
      <c r="AL146" s="4" t="str">
        <f>IFERROR(VLOOKUP(B146,FS!$A$2:$N$78,11,FALSE),"")</f>
        <v/>
      </c>
      <c r="AM146" s="4" t="str">
        <f>IFERROR(VLOOKUP(B146,FS!$A$2:$N$78,12,FALSE),"")</f>
        <v/>
      </c>
      <c r="AN146" s="4" t="str">
        <f>IFERROR(VLOOKUP(B146,FS!$A$2:$N$78,13,FALSE),"")</f>
        <v/>
      </c>
      <c r="AO146" s="236">
        <f t="shared" si="32"/>
        <v>0</v>
      </c>
      <c r="AP146" s="235">
        <f t="shared" si="33"/>
        <v>0</v>
      </c>
      <c r="AQ146" s="237">
        <f t="shared" si="34"/>
        <v>0</v>
      </c>
      <c r="AR146" s="4">
        <f t="shared" si="35"/>
        <v>0</v>
      </c>
      <c r="AS146" s="1">
        <f t="shared" si="36"/>
        <v>0</v>
      </c>
      <c r="AT146" s="1"/>
    </row>
    <row r="147" spans="1:46" ht="15" customHeight="1">
      <c r="A147" s="141">
        <v>9150390</v>
      </c>
      <c r="B147" s="141">
        <v>776141</v>
      </c>
      <c r="C147" s="14" t="s">
        <v>485</v>
      </c>
      <c r="D147" s="2">
        <v>2007</v>
      </c>
      <c r="E147" s="3" t="s">
        <v>11</v>
      </c>
      <c r="F147" s="1" t="str">
        <f>IFERROR(VLOOKUP(B147,SVEXP!$A$2:$F$6577,6,FALSE),"")</f>
        <v>Snow Rockets</v>
      </c>
      <c r="G147" s="211" t="str">
        <f>IFERROR(VLOOKUP(B147,SVEXP!$A$2:$E$6577,5,FALSE),"")</f>
        <v>Středočeský kraj</v>
      </c>
      <c r="H147" s="3" t="s">
        <v>161</v>
      </c>
      <c r="I147" s="4" t="str">
        <f>IFERROR(VLOOKUP(A147,'KLP1'!$C$1:$I$108,7,0),IFERROR(VLOOKUP(B147,'KLP1'!$D$1:$I$108,6,0),""))</f>
        <v/>
      </c>
      <c r="J147" s="4" t="str">
        <f>IFERROR(VLOOKUP(A147,'KLP2'!$C$1:$I$108,7,0),IFERROR(VLOOKUP(B147,'KLP2'!$D$1:$I$108,6,0),""))</f>
        <v/>
      </c>
      <c r="K147" s="4" t="str">
        <f>IFERROR(VLOOKUP(A147,'DM1'!$C$1:$I$108,7,0),IFERROR(VLOOKUP(B147,'DM1'!$D$1:$I$108,6,0),""))</f>
        <v/>
      </c>
      <c r="L147" s="4" t="str">
        <f>IFERROR(VLOOKUP(A147,'DM2'!$C$1:$I$108,7,0),IFERROR(VLOOKUP(B147,'DM2'!$D$1:$I$108,6,0),""))</f>
        <v/>
      </c>
      <c r="M147" s="17" t="str">
        <f>IFERROR(VLOOKUP(A147,'SPF1'!$C$1:$I$108,7,0),IFERROR(VLOOKUP(B147,'SPF1'!$D$1:$I$108,6,0),""))</f>
        <v/>
      </c>
      <c r="N147" s="88" t="str">
        <f>IFERROR(VLOOKUP(A147,'SPF2'!$C$1:$I$108,7,0),IFERROR(VLOOKUP(B147,'SPF2'!$D$1:$I$108,6,0),""))</f>
        <v/>
      </c>
      <c r="O147" s="10">
        <f t="shared" si="26"/>
        <v>0</v>
      </c>
      <c r="P147" s="11">
        <f t="shared" si="27"/>
        <v>0</v>
      </c>
      <c r="Q147" s="201">
        <f t="shared" si="28"/>
        <v>0</v>
      </c>
      <c r="R147" s="8"/>
      <c r="S147" s="5" t="str">
        <f>IFERROR(VLOOKUP(A147,DMSBX1!$C$1:$I$108,7,0),IFERROR(VLOOKUP(B147,DMSBX1!$D$1:$I$108,6,0),""))</f>
        <v/>
      </c>
      <c r="T147" s="5" t="str">
        <f>IFERROR(VLOOKUP(A147,DMSBX2!$C$1:$I$101,7,0),IFERROR(VLOOKUP(B147,DMSBX2!$D$1:$I$101,6,0),""))</f>
        <v/>
      </c>
      <c r="U147" s="4" t="str">
        <f>IFERROR(VLOOKUP(B147,'SP1'!$D$1:$I$107,6,0),"")</f>
        <v/>
      </c>
      <c r="V147" s="4" t="str">
        <f>IFERROR(VLOOKUP(B147,'SP2'!$D$1:$I$107,6,0),"")</f>
        <v/>
      </c>
      <c r="W147" s="4" t="str">
        <f>IFERROR(IF(B147&lt;&gt;0,VLOOKUP(B147,KLSBX1!$D$2:$I$120,6,FALSE()),NA()),IFERROR(IF(A147&lt;&gt;0,VLOOKUP(A147,KLSBX1!$C$2:$I$120,7,FALSE()),NA()),""))</f>
        <v/>
      </c>
      <c r="X147" s="4" t="str">
        <f>IFERROR(IF(B147&lt;&gt;0,VLOOKUP(B147,KLSBX2!$D$2:$I$120,6,FALSE()),NA()),IFERROR(IF(A147&lt;&gt;0,VLOOKUP(A147,KLSBX2!$C$2:$I$120,7,FALSE()),NA()),""))</f>
        <v/>
      </c>
      <c r="Y147" s="4" t="str">
        <f>IFERROR(IF(B147&lt;&gt;0,VLOOKUP(B147,DMSBXNC!$D$2:$I$420,6,FALSE()),NA()),IFERROR(IF(A147&lt;&gt;0,VLOOKUP(A147,DMSBXNC!$C$2:$I$420,7,FALSE()),NA()),""))</f>
        <v/>
      </c>
      <c r="Z147" s="4" t="str">
        <f>IFERROR(IF(B147&lt;&gt;0,VLOOKUP(B147,DMSBX1_3!$D$2:$I$420,6,FALSE()),NA()),IFERROR(IF(A147&lt;&gt;0,VLOOKUP(A147,DMSBX1_3!$C$2:$I$420,7,FALSE()),NA()),""))</f>
        <v/>
      </c>
      <c r="AA147" s="4" t="str">
        <f>IFERROR(IF(B147&lt;&gt;0,VLOOKUP(B147,'KLS1'!$D$2:$I$420,6,FALSE()),NA()),IFERROR(IF(A147&lt;&gt;0,VLOOKUP(A147,'KLS1'!$C$2:$I$420,7,FALSE()),NA()),""))</f>
        <v/>
      </c>
      <c r="AB147" s="6" t="str">
        <f>IFERROR(IF(B147&lt;&gt;0,VLOOKUP(B147,'KLS2'!$D$2:$I$426,6,FALSE()),NA()),IFERROR(IF(A147&lt;&gt;0,VLOOKUP(A147,'KLS2'!$C$2:$I$426,7,FALSE()),NA()),""))</f>
        <v/>
      </c>
      <c r="AC147" s="10">
        <f t="shared" si="29"/>
        <v>0</v>
      </c>
      <c r="AD147" s="11">
        <f t="shared" si="30"/>
        <v>0</v>
      </c>
      <c r="AE147" s="201">
        <f t="shared" si="31"/>
        <v>0</v>
      </c>
      <c r="AF147" s="240"/>
      <c r="AG147" s="4" t="str">
        <f>IFERROR(VLOOKUP(B147,FS!$A$2:$N$78,6,FALSE),"")</f>
        <v/>
      </c>
      <c r="AH147" s="4" t="str">
        <f>IFERROR(VLOOKUP(B147,FS!$A$2:$N$78,7,FALSE),"")</f>
        <v/>
      </c>
      <c r="AI147" s="4" t="str">
        <f>IFERROR(VLOOKUP(B147,FS!$A$2:$N$78,8,FALSE),"")</f>
        <v/>
      </c>
      <c r="AJ147" s="4" t="str">
        <f>IFERROR(VLOOKUP(B147,FS!$A$2:$N$78,9,FALSE),"")</f>
        <v/>
      </c>
      <c r="AK147" s="4" t="str">
        <f>IFERROR(VLOOKUP(B147,FS!$A$2:$N$78,10,FALSE),"")</f>
        <v/>
      </c>
      <c r="AL147" s="4" t="str">
        <f>IFERROR(VLOOKUP(B147,FS!$A$2:$N$78,11,FALSE),"")</f>
        <v/>
      </c>
      <c r="AM147" s="4" t="str">
        <f>IFERROR(VLOOKUP(B147,FS!$A$2:$N$78,12,FALSE),"")</f>
        <v/>
      </c>
      <c r="AN147" s="4" t="str">
        <f>IFERROR(VLOOKUP(B147,FS!$A$2:$N$78,13,FALSE),"")</f>
        <v/>
      </c>
      <c r="AO147" s="236">
        <f t="shared" si="32"/>
        <v>0</v>
      </c>
      <c r="AP147" s="235">
        <f t="shared" si="33"/>
        <v>0</v>
      </c>
      <c r="AQ147" s="237">
        <f t="shared" si="34"/>
        <v>0</v>
      </c>
      <c r="AR147" s="4">
        <f t="shared" si="35"/>
        <v>0</v>
      </c>
      <c r="AS147" s="1">
        <f t="shared" si="36"/>
        <v>0</v>
      </c>
      <c r="AT147" s="1"/>
    </row>
    <row r="148" spans="1:46" ht="15" customHeight="1">
      <c r="A148" s="141">
        <v>9150401</v>
      </c>
      <c r="B148" s="141">
        <v>776981</v>
      </c>
      <c r="C148" s="14" t="s">
        <v>486</v>
      </c>
      <c r="D148" s="2">
        <v>2007</v>
      </c>
      <c r="E148" s="3" t="s">
        <v>11</v>
      </c>
      <c r="F148" s="1" t="str">
        <f>IFERROR(VLOOKUP(B148,SVEXP!$A$2:$F$6577,6,FALSE),"")</f>
        <v>Neregistrovaní</v>
      </c>
      <c r="G148" s="211" t="str">
        <f>IFERROR(VLOOKUP(B148,SVEXP!$A$2:$E$6577,5,FALSE),"")</f>
        <v>Zlínský kraj</v>
      </c>
      <c r="H148" s="3" t="s">
        <v>161</v>
      </c>
      <c r="I148" s="4" t="str">
        <f>IFERROR(VLOOKUP(A148,'KLP1'!$C$1:$I$108,7,0),IFERROR(VLOOKUP(B148,'KLP1'!$D$1:$I$108,6,0),""))</f>
        <v/>
      </c>
      <c r="J148" s="4" t="str">
        <f>IFERROR(VLOOKUP(A148,'KLP2'!$C$1:$I$108,7,0),IFERROR(VLOOKUP(B148,'KLP2'!$D$1:$I$108,6,0),""))</f>
        <v/>
      </c>
      <c r="K148" s="4" t="str">
        <f>IFERROR(VLOOKUP(A148,'DM1'!$C$1:$I$108,7,0),IFERROR(VLOOKUP(B148,'DM1'!$D$1:$I$108,6,0),""))</f>
        <v/>
      </c>
      <c r="L148" s="4" t="str">
        <f>IFERROR(VLOOKUP(A148,'DM2'!$C$1:$I$108,7,0),IFERROR(VLOOKUP(B148,'DM2'!$D$1:$I$108,6,0),""))</f>
        <v/>
      </c>
      <c r="M148" s="17" t="str">
        <f>IFERROR(VLOOKUP(A148,'SPF1'!$C$1:$I$108,7,0),IFERROR(VLOOKUP(B148,'SPF1'!$D$1:$I$108,6,0),""))</f>
        <v/>
      </c>
      <c r="N148" s="88" t="str">
        <f>IFERROR(VLOOKUP(A148,'SPF2'!$C$1:$I$108,7,0),IFERROR(VLOOKUP(B148,'SPF2'!$D$1:$I$108,6,0),""))</f>
        <v/>
      </c>
      <c r="O148" s="10">
        <f t="shared" si="26"/>
        <v>0</v>
      </c>
      <c r="P148" s="11">
        <f t="shared" si="27"/>
        <v>0</v>
      </c>
      <c r="Q148" s="201">
        <f t="shared" si="28"/>
        <v>0</v>
      </c>
      <c r="R148" s="8"/>
      <c r="S148" s="5" t="str">
        <f>IFERROR(VLOOKUP(A148,DMSBX1!$C$1:$I$108,7,0),IFERROR(VLOOKUP(B148,DMSBX1!$D$1:$I$108,6,0),""))</f>
        <v/>
      </c>
      <c r="T148" s="5" t="str">
        <f>IFERROR(VLOOKUP(A148,DMSBX2!$C$1:$I$101,7,0),IFERROR(VLOOKUP(B148,DMSBX2!$D$1:$I$101,6,0),""))</f>
        <v/>
      </c>
      <c r="U148" s="4" t="str">
        <f>IFERROR(VLOOKUP(B148,'SP1'!$D$1:$I$107,6,0),"")</f>
        <v/>
      </c>
      <c r="V148" s="4" t="str">
        <f>IFERROR(VLOOKUP(B148,'SP2'!$D$1:$I$107,6,0),"")</f>
        <v/>
      </c>
      <c r="W148" s="4" t="str">
        <f>IFERROR(IF(B148&lt;&gt;0,VLOOKUP(B148,KLSBX1!$D$2:$I$120,6,FALSE()),NA()),IFERROR(IF(A148&lt;&gt;0,VLOOKUP(A148,KLSBX1!$C$2:$I$120,7,FALSE()),NA()),""))</f>
        <v/>
      </c>
      <c r="X148" s="4" t="str">
        <f>IFERROR(IF(B148&lt;&gt;0,VLOOKUP(B148,KLSBX2!$D$2:$I$120,6,FALSE()),NA()),IFERROR(IF(A148&lt;&gt;0,VLOOKUP(A148,KLSBX2!$C$2:$I$120,7,FALSE()),NA()),""))</f>
        <v/>
      </c>
      <c r="Y148" s="4" t="str">
        <f>IFERROR(IF(B148&lt;&gt;0,VLOOKUP(B148,DMSBXNC!$D$2:$I$420,6,FALSE()),NA()),IFERROR(IF(A148&lt;&gt;0,VLOOKUP(A148,DMSBXNC!$C$2:$I$420,7,FALSE()),NA()),""))</f>
        <v/>
      </c>
      <c r="Z148" s="4" t="str">
        <f>IFERROR(IF(B148&lt;&gt;0,VLOOKUP(B148,DMSBX1_3!$D$2:$I$420,6,FALSE()),NA()),IFERROR(IF(A148&lt;&gt;0,VLOOKUP(A148,DMSBX1_3!$C$2:$I$420,7,FALSE()),NA()),""))</f>
        <v/>
      </c>
      <c r="AA148" s="4" t="str">
        <f>IFERROR(IF(B148&lt;&gt;0,VLOOKUP(B148,'KLS1'!$D$2:$I$420,6,FALSE()),NA()),IFERROR(IF(A148&lt;&gt;0,VLOOKUP(A148,'KLS1'!$C$2:$I$420,7,FALSE()),NA()),""))</f>
        <v/>
      </c>
      <c r="AB148" s="6" t="str">
        <f>IFERROR(IF(B148&lt;&gt;0,VLOOKUP(B148,'KLS2'!$D$2:$I$426,6,FALSE()),NA()),IFERROR(IF(A148&lt;&gt;0,VLOOKUP(A148,'KLS2'!$C$2:$I$426,7,FALSE()),NA()),""))</f>
        <v/>
      </c>
      <c r="AC148" s="10">
        <f t="shared" si="29"/>
        <v>0</v>
      </c>
      <c r="AD148" s="11">
        <f t="shared" si="30"/>
        <v>0</v>
      </c>
      <c r="AE148" s="201">
        <f t="shared" si="31"/>
        <v>0</v>
      </c>
      <c r="AF148" s="240"/>
      <c r="AG148" s="4" t="str">
        <f>IFERROR(VLOOKUP(B148,FS!$A$2:$N$78,6,FALSE),"")</f>
        <v/>
      </c>
      <c r="AH148" s="4" t="str">
        <f>IFERROR(VLOOKUP(B148,FS!$A$2:$N$78,7,FALSE),"")</f>
        <v/>
      </c>
      <c r="AI148" s="4" t="str">
        <f>IFERROR(VLOOKUP(B148,FS!$A$2:$N$78,8,FALSE),"")</f>
        <v/>
      </c>
      <c r="AJ148" s="4" t="str">
        <f>IFERROR(VLOOKUP(B148,FS!$A$2:$N$78,9,FALSE),"")</f>
        <v/>
      </c>
      <c r="AK148" s="4" t="str">
        <f>IFERROR(VLOOKUP(B148,FS!$A$2:$N$78,10,FALSE),"")</f>
        <v/>
      </c>
      <c r="AL148" s="4" t="str">
        <f>IFERROR(VLOOKUP(B148,FS!$A$2:$N$78,11,FALSE),"")</f>
        <v/>
      </c>
      <c r="AM148" s="4" t="str">
        <f>IFERROR(VLOOKUP(B148,FS!$A$2:$N$78,12,FALSE),"")</f>
        <v/>
      </c>
      <c r="AN148" s="4" t="str">
        <f>IFERROR(VLOOKUP(B148,FS!$A$2:$N$78,13,FALSE),"")</f>
        <v/>
      </c>
      <c r="AO148" s="236">
        <f t="shared" si="32"/>
        <v>0</v>
      </c>
      <c r="AP148" s="235">
        <f t="shared" si="33"/>
        <v>0</v>
      </c>
      <c r="AQ148" s="237">
        <f t="shared" si="34"/>
        <v>0</v>
      </c>
      <c r="AR148" s="4">
        <f t="shared" si="35"/>
        <v>0</v>
      </c>
      <c r="AS148" s="1">
        <f t="shared" si="36"/>
        <v>0</v>
      </c>
      <c r="AT148" s="1"/>
    </row>
    <row r="149" spans="1:46" ht="15" customHeight="1">
      <c r="A149" s="186">
        <v>9040338</v>
      </c>
      <c r="B149" s="186"/>
      <c r="C149" s="186" t="s">
        <v>274</v>
      </c>
      <c r="D149" s="187">
        <v>2007</v>
      </c>
      <c r="E149" s="187" t="s">
        <v>275</v>
      </c>
      <c r="F149" s="186"/>
      <c r="G149" s="217"/>
      <c r="H149" s="187" t="s">
        <v>161</v>
      </c>
      <c r="I149" s="188"/>
      <c r="J149" s="187"/>
      <c r="K149" s="187"/>
      <c r="L149" s="130"/>
      <c r="M149" s="130" t="str">
        <f>IFERROR(VLOOKUP(A149,'SPF1'!$C$1:$I$108,7,0),IFERROR(VLOOKUP(B149,'SPF1'!$D$1:$I$108,6,0),""))</f>
        <v/>
      </c>
      <c r="N149" s="127" t="str">
        <f>IFERROR(VLOOKUP(A149,'SPF2'!$C$1:$I$108,7,0),IFERROR(VLOOKUP(B149,'SPF2'!$D$1:$I$108,6,0),""))</f>
        <v/>
      </c>
      <c r="O149" s="10">
        <f t="shared" si="26"/>
        <v>0</v>
      </c>
      <c r="P149" s="11">
        <f t="shared" si="27"/>
        <v>0</v>
      </c>
      <c r="Q149" s="201">
        <f t="shared" si="28"/>
        <v>0</v>
      </c>
      <c r="R149" s="8"/>
      <c r="S149" s="130"/>
      <c r="T149" s="130"/>
      <c r="U149" s="130"/>
      <c r="V149" s="130"/>
      <c r="W149" s="130"/>
      <c r="X149" s="127" t="str">
        <f>IFERROR(IF(B149&lt;&gt;0,VLOOKUP(B149,KLSBX2!$D$2:$I$120,6,FALSE()),NA()),IFERROR(IF(A149&lt;&gt;0,VLOOKUP(A149,KLSBX2!$C$2:$I$120,7,FALSE()),NA()),""))</f>
        <v/>
      </c>
      <c r="Y149" s="127">
        <f>IFERROR(IF(B149&lt;&gt;0,VLOOKUP(B149,DMSBXNC!$D$2:$I$420,6,FALSE()),NA()),IFERROR(IF(A149&lt;&gt;0,VLOOKUP(A149,DMSBXNC!$C$2:$I$420,7,FALSE()),NA()),""))</f>
        <v>45</v>
      </c>
      <c r="Z149" s="127">
        <f>IFERROR(IF(B149&lt;&gt;0,VLOOKUP(B149,DMSBX1_3!$D$2:$I$420,6,FALSE()),NA()),IFERROR(IF(A149&lt;&gt;0,VLOOKUP(A149,DMSBX1_3!$C$2:$I$420,7,FALSE()),NA()),""))</f>
        <v>50</v>
      </c>
      <c r="AA149" s="127" t="str">
        <f>IFERROR(IF(B149&lt;&gt;0,VLOOKUP(B149,'KLS1'!$D$2:$I$420,6,FALSE()),NA()),IFERROR(IF(A149&lt;&gt;0,VLOOKUP(A149,'KLS1'!$C$2:$I$420,7,FALSE()),NA()),""))</f>
        <v/>
      </c>
      <c r="AB149" s="129" t="str">
        <f>IFERROR(IF(B149&lt;&gt;0,VLOOKUP(B149,'KLS2'!$D$2:$I$426,6,FALSE()),NA()),IFERROR(IF(A149&lt;&gt;0,VLOOKUP(A149,'KLS2'!$C$2:$I$426,7,FALSE()),NA()),""))</f>
        <v/>
      </c>
      <c r="AC149" s="10">
        <f t="shared" si="29"/>
        <v>95</v>
      </c>
      <c r="AD149" s="11">
        <f t="shared" si="30"/>
        <v>95</v>
      </c>
      <c r="AE149" s="201">
        <f t="shared" si="31"/>
        <v>31.666666666666668</v>
      </c>
      <c r="AF149" s="240"/>
      <c r="AG149" s="4" t="str">
        <f>IFERROR(VLOOKUP(B149,FS!$A$2:$N$78,6,FALSE),"")</f>
        <v/>
      </c>
      <c r="AH149" s="4" t="str">
        <f>IFERROR(VLOOKUP(B149,FS!$A$2:$N$78,7,FALSE),"")</f>
        <v/>
      </c>
      <c r="AI149" s="4" t="str">
        <f>IFERROR(VLOOKUP(B149,FS!$A$2:$N$78,8,FALSE),"")</f>
        <v/>
      </c>
      <c r="AJ149" s="4" t="str">
        <f>IFERROR(VLOOKUP(B149,FS!$A$2:$N$78,9,FALSE),"")</f>
        <v/>
      </c>
      <c r="AK149" s="4" t="str">
        <f>IFERROR(VLOOKUP(B149,FS!$A$2:$N$78,10,FALSE),"")</f>
        <v/>
      </c>
      <c r="AL149" s="4" t="str">
        <f>IFERROR(VLOOKUP(B149,FS!$A$2:$N$78,11,FALSE),"")</f>
        <v/>
      </c>
      <c r="AM149" s="4" t="str">
        <f>IFERROR(VLOOKUP(B149,FS!$A$2:$N$78,12,FALSE),"")</f>
        <v/>
      </c>
      <c r="AN149" s="4" t="str">
        <f>IFERROR(VLOOKUP(B149,FS!$A$2:$N$78,13,FALSE),"")</f>
        <v/>
      </c>
      <c r="AO149" s="236">
        <f t="shared" si="32"/>
        <v>0</v>
      </c>
      <c r="AP149" s="235">
        <f t="shared" si="33"/>
        <v>0</v>
      </c>
      <c r="AQ149" s="237">
        <f t="shared" si="34"/>
        <v>0</v>
      </c>
      <c r="AR149" s="4">
        <f t="shared" si="35"/>
        <v>31.666666666666668</v>
      </c>
      <c r="AS149" s="1">
        <f t="shared" si="36"/>
        <v>1</v>
      </c>
      <c r="AT149" s="130"/>
    </row>
    <row r="150" spans="1:46" ht="15" customHeight="1">
      <c r="A150" s="186">
        <v>9045169</v>
      </c>
      <c r="B150" s="186"/>
      <c r="C150" s="186" t="s">
        <v>276</v>
      </c>
      <c r="D150" s="187">
        <v>2007</v>
      </c>
      <c r="E150" s="187" t="s">
        <v>275</v>
      </c>
      <c r="F150" s="186"/>
      <c r="G150" s="217"/>
      <c r="H150" s="187" t="s">
        <v>164</v>
      </c>
      <c r="I150" s="188"/>
      <c r="J150" s="187"/>
      <c r="K150" s="187"/>
      <c r="L150" s="130"/>
      <c r="M150" s="130" t="str">
        <f>IFERROR(VLOOKUP(A150,'SPF1'!$C$1:$I$108,7,0),IFERROR(VLOOKUP(B150,'SPF1'!$D$1:$I$108,6,0),""))</f>
        <v/>
      </c>
      <c r="N150" s="127" t="str">
        <f>IFERROR(VLOOKUP(A150,'SPF2'!$C$1:$I$108,7,0),IFERROR(VLOOKUP(B150,'SPF2'!$D$1:$I$108,6,0),""))</f>
        <v/>
      </c>
      <c r="O150" s="10">
        <f t="shared" si="26"/>
        <v>0</v>
      </c>
      <c r="P150" s="11">
        <f t="shared" si="27"/>
        <v>0</v>
      </c>
      <c r="Q150" s="201">
        <f t="shared" si="28"/>
        <v>0</v>
      </c>
      <c r="R150" s="8"/>
      <c r="S150" s="130"/>
      <c r="T150" s="130"/>
      <c r="U150" s="130"/>
      <c r="V150" s="130"/>
      <c r="W150" s="130"/>
      <c r="X150" s="127" t="str">
        <f>IFERROR(IF(B150&lt;&gt;0,VLOOKUP(B150,KLSBX2!$D$2:$I$120,6,FALSE()),NA()),IFERROR(IF(A150&lt;&gt;0,VLOOKUP(A150,KLSBX2!$C$2:$I$120,7,FALSE()),NA()),""))</f>
        <v/>
      </c>
      <c r="Y150" s="127">
        <f>IFERROR(IF(B150&lt;&gt;0,VLOOKUP(B150,DMSBXNC!$D$2:$I$420,6,FALSE()),NA()),IFERROR(IF(A150&lt;&gt;0,VLOOKUP(A150,DMSBXNC!$C$2:$I$420,7,FALSE()),NA()),""))</f>
        <v>6</v>
      </c>
      <c r="Z150" s="127">
        <f>IFERROR(IF(B150&lt;&gt;0,VLOOKUP(B150,DMSBX1_3!$D$2:$I$420,6,FALSE()),NA()),IFERROR(IF(A150&lt;&gt;0,VLOOKUP(A150,DMSBX1_3!$C$2:$I$420,7,FALSE()),NA()),""))</f>
        <v>50</v>
      </c>
      <c r="AA150" s="127" t="str">
        <f>IFERROR(IF(B150&lt;&gt;0,VLOOKUP(B150,'KLS1'!$D$2:$I$420,6,FALSE()),NA()),IFERROR(IF(A150&lt;&gt;0,VLOOKUP(A150,'KLS1'!$C$2:$I$420,7,FALSE()),NA()),""))</f>
        <v/>
      </c>
      <c r="AB150" s="129" t="str">
        <f>IFERROR(IF(B150&lt;&gt;0,VLOOKUP(B150,'KLS2'!$D$2:$I$426,6,FALSE()),NA()),IFERROR(IF(A150&lt;&gt;0,VLOOKUP(A150,'KLS2'!$C$2:$I$426,7,FALSE()),NA()),""))</f>
        <v/>
      </c>
      <c r="AC150" s="10">
        <f t="shared" si="29"/>
        <v>56</v>
      </c>
      <c r="AD150" s="11">
        <f t="shared" si="30"/>
        <v>56</v>
      </c>
      <c r="AE150" s="201">
        <f t="shared" si="31"/>
        <v>18.666666666666668</v>
      </c>
      <c r="AF150" s="240"/>
      <c r="AG150" s="4" t="str">
        <f>IFERROR(VLOOKUP(B150,FS!$A$2:$N$78,6,FALSE),"")</f>
        <v/>
      </c>
      <c r="AH150" s="4" t="str">
        <f>IFERROR(VLOOKUP(B150,FS!$A$2:$N$78,7,FALSE),"")</f>
        <v/>
      </c>
      <c r="AI150" s="4" t="str">
        <f>IFERROR(VLOOKUP(B150,FS!$A$2:$N$78,8,FALSE),"")</f>
        <v/>
      </c>
      <c r="AJ150" s="4" t="str">
        <f>IFERROR(VLOOKUP(B150,FS!$A$2:$N$78,9,FALSE),"")</f>
        <v/>
      </c>
      <c r="AK150" s="4" t="str">
        <f>IFERROR(VLOOKUP(B150,FS!$A$2:$N$78,10,FALSE),"")</f>
        <v/>
      </c>
      <c r="AL150" s="4" t="str">
        <f>IFERROR(VLOOKUP(B150,FS!$A$2:$N$78,11,FALSE),"")</f>
        <v/>
      </c>
      <c r="AM150" s="4" t="str">
        <f>IFERROR(VLOOKUP(B150,FS!$A$2:$N$78,12,FALSE),"")</f>
        <v/>
      </c>
      <c r="AN150" s="4" t="str">
        <f>IFERROR(VLOOKUP(B150,FS!$A$2:$N$78,13,FALSE),"")</f>
        <v/>
      </c>
      <c r="AO150" s="236">
        <f t="shared" si="32"/>
        <v>0</v>
      </c>
      <c r="AP150" s="235">
        <f t="shared" si="33"/>
        <v>0</v>
      </c>
      <c r="AQ150" s="237">
        <f t="shared" si="34"/>
        <v>0</v>
      </c>
      <c r="AR150" s="4">
        <f t="shared" si="35"/>
        <v>18.666666666666668</v>
      </c>
      <c r="AS150" s="1">
        <f t="shared" si="36"/>
        <v>1</v>
      </c>
      <c r="AT150" s="130"/>
    </row>
    <row r="151" spans="1:46" ht="15" customHeight="1">
      <c r="A151" s="186">
        <v>9045164</v>
      </c>
      <c r="B151" s="186"/>
      <c r="C151" s="186" t="s">
        <v>278</v>
      </c>
      <c r="D151" s="187">
        <v>2007</v>
      </c>
      <c r="E151" s="187" t="s">
        <v>275</v>
      </c>
      <c r="F151" s="186"/>
      <c r="G151" s="217"/>
      <c r="H151" s="187" t="s">
        <v>164</v>
      </c>
      <c r="I151" s="188"/>
      <c r="J151" s="187"/>
      <c r="K151" s="187"/>
      <c r="L151" s="130"/>
      <c r="M151" s="130" t="str">
        <f>IFERROR(VLOOKUP(A151,'SPF1'!$C$1:$I$108,7,0),IFERROR(VLOOKUP(B151,'SPF1'!$D$1:$I$108,6,0),""))</f>
        <v/>
      </c>
      <c r="N151" s="127" t="str">
        <f>IFERROR(VLOOKUP(A151,'SPF2'!$C$1:$I$108,7,0),IFERROR(VLOOKUP(B151,'SPF2'!$D$1:$I$108,6,0),""))</f>
        <v/>
      </c>
      <c r="O151" s="10">
        <f t="shared" si="26"/>
        <v>0</v>
      </c>
      <c r="P151" s="11">
        <f t="shared" si="27"/>
        <v>0</v>
      </c>
      <c r="Q151" s="201">
        <f t="shared" si="28"/>
        <v>0</v>
      </c>
      <c r="R151" s="8"/>
      <c r="S151" s="130"/>
      <c r="T151" s="130"/>
      <c r="U151" s="130"/>
      <c r="V151" s="130"/>
      <c r="W151" s="130"/>
      <c r="X151" s="127" t="str">
        <f>IFERROR(IF(B151&lt;&gt;0,VLOOKUP(B151,KLSBX2!$D$2:$I$120,6,FALSE()),NA()),IFERROR(IF(A151&lt;&gt;0,VLOOKUP(A151,KLSBX2!$C$2:$I$120,7,FALSE()),NA()),""))</f>
        <v/>
      </c>
      <c r="Y151" s="127">
        <f>IFERROR(IF(B151&lt;&gt;0,VLOOKUP(B151,DMSBXNC!$D$2:$I$420,6,FALSE()),NA()),IFERROR(IF(A151&lt;&gt;0,VLOOKUP(A151,DMSBXNC!$C$2:$I$420,7,FALSE()),NA()),""))</f>
        <v>22</v>
      </c>
      <c r="Z151" s="127">
        <f>IFERROR(IF(B151&lt;&gt;0,VLOOKUP(B151,DMSBX1_3!$D$2:$I$420,6,FALSE()),NA()),IFERROR(IF(A151&lt;&gt;0,VLOOKUP(A151,DMSBX1_3!$C$2:$I$420,7,FALSE()),NA()),""))</f>
        <v>15</v>
      </c>
      <c r="AA151" s="127" t="str">
        <f>IFERROR(IF(B151&lt;&gt;0,VLOOKUP(B151,'KLS1'!$D$2:$I$420,6,FALSE()),NA()),IFERROR(IF(A151&lt;&gt;0,VLOOKUP(A151,'KLS1'!$C$2:$I$420,7,FALSE()),NA()),""))</f>
        <v/>
      </c>
      <c r="AB151" s="129" t="str">
        <f>IFERROR(IF(B151&lt;&gt;0,VLOOKUP(B151,'KLS2'!$D$2:$I$426,6,FALSE()),NA()),IFERROR(IF(A151&lt;&gt;0,VLOOKUP(A151,'KLS2'!$C$2:$I$426,7,FALSE()),NA()),""))</f>
        <v/>
      </c>
      <c r="AC151" s="10">
        <f t="shared" si="29"/>
        <v>37</v>
      </c>
      <c r="AD151" s="11">
        <f t="shared" si="30"/>
        <v>37</v>
      </c>
      <c r="AE151" s="201">
        <f t="shared" si="31"/>
        <v>12.333333333333334</v>
      </c>
      <c r="AF151" s="240"/>
      <c r="AG151" s="4" t="str">
        <f>IFERROR(VLOOKUP(B151,FS!$A$2:$N$78,6,FALSE),"")</f>
        <v/>
      </c>
      <c r="AH151" s="4" t="str">
        <f>IFERROR(VLOOKUP(B151,FS!$A$2:$N$78,7,FALSE),"")</f>
        <v/>
      </c>
      <c r="AI151" s="4" t="str">
        <f>IFERROR(VLOOKUP(B151,FS!$A$2:$N$78,8,FALSE),"")</f>
        <v/>
      </c>
      <c r="AJ151" s="4" t="str">
        <f>IFERROR(VLOOKUP(B151,FS!$A$2:$N$78,9,FALSE),"")</f>
        <v/>
      </c>
      <c r="AK151" s="4" t="str">
        <f>IFERROR(VLOOKUP(B151,FS!$A$2:$N$78,10,FALSE),"")</f>
        <v/>
      </c>
      <c r="AL151" s="4" t="str">
        <f>IFERROR(VLOOKUP(B151,FS!$A$2:$N$78,11,FALSE),"")</f>
        <v/>
      </c>
      <c r="AM151" s="4" t="str">
        <f>IFERROR(VLOOKUP(B151,FS!$A$2:$N$78,12,FALSE),"")</f>
        <v/>
      </c>
      <c r="AN151" s="4" t="str">
        <f>IFERROR(VLOOKUP(B151,FS!$A$2:$N$78,13,FALSE),"")</f>
        <v/>
      </c>
      <c r="AO151" s="236">
        <f t="shared" si="32"/>
        <v>0</v>
      </c>
      <c r="AP151" s="235">
        <f t="shared" si="33"/>
        <v>0</v>
      </c>
      <c r="AQ151" s="237">
        <f t="shared" si="34"/>
        <v>0</v>
      </c>
      <c r="AR151" s="4">
        <f t="shared" si="35"/>
        <v>12.333333333333334</v>
      </c>
      <c r="AS151" s="1">
        <f t="shared" si="36"/>
        <v>1</v>
      </c>
      <c r="AT151" s="130"/>
    </row>
    <row r="152" spans="1:46" ht="15" customHeight="1">
      <c r="A152" s="186">
        <v>9040378</v>
      </c>
      <c r="B152" s="186"/>
      <c r="C152" s="186" t="s">
        <v>279</v>
      </c>
      <c r="D152" s="187">
        <v>2007</v>
      </c>
      <c r="E152" s="187" t="s">
        <v>275</v>
      </c>
      <c r="F152" s="186"/>
      <c r="G152" s="217"/>
      <c r="H152" s="187" t="s">
        <v>161</v>
      </c>
      <c r="I152" s="188"/>
      <c r="J152" s="187"/>
      <c r="K152" s="187"/>
      <c r="L152" s="130"/>
      <c r="M152" s="130" t="str">
        <f>IFERROR(VLOOKUP(A152,'SPF1'!$C$1:$I$108,7,0),IFERROR(VLOOKUP(B152,'SPF1'!$D$1:$I$108,6,0),""))</f>
        <v/>
      </c>
      <c r="N152" s="127" t="str">
        <f>IFERROR(VLOOKUP(A152,'SPF2'!$C$1:$I$108,7,0),IFERROR(VLOOKUP(B152,'SPF2'!$D$1:$I$108,6,0),""))</f>
        <v/>
      </c>
      <c r="O152" s="10">
        <f t="shared" si="26"/>
        <v>0</v>
      </c>
      <c r="P152" s="11">
        <f t="shared" si="27"/>
        <v>0</v>
      </c>
      <c r="Q152" s="201">
        <f t="shared" si="28"/>
        <v>0</v>
      </c>
      <c r="R152" s="8"/>
      <c r="S152" s="130"/>
      <c r="T152" s="130"/>
      <c r="U152" s="130"/>
      <c r="V152" s="130"/>
      <c r="W152" s="130"/>
      <c r="X152" s="127" t="str">
        <f>IFERROR(IF(B152&lt;&gt;0,VLOOKUP(B152,KLSBX2!$D$2:$I$120,6,FALSE()),NA()),IFERROR(IF(A152&lt;&gt;0,VLOOKUP(A152,KLSBX2!$C$2:$I$120,7,FALSE()),NA()),""))</f>
        <v/>
      </c>
      <c r="Y152" s="127">
        <f>IFERROR(IF(B152&lt;&gt;0,VLOOKUP(B152,DMSBXNC!$D$2:$I$420,6,FALSE()),NA()),IFERROR(IF(A152&lt;&gt;0,VLOOKUP(A152,DMSBXNC!$C$2:$I$420,7,FALSE()),NA()),""))</f>
        <v>7</v>
      </c>
      <c r="Z152" s="127">
        <f>IFERROR(IF(B152&lt;&gt;0,VLOOKUP(B152,DMSBX1_3!$D$2:$I$420,6,FALSE()),NA()),IFERROR(IF(A152&lt;&gt;0,VLOOKUP(A152,DMSBX1_3!$C$2:$I$420,7,FALSE()),NA()),""))</f>
        <v>10</v>
      </c>
      <c r="AA152" s="127" t="str">
        <f>IFERROR(IF(B152&lt;&gt;0,VLOOKUP(B152,'KLS1'!$D$2:$I$420,6,FALSE()),NA()),IFERROR(IF(A152&lt;&gt;0,VLOOKUP(A152,'KLS1'!$C$2:$I$420,7,FALSE()),NA()),""))</f>
        <v/>
      </c>
      <c r="AB152" s="129" t="str">
        <f>IFERROR(IF(B152&lt;&gt;0,VLOOKUP(B152,'KLS2'!$D$2:$I$426,6,FALSE()),NA()),IFERROR(IF(A152&lt;&gt;0,VLOOKUP(A152,'KLS2'!$C$2:$I$426,7,FALSE()),NA()),""))</f>
        <v/>
      </c>
      <c r="AC152" s="10">
        <f t="shared" si="29"/>
        <v>17</v>
      </c>
      <c r="AD152" s="11">
        <f t="shared" si="30"/>
        <v>17</v>
      </c>
      <c r="AE152" s="201">
        <f t="shared" si="31"/>
        <v>5.666666666666667</v>
      </c>
      <c r="AF152" s="240"/>
      <c r="AG152" s="4" t="str">
        <f>IFERROR(VLOOKUP(B152,FS!$A$2:$N$78,6,FALSE),"")</f>
        <v/>
      </c>
      <c r="AH152" s="4" t="str">
        <f>IFERROR(VLOOKUP(B152,FS!$A$2:$N$78,7,FALSE),"")</f>
        <v/>
      </c>
      <c r="AI152" s="4" t="str">
        <f>IFERROR(VLOOKUP(B152,FS!$A$2:$N$78,8,FALSE),"")</f>
        <v/>
      </c>
      <c r="AJ152" s="4" t="str">
        <f>IFERROR(VLOOKUP(B152,FS!$A$2:$N$78,9,FALSE),"")</f>
        <v/>
      </c>
      <c r="AK152" s="4" t="str">
        <f>IFERROR(VLOOKUP(B152,FS!$A$2:$N$78,10,FALSE),"")</f>
        <v/>
      </c>
      <c r="AL152" s="4" t="str">
        <f>IFERROR(VLOOKUP(B152,FS!$A$2:$N$78,11,FALSE),"")</f>
        <v/>
      </c>
      <c r="AM152" s="4" t="str">
        <f>IFERROR(VLOOKUP(B152,FS!$A$2:$N$78,12,FALSE),"")</f>
        <v/>
      </c>
      <c r="AN152" s="4" t="str">
        <f>IFERROR(VLOOKUP(B152,FS!$A$2:$N$78,13,FALSE),"")</f>
        <v/>
      </c>
      <c r="AO152" s="236">
        <f t="shared" si="32"/>
        <v>0</v>
      </c>
      <c r="AP152" s="235">
        <f t="shared" si="33"/>
        <v>0</v>
      </c>
      <c r="AQ152" s="237">
        <f t="shared" si="34"/>
        <v>0</v>
      </c>
      <c r="AR152" s="4">
        <f t="shared" si="35"/>
        <v>5.666666666666667</v>
      </c>
      <c r="AS152" s="1">
        <f t="shared" si="36"/>
        <v>1</v>
      </c>
      <c r="AT152" s="130"/>
    </row>
    <row r="153" spans="1:46" ht="15" customHeight="1">
      <c r="A153" s="186">
        <v>9045178</v>
      </c>
      <c r="B153" s="186"/>
      <c r="C153" s="186" t="s">
        <v>280</v>
      </c>
      <c r="D153" s="187">
        <v>2007</v>
      </c>
      <c r="E153" s="187" t="s">
        <v>275</v>
      </c>
      <c r="F153" s="186"/>
      <c r="G153" s="217"/>
      <c r="H153" s="187" t="s">
        <v>164</v>
      </c>
      <c r="I153" s="188"/>
      <c r="J153" s="187"/>
      <c r="K153" s="187"/>
      <c r="L153" s="130"/>
      <c r="M153" s="130" t="str">
        <f>IFERROR(VLOOKUP(A153,'SPF1'!$C$1:$I$108,7,0),IFERROR(VLOOKUP(B153,'SPF1'!$D$1:$I$108,6,0),""))</f>
        <v/>
      </c>
      <c r="N153" s="127" t="str">
        <f>IFERROR(VLOOKUP(A153,'SPF2'!$C$1:$I$108,7,0),IFERROR(VLOOKUP(B153,'SPF2'!$D$1:$I$108,6,0),""))</f>
        <v/>
      </c>
      <c r="O153" s="10">
        <f t="shared" si="26"/>
        <v>0</v>
      </c>
      <c r="P153" s="11">
        <f t="shared" si="27"/>
        <v>0</v>
      </c>
      <c r="Q153" s="201">
        <f t="shared" si="28"/>
        <v>0</v>
      </c>
      <c r="R153" s="8"/>
      <c r="S153" s="130"/>
      <c r="T153" s="130"/>
      <c r="U153" s="130"/>
      <c r="V153" s="130"/>
      <c r="W153" s="130"/>
      <c r="X153" s="127" t="str">
        <f>IFERROR(IF(B153&lt;&gt;0,VLOOKUP(B153,KLSBX2!$D$2:$I$120,6,FALSE()),NA()),IFERROR(IF(A153&lt;&gt;0,VLOOKUP(A153,KLSBX2!$C$2:$I$120,7,FALSE()),NA()),""))</f>
        <v/>
      </c>
      <c r="Y153" s="127" t="str">
        <f>IFERROR(IF(B153&lt;&gt;0,VLOOKUP(B153,DMSBXNC!$D$2:$I$420,6,FALSE()),NA()),IFERROR(IF(A153&lt;&gt;0,VLOOKUP(A153,DMSBXNC!$C$2:$I$420,7,FALSE()),NA()),""))</f>
        <v/>
      </c>
      <c r="Z153" s="127" t="str">
        <f>IFERROR(IF(B153&lt;&gt;0,VLOOKUP(B153,DMSBX1_3!$D$2:$I$420,6,FALSE()),NA()),IFERROR(IF(A153&lt;&gt;0,VLOOKUP(A153,DMSBX1_3!$C$2:$I$420,7,FALSE()),NA()),""))</f>
        <v/>
      </c>
      <c r="AA153" s="127" t="str">
        <f>IFERROR(IF(B153&lt;&gt;0,VLOOKUP(B153,'KLS1'!$D$2:$I$420,6,FALSE()),NA()),IFERROR(IF(A153&lt;&gt;0,VLOOKUP(A153,'KLS1'!$C$2:$I$420,7,FALSE()),NA()),""))</f>
        <v/>
      </c>
      <c r="AB153" s="129" t="str">
        <f>IFERROR(IF(B153&lt;&gt;0,VLOOKUP(B153,'KLS2'!$D$2:$I$426,6,FALSE()),NA()),IFERROR(IF(A153&lt;&gt;0,VLOOKUP(A153,'KLS2'!$C$2:$I$426,7,FALSE()),NA()),""))</f>
        <v/>
      </c>
      <c r="AC153" s="10">
        <f t="shared" si="29"/>
        <v>0</v>
      </c>
      <c r="AD153" s="11">
        <f t="shared" si="30"/>
        <v>0</v>
      </c>
      <c r="AE153" s="201">
        <f t="shared" si="31"/>
        <v>0</v>
      </c>
      <c r="AF153" s="240"/>
      <c r="AG153" s="4" t="str">
        <f>IFERROR(VLOOKUP(B153,FS!$A$2:$N$78,6,FALSE),"")</f>
        <v/>
      </c>
      <c r="AH153" s="4" t="str">
        <f>IFERROR(VLOOKUP(B153,FS!$A$2:$N$78,7,FALSE),"")</f>
        <v/>
      </c>
      <c r="AI153" s="4" t="str">
        <f>IFERROR(VLOOKUP(B153,FS!$A$2:$N$78,8,FALSE),"")</f>
        <v/>
      </c>
      <c r="AJ153" s="4" t="str">
        <f>IFERROR(VLOOKUP(B153,FS!$A$2:$N$78,9,FALSE),"")</f>
        <v/>
      </c>
      <c r="AK153" s="4" t="str">
        <f>IFERROR(VLOOKUP(B153,FS!$A$2:$N$78,10,FALSE),"")</f>
        <v/>
      </c>
      <c r="AL153" s="4" t="str">
        <f>IFERROR(VLOOKUP(B153,FS!$A$2:$N$78,11,FALSE),"")</f>
        <v/>
      </c>
      <c r="AM153" s="4" t="str">
        <f>IFERROR(VLOOKUP(B153,FS!$A$2:$N$78,12,FALSE),"")</f>
        <v/>
      </c>
      <c r="AN153" s="4" t="str">
        <f>IFERROR(VLOOKUP(B153,FS!$A$2:$N$78,13,FALSE),"")</f>
        <v/>
      </c>
      <c r="AO153" s="236">
        <f t="shared" si="32"/>
        <v>0</v>
      </c>
      <c r="AP153" s="235">
        <f t="shared" si="33"/>
        <v>0</v>
      </c>
      <c r="AQ153" s="237">
        <f t="shared" si="34"/>
        <v>0</v>
      </c>
      <c r="AR153" s="4">
        <f t="shared" si="35"/>
        <v>0</v>
      </c>
      <c r="AS153" s="1">
        <f t="shared" si="36"/>
        <v>0</v>
      </c>
      <c r="AT153" s="130"/>
    </row>
    <row r="154" spans="1:46" ht="15" customHeight="1">
      <c r="A154" s="144">
        <v>1249972</v>
      </c>
      <c r="B154" s="144"/>
      <c r="C154" s="133" t="s">
        <v>389</v>
      </c>
      <c r="D154" s="134">
        <v>2007</v>
      </c>
      <c r="E154" s="134" t="s">
        <v>388</v>
      </c>
      <c r="F154" s="133"/>
      <c r="G154" s="219"/>
      <c r="H154" s="134" t="s">
        <v>164</v>
      </c>
      <c r="I154" s="127" t="str">
        <f>IFERROR(VLOOKUP(A154,'KLP1'!$C$1:$I$108,7,0),IFERROR(VLOOKUP(B154,'KLP1'!$D$1:$I$108,6,0),""))</f>
        <v/>
      </c>
      <c r="J154" s="127" t="str">
        <f>IFERROR(VLOOKUP(A154,'KLP2'!$C$1:$I$108,7,0),IFERROR(VLOOKUP(B154,'KLP2'!$D$1:$I$108,6,0),""))</f>
        <v/>
      </c>
      <c r="K154" s="127" t="str">
        <f>IFERROR(VLOOKUP(A154,'DM1'!$C$1:$I$108,7,0),IFERROR(VLOOKUP(B154,'DM1'!$D$1:$I$108,6,0),""))</f>
        <v/>
      </c>
      <c r="L154" s="127" t="str">
        <f>IFERROR(VLOOKUP(A154,'DM2'!$C$1:$I$108,7,0),IFERROR(VLOOKUP(B154,'DM2'!$D$1:$I$108,6,0),""))</f>
        <v/>
      </c>
      <c r="M154" s="130" t="str">
        <f>IFERROR(VLOOKUP(A154,'SPF1'!$C$1:$I$108,7,0),IFERROR(VLOOKUP(B154,'SPF1'!$D$1:$I$108,6,0),""))</f>
        <v/>
      </c>
      <c r="N154" s="127" t="str">
        <f>IFERROR(VLOOKUP(A154,'SPF2'!$C$1:$I$108,7,0),IFERROR(VLOOKUP(B154,'SPF2'!$D$1:$I$108,6,0),""))</f>
        <v/>
      </c>
      <c r="O154" s="10">
        <f t="shared" si="26"/>
        <v>0</v>
      </c>
      <c r="P154" s="11">
        <f t="shared" si="27"/>
        <v>0</v>
      </c>
      <c r="Q154" s="201">
        <f t="shared" si="28"/>
        <v>0</v>
      </c>
      <c r="R154" s="8"/>
      <c r="S154" s="136">
        <f>IFERROR(VLOOKUP(A154,DMSBX1!$C$1:$I$108,7,0),IFERROR(VLOOKUP(B154,DMSBX1!$D$1:$I$108,6,0),""))</f>
        <v>26</v>
      </c>
      <c r="T154" s="136">
        <f>IFERROR(VLOOKUP(A154,DMSBX2!$C$1:$I$101,7,0),IFERROR(VLOOKUP(B154,DMSBX2!$D$1:$I$101,6,0),""))</f>
        <v>15</v>
      </c>
      <c r="U154" s="135" t="str">
        <f>IFERROR(VLOOKUP(B154,'SP1'!$D$1:$I$107,6,0),"")</f>
        <v/>
      </c>
      <c r="V154" s="135" t="str">
        <f>IFERROR(VLOOKUP(B154,'SP2'!$D$1:$I$107,6,0),"")</f>
        <v/>
      </c>
      <c r="W154" s="127" t="str">
        <f>IFERROR(IF(B154&lt;&gt;0,VLOOKUP(B154,KLSBX1!$D$2:$I$120,6,FALSE()),NA()),IFERROR(IF(A154&lt;&gt;0,VLOOKUP(A154,KLSBX1!$C$2:$I$120,7,FALSE()),NA()),""))</f>
        <v/>
      </c>
      <c r="X154" s="127" t="str">
        <f>IFERROR(IF(B154&lt;&gt;0,VLOOKUP(B154,KLSBX2!$D$2:$I$120,6,FALSE()),NA()),IFERROR(IF(A154&lt;&gt;0,VLOOKUP(A154,KLSBX2!$C$2:$I$120,7,FALSE()),NA()),""))</f>
        <v/>
      </c>
      <c r="Y154" s="127">
        <f>IFERROR(IF(B154&lt;&gt;0,VLOOKUP(B154,DMSBXNC!$D$2:$I$420,6,FALSE()),NA()),IFERROR(IF(A154&lt;&gt;0,VLOOKUP(A154,DMSBXNC!$C$2:$I$420,7,FALSE()),NA()),""))</f>
        <v>29</v>
      </c>
      <c r="Z154" s="127">
        <f>IFERROR(IF(B154&lt;&gt;0,VLOOKUP(B154,DMSBX1_3!$D$2:$I$420,6,FALSE()),NA()),IFERROR(IF(A154&lt;&gt;0,VLOOKUP(A154,DMSBX1_3!$C$2:$I$420,7,FALSE()),NA()),""))</f>
        <v>29</v>
      </c>
      <c r="AA154" s="127" t="str">
        <f>IFERROR(IF(B154&lt;&gt;0,VLOOKUP(B154,'KLS1'!$D$2:$I$420,6,FALSE()),NA()),IFERROR(IF(A154&lt;&gt;0,VLOOKUP(A154,'KLS1'!$C$2:$I$420,7,FALSE()),NA()),""))</f>
        <v/>
      </c>
      <c r="AB154" s="129" t="str">
        <f>IFERROR(IF(B154&lt;&gt;0,VLOOKUP(B154,'KLS2'!$D$2:$I$426,6,FALSE()),NA()),IFERROR(IF(A154&lt;&gt;0,VLOOKUP(A154,'KLS2'!$C$2:$I$426,7,FALSE()),NA()),""))</f>
        <v/>
      </c>
      <c r="AC154" s="10">
        <f t="shared" si="29"/>
        <v>99</v>
      </c>
      <c r="AD154" s="11">
        <f t="shared" si="30"/>
        <v>99</v>
      </c>
      <c r="AE154" s="201">
        <f t="shared" si="31"/>
        <v>28</v>
      </c>
      <c r="AF154" s="240"/>
      <c r="AG154" s="4" t="str">
        <f>IFERROR(VLOOKUP(B154,FS!$A$2:$N$78,6,FALSE),"")</f>
        <v/>
      </c>
      <c r="AH154" s="4" t="str">
        <f>IFERROR(VLOOKUP(B154,FS!$A$2:$N$78,7,FALSE),"")</f>
        <v/>
      </c>
      <c r="AI154" s="4" t="str">
        <f>IFERROR(VLOOKUP(B154,FS!$A$2:$N$78,8,FALSE),"")</f>
        <v/>
      </c>
      <c r="AJ154" s="4" t="str">
        <f>IFERROR(VLOOKUP(B154,FS!$A$2:$N$78,9,FALSE),"")</f>
        <v/>
      </c>
      <c r="AK154" s="4" t="str">
        <f>IFERROR(VLOOKUP(B154,FS!$A$2:$N$78,10,FALSE),"")</f>
        <v/>
      </c>
      <c r="AL154" s="4" t="str">
        <f>IFERROR(VLOOKUP(B154,FS!$A$2:$N$78,11,FALSE),"")</f>
        <v/>
      </c>
      <c r="AM154" s="4" t="str">
        <f>IFERROR(VLOOKUP(B154,FS!$A$2:$N$78,12,FALSE),"")</f>
        <v/>
      </c>
      <c r="AN154" s="4" t="str">
        <f>IFERROR(VLOOKUP(B154,FS!$A$2:$N$78,13,FALSE),"")</f>
        <v/>
      </c>
      <c r="AO154" s="236">
        <f t="shared" si="32"/>
        <v>0</v>
      </c>
      <c r="AP154" s="235">
        <f t="shared" si="33"/>
        <v>0</v>
      </c>
      <c r="AQ154" s="237">
        <f t="shared" si="34"/>
        <v>0</v>
      </c>
      <c r="AR154" s="4">
        <f t="shared" si="35"/>
        <v>28</v>
      </c>
      <c r="AS154" s="1">
        <f t="shared" si="36"/>
        <v>1</v>
      </c>
      <c r="AT154" s="130"/>
    </row>
    <row r="155" spans="1:46" ht="15" customHeight="1">
      <c r="A155" s="186">
        <v>9295231</v>
      </c>
      <c r="B155" s="186"/>
      <c r="C155" s="186" t="s">
        <v>396</v>
      </c>
      <c r="D155" s="187">
        <v>2007</v>
      </c>
      <c r="E155" s="187" t="s">
        <v>393</v>
      </c>
      <c r="F155" s="186"/>
      <c r="G155" s="217"/>
      <c r="H155" s="187" t="s">
        <v>164</v>
      </c>
      <c r="I155" s="188"/>
      <c r="J155" s="187"/>
      <c r="K155" s="187"/>
      <c r="L155" s="130"/>
      <c r="M155" s="130" t="str">
        <f>IFERROR(VLOOKUP(A155,'SPF1'!$C$1:$I$108,7,0),IFERROR(VLOOKUP(B155,'SPF1'!$D$1:$I$108,6,0),""))</f>
        <v/>
      </c>
      <c r="N155" s="127" t="str">
        <f>IFERROR(VLOOKUP(A155,'SPF2'!$C$1:$I$108,7,0),IFERROR(VLOOKUP(B155,'SPF2'!$D$1:$I$108,6,0),""))</f>
        <v/>
      </c>
      <c r="O155" s="10">
        <f t="shared" si="26"/>
        <v>0</v>
      </c>
      <c r="P155" s="11">
        <f t="shared" si="27"/>
        <v>0</v>
      </c>
      <c r="Q155" s="201">
        <f t="shared" si="28"/>
        <v>0</v>
      </c>
      <c r="R155" s="8"/>
      <c r="S155" s="130"/>
      <c r="T155" s="130"/>
      <c r="U155" s="130"/>
      <c r="V155" s="130"/>
      <c r="W155" s="130"/>
      <c r="X155" s="127" t="str">
        <f>IFERROR(IF(B155&lt;&gt;0,VLOOKUP(B155,KLSBX2!$D$2:$I$120,6,FALSE()),NA()),IFERROR(IF(A155&lt;&gt;0,VLOOKUP(A155,KLSBX2!$C$2:$I$120,7,FALSE()),NA()),""))</f>
        <v/>
      </c>
      <c r="Y155" s="127">
        <f>IFERROR(IF(B155&lt;&gt;0,VLOOKUP(B155,DMSBXNC!$D$2:$I$420,6,FALSE()),NA()),IFERROR(IF(A155&lt;&gt;0,VLOOKUP(A155,DMSBXNC!$C$2:$I$420,7,FALSE()),NA()),""))</f>
        <v>15</v>
      </c>
      <c r="Z155" s="127">
        <f>IFERROR(IF(B155&lt;&gt;0,VLOOKUP(B155,DMSBX1_3!$D$2:$I$420,6,FALSE()),NA()),IFERROR(IF(A155&lt;&gt;0,VLOOKUP(A155,DMSBX1_3!$C$2:$I$420,7,FALSE()),NA()),""))</f>
        <v>16</v>
      </c>
      <c r="AA155" s="127" t="str">
        <f>IFERROR(IF(B155&lt;&gt;0,VLOOKUP(B155,'KLS1'!$D$2:$I$420,6,FALSE()),NA()),IFERROR(IF(A155&lt;&gt;0,VLOOKUP(A155,'KLS1'!$C$2:$I$420,7,FALSE()),NA()),""))</f>
        <v/>
      </c>
      <c r="AB155" s="129" t="str">
        <f>IFERROR(IF(B155&lt;&gt;0,VLOOKUP(B155,'KLS2'!$D$2:$I$426,6,FALSE()),NA()),IFERROR(IF(A155&lt;&gt;0,VLOOKUP(A155,'KLS2'!$C$2:$I$426,7,FALSE()),NA()),""))</f>
        <v/>
      </c>
      <c r="AC155" s="10">
        <f t="shared" si="29"/>
        <v>31</v>
      </c>
      <c r="AD155" s="11">
        <f t="shared" si="30"/>
        <v>31</v>
      </c>
      <c r="AE155" s="201">
        <f t="shared" si="31"/>
        <v>10.333333333333334</v>
      </c>
      <c r="AF155" s="240"/>
      <c r="AG155" s="4" t="str">
        <f>IFERROR(VLOOKUP(B155,FS!$A$2:$N$78,6,FALSE),"")</f>
        <v/>
      </c>
      <c r="AH155" s="4" t="str">
        <f>IFERROR(VLOOKUP(B155,FS!$A$2:$N$78,7,FALSE),"")</f>
        <v/>
      </c>
      <c r="AI155" s="4" t="str">
        <f>IFERROR(VLOOKUP(B155,FS!$A$2:$N$78,8,FALSE),"")</f>
        <v/>
      </c>
      <c r="AJ155" s="4" t="str">
        <f>IFERROR(VLOOKUP(B155,FS!$A$2:$N$78,9,FALSE),"")</f>
        <v/>
      </c>
      <c r="AK155" s="4" t="str">
        <f>IFERROR(VLOOKUP(B155,FS!$A$2:$N$78,10,FALSE),"")</f>
        <v/>
      </c>
      <c r="AL155" s="4" t="str">
        <f>IFERROR(VLOOKUP(B155,FS!$A$2:$N$78,11,FALSE),"")</f>
        <v/>
      </c>
      <c r="AM155" s="4" t="str">
        <f>IFERROR(VLOOKUP(B155,FS!$A$2:$N$78,12,FALSE),"")</f>
        <v/>
      </c>
      <c r="AN155" s="4" t="str">
        <f>IFERROR(VLOOKUP(B155,FS!$A$2:$N$78,13,FALSE),"")</f>
        <v/>
      </c>
      <c r="AO155" s="236">
        <f t="shared" si="32"/>
        <v>0</v>
      </c>
      <c r="AP155" s="235">
        <f t="shared" si="33"/>
        <v>0</v>
      </c>
      <c r="AQ155" s="237">
        <f t="shared" si="34"/>
        <v>0</v>
      </c>
      <c r="AR155" s="4">
        <f t="shared" si="35"/>
        <v>10.333333333333334</v>
      </c>
      <c r="AS155" s="1">
        <f t="shared" si="36"/>
        <v>1</v>
      </c>
      <c r="AT155" s="130"/>
    </row>
    <row r="156" spans="1:46" ht="15" customHeight="1">
      <c r="A156" s="186">
        <v>9290525</v>
      </c>
      <c r="B156" s="186"/>
      <c r="C156" s="186" t="s">
        <v>398</v>
      </c>
      <c r="D156" s="187">
        <v>2007</v>
      </c>
      <c r="E156" s="187" t="s">
        <v>393</v>
      </c>
      <c r="F156" s="186"/>
      <c r="G156" s="217"/>
      <c r="H156" s="187" t="s">
        <v>161</v>
      </c>
      <c r="I156" s="188"/>
      <c r="J156" s="187"/>
      <c r="K156" s="187"/>
      <c r="L156" s="130"/>
      <c r="M156" s="130" t="str">
        <f>IFERROR(VLOOKUP(A156,'SPF1'!$C$1:$I$108,7,0),IFERROR(VLOOKUP(B156,'SPF1'!$D$1:$I$108,6,0),""))</f>
        <v/>
      </c>
      <c r="N156" s="127" t="str">
        <f>IFERROR(VLOOKUP(A156,'SPF2'!$C$1:$I$108,7,0),IFERROR(VLOOKUP(B156,'SPF2'!$D$1:$I$108,6,0),""))</f>
        <v/>
      </c>
      <c r="O156" s="10">
        <f t="shared" si="26"/>
        <v>0</v>
      </c>
      <c r="P156" s="11">
        <f t="shared" si="27"/>
        <v>0</v>
      </c>
      <c r="Q156" s="201">
        <f t="shared" si="28"/>
        <v>0</v>
      </c>
      <c r="R156" s="8"/>
      <c r="S156" s="130"/>
      <c r="T156" s="130"/>
      <c r="U156" s="130"/>
      <c r="V156" s="130"/>
      <c r="W156" s="130"/>
      <c r="X156" s="127" t="str">
        <f>IFERROR(IF(B156&lt;&gt;0,VLOOKUP(B156,KLSBX2!$D$2:$I$120,6,FALSE()),NA()),IFERROR(IF(A156&lt;&gt;0,VLOOKUP(A156,KLSBX2!$C$2:$I$120,7,FALSE()),NA()),""))</f>
        <v/>
      </c>
      <c r="Y156" s="127">
        <f>IFERROR(IF(B156&lt;&gt;0,VLOOKUP(B156,DMSBXNC!$D$2:$I$420,6,FALSE()),NA()),IFERROR(IF(A156&lt;&gt;0,VLOOKUP(A156,DMSBXNC!$C$2:$I$420,7,FALSE()),NA()),""))</f>
        <v>3.2</v>
      </c>
      <c r="Z156" s="127">
        <f>IFERROR(IF(B156&lt;&gt;0,VLOOKUP(B156,DMSBX1_3!$D$2:$I$420,6,FALSE()),NA()),IFERROR(IF(A156&lt;&gt;0,VLOOKUP(A156,DMSBX1_3!$C$2:$I$420,7,FALSE()),NA()),""))</f>
        <v>7</v>
      </c>
      <c r="AA156" s="127" t="str">
        <f>IFERROR(IF(B156&lt;&gt;0,VLOOKUP(B156,'KLS1'!$D$2:$I$420,6,FALSE()),NA()),IFERROR(IF(A156&lt;&gt;0,VLOOKUP(A156,'KLS1'!$C$2:$I$420,7,FALSE()),NA()),""))</f>
        <v/>
      </c>
      <c r="AB156" s="129" t="str">
        <f>IFERROR(IF(B156&lt;&gt;0,VLOOKUP(B156,'KLS2'!$D$2:$I$426,6,FALSE()),NA()),IFERROR(IF(A156&lt;&gt;0,VLOOKUP(A156,'KLS2'!$C$2:$I$426,7,FALSE()),NA()),""))</f>
        <v/>
      </c>
      <c r="AC156" s="10">
        <f t="shared" si="29"/>
        <v>10.199999999999999</v>
      </c>
      <c r="AD156" s="11">
        <f t="shared" si="30"/>
        <v>10.199999999999999</v>
      </c>
      <c r="AE156" s="201">
        <f t="shared" si="31"/>
        <v>3.4</v>
      </c>
      <c r="AF156" s="240"/>
      <c r="AG156" s="4" t="str">
        <f>IFERROR(VLOOKUP(B156,FS!$A$2:$N$78,6,FALSE),"")</f>
        <v/>
      </c>
      <c r="AH156" s="4" t="str">
        <f>IFERROR(VLOOKUP(B156,FS!$A$2:$N$78,7,FALSE),"")</f>
        <v/>
      </c>
      <c r="AI156" s="4" t="str">
        <f>IFERROR(VLOOKUP(B156,FS!$A$2:$N$78,8,FALSE),"")</f>
        <v/>
      </c>
      <c r="AJ156" s="4" t="str">
        <f>IFERROR(VLOOKUP(B156,FS!$A$2:$N$78,9,FALSE),"")</f>
        <v/>
      </c>
      <c r="AK156" s="4" t="str">
        <f>IFERROR(VLOOKUP(B156,FS!$A$2:$N$78,10,FALSE),"")</f>
        <v/>
      </c>
      <c r="AL156" s="4" t="str">
        <f>IFERROR(VLOOKUP(B156,FS!$A$2:$N$78,11,FALSE),"")</f>
        <v/>
      </c>
      <c r="AM156" s="4" t="str">
        <f>IFERROR(VLOOKUP(B156,FS!$A$2:$N$78,12,FALSE),"")</f>
        <v/>
      </c>
      <c r="AN156" s="4" t="str">
        <f>IFERROR(VLOOKUP(B156,FS!$A$2:$N$78,13,FALSE),"")</f>
        <v/>
      </c>
      <c r="AO156" s="236">
        <f t="shared" si="32"/>
        <v>0</v>
      </c>
      <c r="AP156" s="235">
        <f t="shared" si="33"/>
        <v>0</v>
      </c>
      <c r="AQ156" s="237">
        <f t="shared" si="34"/>
        <v>0</v>
      </c>
      <c r="AR156" s="4">
        <f t="shared" si="35"/>
        <v>3.4</v>
      </c>
      <c r="AS156" s="1">
        <f t="shared" si="36"/>
        <v>1</v>
      </c>
      <c r="AT156" s="130"/>
    </row>
    <row r="157" spans="1:46" ht="15" customHeight="1">
      <c r="A157" s="192">
        <v>9290526</v>
      </c>
      <c r="B157" s="192"/>
      <c r="C157" s="193" t="s">
        <v>403</v>
      </c>
      <c r="D157" s="194">
        <v>2007</v>
      </c>
      <c r="E157" s="194" t="s">
        <v>393</v>
      </c>
      <c r="F157" s="125"/>
      <c r="G157" s="226"/>
      <c r="H157" s="126"/>
      <c r="I157" s="127"/>
      <c r="J157" s="127"/>
      <c r="K157" s="127"/>
      <c r="L157" s="127"/>
      <c r="M157" s="130" t="str">
        <f>IFERROR(VLOOKUP(A157,'SPF1'!$C$1:$I$108,7,0),IFERROR(VLOOKUP(B157,'SPF1'!$D$1:$I$108,6,0),""))</f>
        <v/>
      </c>
      <c r="N157" s="127" t="str">
        <f>IFERROR(VLOOKUP(A157,'SPF2'!$C$1:$I$108,7,0),IFERROR(VLOOKUP(B157,'SPF2'!$D$1:$I$108,6,0),""))</f>
        <v/>
      </c>
      <c r="O157" s="10">
        <f t="shared" si="26"/>
        <v>0</v>
      </c>
      <c r="P157" s="11">
        <f t="shared" si="27"/>
        <v>0</v>
      </c>
      <c r="Q157" s="201">
        <f t="shared" si="28"/>
        <v>0</v>
      </c>
      <c r="R157" s="8"/>
      <c r="S157" s="128"/>
      <c r="T157" s="127"/>
      <c r="U157" s="127" t="str">
        <f>IFERROR(VLOOKUP(B161,DMSBX2!$D$1:$I$101,6,0),"")</f>
        <v/>
      </c>
      <c r="V157" s="127">
        <f>IFERROR(VLOOKUP(B161,'SP2'!$D$1:$I$107,6,0),"")</f>
        <v>22</v>
      </c>
      <c r="W157" s="127"/>
      <c r="X157" s="127" t="str">
        <f>IFERROR(IF(B157&lt;&gt;0,VLOOKUP(B157,KLSBX2!$D$2:$I$120,6,FALSE()),NA()),IFERROR(IF(A157&lt;&gt;0,VLOOKUP(A157,KLSBX2!$C$2:$I$120,7,FALSE()),NA()),""))</f>
        <v/>
      </c>
      <c r="Y157" s="127">
        <f>IFERROR(IF(B157&lt;&gt;0,VLOOKUP(B157,DMSBXNC!$D$2:$I$420,6,FALSE()),NA()),IFERROR(IF(A157&lt;&gt;0,VLOOKUP(A157,DMSBXNC!$C$2:$I$420,7,FALSE()),NA()),""))</f>
        <v>1.52</v>
      </c>
      <c r="Z157" s="127">
        <f>IFERROR(IF(B157&lt;&gt;0,VLOOKUP(B157,DMSBX1_3!$D$2:$I$420,6,FALSE()),NA()),IFERROR(IF(A157&lt;&gt;0,VLOOKUP(A157,DMSBX1_3!$C$2:$I$420,7,FALSE()),NA()),""))</f>
        <v>1.7</v>
      </c>
      <c r="AA157" s="127" t="str">
        <f>IFERROR(IF(B157&lt;&gt;0,VLOOKUP(B157,'KLS1'!$D$2:$I$420,6,FALSE()),NA()),IFERROR(IF(A157&lt;&gt;0,VLOOKUP(A157,'KLS1'!$C$2:$I$420,7,FALSE()),NA()),""))</f>
        <v/>
      </c>
      <c r="AB157" s="129" t="str">
        <f>IFERROR(IF(B157&lt;&gt;0,VLOOKUP(B157,'KLS2'!$D$2:$I$426,6,FALSE()),NA()),IFERROR(IF(A157&lt;&gt;0,VLOOKUP(A157,'KLS2'!$C$2:$I$426,7,FALSE()),NA()),""))</f>
        <v/>
      </c>
      <c r="AC157" s="10">
        <f t="shared" si="29"/>
        <v>25.22</v>
      </c>
      <c r="AD157" s="11">
        <f t="shared" si="30"/>
        <v>25.22</v>
      </c>
      <c r="AE157" s="201">
        <f t="shared" si="31"/>
        <v>8.4066666666666663</v>
      </c>
      <c r="AF157" s="240"/>
      <c r="AG157" s="4" t="str">
        <f>IFERROR(VLOOKUP(B157,FS!$A$2:$N$78,6,FALSE),"")</f>
        <v/>
      </c>
      <c r="AH157" s="4" t="str">
        <f>IFERROR(VLOOKUP(B157,FS!$A$2:$N$78,7,FALSE),"")</f>
        <v/>
      </c>
      <c r="AI157" s="4" t="str">
        <f>IFERROR(VLOOKUP(B157,FS!$A$2:$N$78,8,FALSE),"")</f>
        <v/>
      </c>
      <c r="AJ157" s="4" t="str">
        <f>IFERROR(VLOOKUP(B157,FS!$A$2:$N$78,9,FALSE),"")</f>
        <v/>
      </c>
      <c r="AK157" s="4" t="str">
        <f>IFERROR(VLOOKUP(B157,FS!$A$2:$N$78,10,FALSE),"")</f>
        <v/>
      </c>
      <c r="AL157" s="4" t="str">
        <f>IFERROR(VLOOKUP(B157,FS!$A$2:$N$78,11,FALSE),"")</f>
        <v/>
      </c>
      <c r="AM157" s="4" t="str">
        <f>IFERROR(VLOOKUP(B157,FS!$A$2:$N$78,12,FALSE),"")</f>
        <v/>
      </c>
      <c r="AN157" s="4" t="str">
        <f>IFERROR(VLOOKUP(B157,FS!$A$2:$N$78,13,FALSE),"")</f>
        <v/>
      </c>
      <c r="AO157" s="236">
        <f t="shared" si="32"/>
        <v>0</v>
      </c>
      <c r="AP157" s="235">
        <f t="shared" si="33"/>
        <v>0</v>
      </c>
      <c r="AQ157" s="237">
        <f t="shared" si="34"/>
        <v>0</v>
      </c>
      <c r="AR157" s="4">
        <f t="shared" si="35"/>
        <v>8.4066666666666663</v>
      </c>
      <c r="AS157" s="1">
        <f t="shared" si="36"/>
        <v>1</v>
      </c>
      <c r="AT157" s="130"/>
    </row>
    <row r="158" spans="1:46" ht="15" customHeight="1">
      <c r="A158" s="143">
        <v>9435111</v>
      </c>
      <c r="B158" s="143"/>
      <c r="C158" s="137" t="s">
        <v>65</v>
      </c>
      <c r="D158" s="139">
        <v>2007</v>
      </c>
      <c r="E158" s="139" t="s">
        <v>16</v>
      </c>
      <c r="F158" s="139"/>
      <c r="G158" s="225"/>
      <c r="H158" s="134" t="s">
        <v>164</v>
      </c>
      <c r="I158" s="135">
        <f>IFERROR(VLOOKUP(A158,'KLP1'!$C$1:$I$108,7,0),IFERROR(VLOOKUP(B158,'KLP1'!$D$1:$I$108,6,0),""))</f>
        <v>60</v>
      </c>
      <c r="J158" s="127">
        <f>IFERROR(VLOOKUP(A158,'KLP2'!$C$1:$I$108,7,0),IFERROR(VLOOKUP(B158,'KLP2'!$D$1:$I$108,6,0),""))</f>
        <v>80</v>
      </c>
      <c r="K158" s="127" t="str">
        <f>IFERROR(VLOOKUP(A158,'DM1'!$C$1:$I$108,7,0),IFERROR(VLOOKUP(B158,'DM1'!$D$1:$I$108,6,0),""))</f>
        <v/>
      </c>
      <c r="L158" s="127">
        <f>IFERROR(VLOOKUP(A158,'DM2'!$C$1:$I$108,7,0),IFERROR(VLOOKUP(B158,'DM2'!$D$1:$I$108,6,0),""))</f>
        <v>40</v>
      </c>
      <c r="M158" s="130" t="str">
        <f>IFERROR(VLOOKUP(A158,'SPF1'!$C$1:$I$108,7,0),IFERROR(VLOOKUP(B158,'SPF1'!$D$1:$I$108,6,0),""))</f>
        <v/>
      </c>
      <c r="N158" s="127" t="str">
        <f>IFERROR(VLOOKUP(A158,'SPF2'!$C$1:$I$108,7,0),IFERROR(VLOOKUP(B158,'SPF2'!$D$1:$I$108,6,0),""))</f>
        <v/>
      </c>
      <c r="O158" s="10">
        <f t="shared" si="26"/>
        <v>180</v>
      </c>
      <c r="P158" s="11">
        <f t="shared" si="27"/>
        <v>180</v>
      </c>
      <c r="Q158" s="201">
        <f t="shared" si="28"/>
        <v>60</v>
      </c>
      <c r="R158" s="8"/>
      <c r="S158" s="136"/>
      <c r="T158" s="135"/>
      <c r="U158" s="135"/>
      <c r="V158" s="135"/>
      <c r="W158" s="127" t="str">
        <f>IFERROR(IF(B158&lt;&gt;0,VLOOKUP(B158,KLSBX1!$D$2:$I$120,6,FALSE()),NA()),IFERROR(IF(A158&lt;&gt;0,VLOOKUP(A158,KLSBX1!$C$2:$I$120,7,FALSE()),NA()),""))</f>
        <v/>
      </c>
      <c r="X158" s="127" t="str">
        <f>IFERROR(IF(B158&lt;&gt;0,VLOOKUP(B158,KLSBX2!$D$2:$I$120,6,FALSE()),NA()),IFERROR(IF(A158&lt;&gt;0,VLOOKUP(A158,KLSBX2!$C$2:$I$120,7,FALSE()),NA()),""))</f>
        <v/>
      </c>
      <c r="Y158" s="127" t="str">
        <f>IFERROR(IF(B158&lt;&gt;0,VLOOKUP(B158,DMSBXNC!$D$2:$I$420,6,FALSE()),NA()),IFERROR(IF(A158&lt;&gt;0,VLOOKUP(A158,DMSBXNC!$C$2:$I$420,7,FALSE()),NA()),""))</f>
        <v/>
      </c>
      <c r="Z158" s="127" t="str">
        <f>IFERROR(IF(B158&lt;&gt;0,VLOOKUP(B158,DMSBX1_3!$D$2:$I$420,6,FALSE()),NA()),IFERROR(IF(A158&lt;&gt;0,VLOOKUP(A158,DMSBX1_3!$C$2:$I$420,7,FALSE()),NA()),""))</f>
        <v/>
      </c>
      <c r="AA158" s="127" t="str">
        <f>IFERROR(IF(B158&lt;&gt;0,VLOOKUP(B158,'KLS1'!$D$2:$I$420,6,FALSE()),NA()),IFERROR(IF(A158&lt;&gt;0,VLOOKUP(A158,'KLS1'!$C$2:$I$420,7,FALSE()),NA()),""))</f>
        <v/>
      </c>
      <c r="AB158" s="129" t="str">
        <f>IFERROR(IF(B158&lt;&gt;0,VLOOKUP(B158,'KLS2'!$D$2:$I$426,6,FALSE()),NA()),IFERROR(IF(A158&lt;&gt;0,VLOOKUP(A158,'KLS2'!$C$2:$I$426,7,FALSE()),NA()),""))</f>
        <v/>
      </c>
      <c r="AC158" s="10">
        <f t="shared" si="29"/>
        <v>0</v>
      </c>
      <c r="AD158" s="11">
        <f t="shared" si="30"/>
        <v>0</v>
      </c>
      <c r="AE158" s="201">
        <f t="shared" si="31"/>
        <v>0</v>
      </c>
      <c r="AF158" s="240"/>
      <c r="AG158" s="4" t="str">
        <f>IFERROR(VLOOKUP(B158,FS!$A$2:$N$78,6,FALSE),"")</f>
        <v/>
      </c>
      <c r="AH158" s="4" t="str">
        <f>IFERROR(VLOOKUP(B158,FS!$A$2:$N$78,7,FALSE),"")</f>
        <v/>
      </c>
      <c r="AI158" s="4" t="str">
        <f>IFERROR(VLOOKUP(B158,FS!$A$2:$N$78,8,FALSE),"")</f>
        <v/>
      </c>
      <c r="AJ158" s="4" t="str">
        <f>IFERROR(VLOOKUP(B158,FS!$A$2:$N$78,9,FALSE),"")</f>
        <v/>
      </c>
      <c r="AK158" s="4" t="str">
        <f>IFERROR(VLOOKUP(B158,FS!$A$2:$N$78,10,FALSE),"")</f>
        <v/>
      </c>
      <c r="AL158" s="4" t="str">
        <f>IFERROR(VLOOKUP(B158,FS!$A$2:$N$78,11,FALSE),"")</f>
        <v/>
      </c>
      <c r="AM158" s="4" t="str">
        <f>IFERROR(VLOOKUP(B158,FS!$A$2:$N$78,12,FALSE),"")</f>
        <v/>
      </c>
      <c r="AN158" s="4" t="str">
        <f>IFERROR(VLOOKUP(B158,FS!$A$2:$N$78,13,FALSE),"")</f>
        <v/>
      </c>
      <c r="AO158" s="236">
        <f t="shared" si="32"/>
        <v>0</v>
      </c>
      <c r="AP158" s="235">
        <f t="shared" si="33"/>
        <v>0</v>
      </c>
      <c r="AQ158" s="237">
        <f t="shared" si="34"/>
        <v>0</v>
      </c>
      <c r="AR158" s="4">
        <f t="shared" si="35"/>
        <v>60</v>
      </c>
      <c r="AS158" s="1">
        <f t="shared" si="36"/>
        <v>1</v>
      </c>
      <c r="AT158" s="130"/>
    </row>
    <row r="159" spans="1:46" ht="15" customHeight="1">
      <c r="A159" s="143">
        <v>9435112</v>
      </c>
      <c r="B159" s="143"/>
      <c r="C159" s="137" t="s">
        <v>70</v>
      </c>
      <c r="D159" s="139">
        <v>2007</v>
      </c>
      <c r="E159" s="139" t="s">
        <v>16</v>
      </c>
      <c r="F159" s="139"/>
      <c r="G159" s="225"/>
      <c r="H159" s="134" t="s">
        <v>164</v>
      </c>
      <c r="I159" s="135">
        <f>IFERROR(VLOOKUP(A159,'KLP1'!$C$1:$I$108,7,0),IFERROR(VLOOKUP(B159,'KLP1'!$D$1:$I$108,6,0),""))</f>
        <v>50</v>
      </c>
      <c r="J159" s="127">
        <f>IFERROR(VLOOKUP(A159,'KLP2'!$C$1:$I$108,7,0),IFERROR(VLOOKUP(B159,'KLP2'!$D$1:$I$108,6,0),""))</f>
        <v>50</v>
      </c>
      <c r="K159" s="127">
        <f>IFERROR(VLOOKUP(A159,'DM1'!$C$1:$I$108,7,0),IFERROR(VLOOKUP(B159,'DM1'!$D$1:$I$108,6,0),""))</f>
        <v>36</v>
      </c>
      <c r="L159" s="127">
        <f>IFERROR(VLOOKUP(A159,'DM2'!$C$1:$I$108,7,0),IFERROR(VLOOKUP(B159,'DM2'!$D$1:$I$108,6,0),""))</f>
        <v>26</v>
      </c>
      <c r="M159" s="130" t="str">
        <f>IFERROR(VLOOKUP(A159,'SPF1'!$C$1:$I$108,7,0),IFERROR(VLOOKUP(B159,'SPF1'!$D$1:$I$108,6,0),""))</f>
        <v/>
      </c>
      <c r="N159" s="127" t="str">
        <f>IFERROR(VLOOKUP(A159,'SPF2'!$C$1:$I$108,7,0),IFERROR(VLOOKUP(B159,'SPF2'!$D$1:$I$108,6,0),""))</f>
        <v/>
      </c>
      <c r="O159" s="10">
        <f t="shared" si="26"/>
        <v>162</v>
      </c>
      <c r="P159" s="11">
        <f t="shared" si="27"/>
        <v>162</v>
      </c>
      <c r="Q159" s="201">
        <f t="shared" si="28"/>
        <v>45.333333333333336</v>
      </c>
      <c r="R159" s="8"/>
      <c r="S159" s="136"/>
      <c r="T159" s="135"/>
      <c r="U159" s="135"/>
      <c r="V159" s="135"/>
      <c r="W159" s="127" t="str">
        <f>IFERROR(IF(B159&lt;&gt;0,VLOOKUP(B159,KLSBX1!$D$2:$I$120,6,FALSE()),NA()),IFERROR(IF(A159&lt;&gt;0,VLOOKUP(A159,KLSBX1!$C$2:$I$120,7,FALSE()),NA()),""))</f>
        <v/>
      </c>
      <c r="X159" s="127" t="str">
        <f>IFERROR(IF(B159&lt;&gt;0,VLOOKUP(B159,KLSBX2!$D$2:$I$120,6,FALSE()),NA()),IFERROR(IF(A159&lt;&gt;0,VLOOKUP(A159,KLSBX2!$C$2:$I$120,7,FALSE()),NA()),""))</f>
        <v/>
      </c>
      <c r="Y159" s="127" t="str">
        <f>IFERROR(IF(B159&lt;&gt;0,VLOOKUP(B159,DMSBXNC!$D$2:$I$420,6,FALSE()),NA()),IFERROR(IF(A159&lt;&gt;0,VLOOKUP(A159,DMSBXNC!$C$2:$I$420,7,FALSE()),NA()),""))</f>
        <v/>
      </c>
      <c r="Z159" s="127" t="str">
        <f>IFERROR(IF(B159&lt;&gt;0,VLOOKUP(B159,DMSBX1_3!$D$2:$I$420,6,FALSE()),NA()),IFERROR(IF(A159&lt;&gt;0,VLOOKUP(A159,DMSBX1_3!$C$2:$I$420,7,FALSE()),NA()),""))</f>
        <v/>
      </c>
      <c r="AA159" s="127" t="str">
        <f>IFERROR(IF(B159&lt;&gt;0,VLOOKUP(B159,'KLS1'!$D$2:$I$420,6,FALSE()),NA()),IFERROR(IF(A159&lt;&gt;0,VLOOKUP(A159,'KLS1'!$C$2:$I$420,7,FALSE()),NA()),""))</f>
        <v/>
      </c>
      <c r="AB159" s="129" t="str">
        <f>IFERROR(IF(B159&lt;&gt;0,VLOOKUP(B159,'KLS2'!$D$2:$I$426,6,FALSE()),NA()),IFERROR(IF(A159&lt;&gt;0,VLOOKUP(A159,'KLS2'!$C$2:$I$426,7,FALSE()),NA()),""))</f>
        <v/>
      </c>
      <c r="AC159" s="10">
        <f t="shared" si="29"/>
        <v>0</v>
      </c>
      <c r="AD159" s="11">
        <f t="shared" si="30"/>
        <v>0</v>
      </c>
      <c r="AE159" s="201">
        <f t="shared" si="31"/>
        <v>0</v>
      </c>
      <c r="AF159" s="240"/>
      <c r="AG159" s="4" t="str">
        <f>IFERROR(VLOOKUP(B159,FS!$A$2:$N$78,6,FALSE),"")</f>
        <v/>
      </c>
      <c r="AH159" s="4" t="str">
        <f>IFERROR(VLOOKUP(B159,FS!$A$2:$N$78,7,FALSE),"")</f>
        <v/>
      </c>
      <c r="AI159" s="4" t="str">
        <f>IFERROR(VLOOKUP(B159,FS!$A$2:$N$78,8,FALSE),"")</f>
        <v/>
      </c>
      <c r="AJ159" s="4" t="str">
        <f>IFERROR(VLOOKUP(B159,FS!$A$2:$N$78,9,FALSE),"")</f>
        <v/>
      </c>
      <c r="AK159" s="4" t="str">
        <f>IFERROR(VLOOKUP(B159,FS!$A$2:$N$78,10,FALSE),"")</f>
        <v/>
      </c>
      <c r="AL159" s="4" t="str">
        <f>IFERROR(VLOOKUP(B159,FS!$A$2:$N$78,11,FALSE),"")</f>
        <v/>
      </c>
      <c r="AM159" s="4" t="str">
        <f>IFERROR(VLOOKUP(B159,FS!$A$2:$N$78,12,FALSE),"")</f>
        <v/>
      </c>
      <c r="AN159" s="4" t="str">
        <f>IFERROR(VLOOKUP(B159,FS!$A$2:$N$78,13,FALSE),"")</f>
        <v/>
      </c>
      <c r="AO159" s="236">
        <f t="shared" si="32"/>
        <v>0</v>
      </c>
      <c r="AP159" s="235">
        <f t="shared" si="33"/>
        <v>0</v>
      </c>
      <c r="AQ159" s="237">
        <f t="shared" si="34"/>
        <v>0</v>
      </c>
      <c r="AR159" s="4">
        <f t="shared" si="35"/>
        <v>45.333333333333336</v>
      </c>
      <c r="AS159" s="1">
        <f t="shared" si="36"/>
        <v>1</v>
      </c>
      <c r="AT159" s="130"/>
    </row>
    <row r="160" spans="1:46" ht="15" customHeight="1">
      <c r="A160" s="144">
        <v>1709958</v>
      </c>
      <c r="B160" s="144"/>
      <c r="C160" s="133" t="s">
        <v>423</v>
      </c>
      <c r="D160" s="134">
        <v>2007</v>
      </c>
      <c r="E160" s="134" t="s">
        <v>268</v>
      </c>
      <c r="F160" s="133"/>
      <c r="G160" s="219"/>
      <c r="H160" s="134" t="s">
        <v>164</v>
      </c>
      <c r="I160" s="127" t="str">
        <f>IFERROR(VLOOKUP(A160,'KLP1'!$C$1:$I$108,7,0),IFERROR(VLOOKUP(B160,'KLP1'!$D$1:$I$108,6,0),""))</f>
        <v/>
      </c>
      <c r="J160" s="127" t="str">
        <f>IFERROR(VLOOKUP(A160,'KLP2'!$C$1:$I$108,7,0),IFERROR(VLOOKUP(B160,'KLP2'!$D$1:$I$108,6,0),""))</f>
        <v/>
      </c>
      <c r="K160" s="127" t="str">
        <f>IFERROR(VLOOKUP(A160,'DM1'!$C$1:$I$108,7,0),IFERROR(VLOOKUP(B160,'DM1'!$D$1:$I$108,6,0),""))</f>
        <v/>
      </c>
      <c r="L160" s="127" t="str">
        <f>IFERROR(VLOOKUP(A160,'DM2'!$C$1:$I$108,7,0),IFERROR(VLOOKUP(B160,'DM2'!$D$1:$I$108,6,0),""))</f>
        <v/>
      </c>
      <c r="M160" s="130" t="str">
        <f>IFERROR(VLOOKUP(A160,'SPF1'!$C$1:$I$108,7,0),IFERROR(VLOOKUP(B160,'SPF1'!$D$1:$I$108,6,0),""))</f>
        <v/>
      </c>
      <c r="N160" s="127" t="str">
        <f>IFERROR(VLOOKUP(A160,'SPF2'!$C$1:$I$108,7,0),IFERROR(VLOOKUP(B160,'SPF2'!$D$1:$I$108,6,0),""))</f>
        <v/>
      </c>
      <c r="O160" s="10">
        <f t="shared" si="26"/>
        <v>0</v>
      </c>
      <c r="P160" s="11">
        <f t="shared" si="27"/>
        <v>0</v>
      </c>
      <c r="Q160" s="201">
        <f t="shared" si="28"/>
        <v>0</v>
      </c>
      <c r="R160" s="8"/>
      <c r="S160" s="136">
        <f>IFERROR(VLOOKUP(A160,DMSBX1!$C$1:$I$108,7,0),IFERROR(VLOOKUP(B160,DMSBX1!$D$1:$I$108,6,0),""))</f>
        <v>50</v>
      </c>
      <c r="T160" s="136">
        <f>IFERROR(VLOOKUP(A160,DMSBX2!$C$1:$I$101,7,0),IFERROR(VLOOKUP(B160,DMSBX2!$D$1:$I$101,6,0),""))</f>
        <v>50</v>
      </c>
      <c r="U160" s="135" t="str">
        <f>IFERROR(VLOOKUP(B160,'SP1'!$D$1:$I$107,6,0),"")</f>
        <v/>
      </c>
      <c r="V160" s="135" t="str">
        <f>IFERROR(VLOOKUP(B160,'SP2'!$D$1:$I$107,6,0),"")</f>
        <v/>
      </c>
      <c r="W160" s="127" t="str">
        <f>IFERROR(IF(B160&lt;&gt;0,VLOOKUP(B160,KLSBX1!$D$2:$I$120,6,FALSE()),NA()),IFERROR(IF(A160&lt;&gt;0,VLOOKUP(A160,KLSBX1!$C$2:$I$120,7,FALSE()),NA()),""))</f>
        <v/>
      </c>
      <c r="X160" s="127" t="str">
        <f>IFERROR(IF(B160&lt;&gt;0,VLOOKUP(B160,KLSBX2!$D$2:$I$120,6,FALSE()),NA()),IFERROR(IF(A160&lt;&gt;0,VLOOKUP(A160,KLSBX2!$C$2:$I$120,7,FALSE()),NA()),""))</f>
        <v/>
      </c>
      <c r="Y160" s="127">
        <f>IFERROR(IF(B160&lt;&gt;0,VLOOKUP(B160,DMSBXNC!$D$2:$I$420,6,FALSE()),NA()),IFERROR(IF(A160&lt;&gt;0,VLOOKUP(A160,DMSBXNC!$C$2:$I$420,7,FALSE()),NA()),""))</f>
        <v>5</v>
      </c>
      <c r="Z160" s="127">
        <f>IFERROR(IF(B160&lt;&gt;0,VLOOKUP(B160,DMSBX1_3!$D$2:$I$420,6,FALSE()),NA()),IFERROR(IF(A160&lt;&gt;0,VLOOKUP(A160,DMSBX1_3!$C$2:$I$420,7,FALSE()),NA()),""))</f>
        <v>3.6</v>
      </c>
      <c r="AA160" s="127" t="str">
        <f>IFERROR(IF(B160&lt;&gt;0,VLOOKUP(B160,'KLS1'!$D$2:$I$420,6,FALSE()),NA()),IFERROR(IF(A160&lt;&gt;0,VLOOKUP(A160,'KLS1'!$C$2:$I$420,7,FALSE()),NA()),""))</f>
        <v/>
      </c>
      <c r="AB160" s="129" t="str">
        <f>IFERROR(IF(B160&lt;&gt;0,VLOOKUP(B160,'KLS2'!$D$2:$I$426,6,FALSE()),NA()),IFERROR(IF(A160&lt;&gt;0,VLOOKUP(A160,'KLS2'!$C$2:$I$426,7,FALSE()),NA()),""))</f>
        <v/>
      </c>
      <c r="AC160" s="10">
        <f t="shared" si="29"/>
        <v>108.6</v>
      </c>
      <c r="AD160" s="11">
        <f t="shared" si="30"/>
        <v>108.6</v>
      </c>
      <c r="AE160" s="201">
        <f t="shared" si="31"/>
        <v>35</v>
      </c>
      <c r="AF160" s="240"/>
      <c r="AG160" s="4" t="str">
        <f>IFERROR(VLOOKUP(B160,FS!$A$2:$N$78,6,FALSE),"")</f>
        <v/>
      </c>
      <c r="AH160" s="4" t="str">
        <f>IFERROR(VLOOKUP(B160,FS!$A$2:$N$78,7,FALSE),"")</f>
        <v/>
      </c>
      <c r="AI160" s="4" t="str">
        <f>IFERROR(VLOOKUP(B160,FS!$A$2:$N$78,8,FALSE),"")</f>
        <v/>
      </c>
      <c r="AJ160" s="4" t="str">
        <f>IFERROR(VLOOKUP(B160,FS!$A$2:$N$78,9,FALSE),"")</f>
        <v/>
      </c>
      <c r="AK160" s="4" t="str">
        <f>IFERROR(VLOOKUP(B160,FS!$A$2:$N$78,10,FALSE),"")</f>
        <v/>
      </c>
      <c r="AL160" s="4" t="str">
        <f>IFERROR(VLOOKUP(B160,FS!$A$2:$N$78,11,FALSE),"")</f>
        <v/>
      </c>
      <c r="AM160" s="4" t="str">
        <f>IFERROR(VLOOKUP(B160,FS!$A$2:$N$78,12,FALSE),"")</f>
        <v/>
      </c>
      <c r="AN160" s="4" t="str">
        <f>IFERROR(VLOOKUP(B160,FS!$A$2:$N$78,13,FALSE),"")</f>
        <v/>
      </c>
      <c r="AO160" s="236">
        <f t="shared" si="32"/>
        <v>0</v>
      </c>
      <c r="AP160" s="235">
        <f t="shared" si="33"/>
        <v>0</v>
      </c>
      <c r="AQ160" s="237">
        <f t="shared" si="34"/>
        <v>0</v>
      </c>
      <c r="AR160" s="4">
        <f t="shared" si="35"/>
        <v>35</v>
      </c>
      <c r="AS160" s="1">
        <f t="shared" si="36"/>
        <v>1</v>
      </c>
      <c r="AT160" s="1"/>
    </row>
    <row r="161" spans="1:46" ht="15" customHeight="1">
      <c r="B161" s="14">
        <v>890714</v>
      </c>
      <c r="C161" s="14" t="s">
        <v>324</v>
      </c>
      <c r="D161" s="3">
        <v>2014</v>
      </c>
      <c r="E161" s="3" t="s">
        <v>11</v>
      </c>
      <c r="F161" s="1" t="str">
        <f>IFERROR(VLOOKUP(B161,SVEXP!$A$2:$F$6577,6,FALSE),"")</f>
        <v>Klub Krušných hor</v>
      </c>
      <c r="G161" s="211" t="str">
        <f>IFERROR(VLOOKUP(B161,SVEXP!$A$2:$E$6577,5,FALSE),"")</f>
        <v>Ústecký kraj</v>
      </c>
      <c r="H161" s="3" t="s">
        <v>164</v>
      </c>
      <c r="I161" s="4" t="str">
        <f>IFERROR(VLOOKUP(A161,'KLP1'!$C$1:$I$108,7,0),IFERROR(VLOOKUP(B161,'KLP1'!$D$1:$I$108,6,0),""))</f>
        <v/>
      </c>
      <c r="J161" s="4" t="str">
        <f>IFERROR(VLOOKUP(A161,'KLP2'!$C$1:$I$108,7,0),IFERROR(VLOOKUP(B161,'KLP2'!$D$1:$I$108,6,0),""))</f>
        <v/>
      </c>
      <c r="K161" s="4" t="str">
        <f>IFERROR(VLOOKUP(A161,'DM1'!$C$1:$I$108,7,0),IFERROR(VLOOKUP(B161,'DM1'!$D$1:$I$108,6,0),""))</f>
        <v/>
      </c>
      <c r="L161" s="4" t="str">
        <f>IFERROR(VLOOKUP(A161,'DM2'!$C$1:$I$108,7,0),IFERROR(VLOOKUP(B161,'DM2'!$D$1:$I$108,6,0),""))</f>
        <v/>
      </c>
      <c r="M161" s="1" t="str">
        <f>IFERROR(VLOOKUP(A161,'SPF1'!$C$1:$I$108,7,0),IFERROR(VLOOKUP(B161,'SPF1'!$D$1:$I$108,6,0),""))</f>
        <v/>
      </c>
      <c r="N161" s="4" t="str">
        <f>IFERROR(VLOOKUP(A161,'SPF2'!$C$1:$I$108,7,0),IFERROR(VLOOKUP(B161,'SPF2'!$D$1:$I$108,6,0),""))</f>
        <v/>
      </c>
      <c r="O161" s="10">
        <f t="shared" si="26"/>
        <v>0</v>
      </c>
      <c r="P161" s="11">
        <f t="shared" si="27"/>
        <v>0</v>
      </c>
      <c r="Q161" s="201">
        <f t="shared" si="28"/>
        <v>0</v>
      </c>
      <c r="R161" s="8"/>
      <c r="S161" s="5" t="str">
        <f>IFERROR(VLOOKUP(A161,DMSBX1!$C$1:$I$108,7,0),IFERROR(VLOOKUP(B161,DMSBX1!$D$1:$I$108,6,0),""))</f>
        <v/>
      </c>
      <c r="T161" s="4"/>
      <c r="U161" s="4">
        <f>IFERROR(VLOOKUP(B161,'SP1'!$D$1:$I$107,6,0),"")</f>
        <v>16</v>
      </c>
      <c r="V161" s="4">
        <f>IFERROR(VLOOKUP(B161,'SP2'!$D$1:$I$107,6,0),"")</f>
        <v>22</v>
      </c>
      <c r="W161" s="4">
        <f>IFERROR(IF(B161&lt;&gt;0,VLOOKUP(B161,KLSBX1!$D$2:$I$120,6,FALSE()),NA()),IFERROR(IF(A161&lt;&gt;0,VLOOKUP(A161,KLSBX1!$C$2:$I$120,7,FALSE()),NA()),""))</f>
        <v>8</v>
      </c>
      <c r="X161" s="4">
        <f>IFERROR(IF(B161&lt;&gt;0,VLOOKUP(B161,KLSBX2!$D$2:$I$120,6,FALSE()),NA()),IFERROR(IF(A161&lt;&gt;0,VLOOKUP(A161,KLSBX2!$C$2:$I$120,7,FALSE()),NA()),""))</f>
        <v>8</v>
      </c>
      <c r="Y161" s="4" t="str">
        <f>IFERROR(IF(B161&lt;&gt;0,VLOOKUP(B161,DMSBXNC!$D$2:$I$420,6,FALSE()),NA()),IFERROR(IF(A161&lt;&gt;0,VLOOKUP(A161,DMSBXNC!$C$2:$I$420,7,FALSE()),NA()),""))</f>
        <v/>
      </c>
      <c r="Z161" s="4" t="str">
        <f>IFERROR(IF(B161&lt;&gt;0,VLOOKUP(B161,DMSBX1_3!$D$2:$I$420,6,FALSE()),NA()),IFERROR(IF(A161&lt;&gt;0,VLOOKUP(A161,DMSBX1_3!$C$2:$I$420,7,FALSE()),NA()),""))</f>
        <v/>
      </c>
      <c r="AA161" s="4" t="str">
        <f>IFERROR(IF(B161&lt;&gt;0,VLOOKUP(B161,'KLS1'!$D$2:$I$420,6,FALSE()),NA()),IFERROR(IF(A161&lt;&gt;0,VLOOKUP(A161,'KLS1'!$C$2:$I$420,7,FALSE()),NA()),""))</f>
        <v/>
      </c>
      <c r="AB161" s="6" t="str">
        <f>IFERROR(IF(B161&lt;&gt;0,VLOOKUP(B161,'KLS2'!$D$2:$I$426,6,FALSE()),NA()),IFERROR(IF(A161&lt;&gt;0,VLOOKUP(A161,'KLS2'!$C$2:$I$426,7,FALSE()),NA()),""))</f>
        <v/>
      </c>
      <c r="AC161" s="10">
        <f t="shared" si="29"/>
        <v>54</v>
      </c>
      <c r="AD161" s="11">
        <f t="shared" si="30"/>
        <v>54</v>
      </c>
      <c r="AE161" s="201">
        <f t="shared" si="31"/>
        <v>15.333333333333334</v>
      </c>
      <c r="AF161" s="240"/>
      <c r="AG161" s="4" t="str">
        <f>IFERROR(VLOOKUP(B161,FS!$A$2:$N$78,6,FALSE),"")</f>
        <v/>
      </c>
      <c r="AH161" s="4" t="str">
        <f>IFERROR(VLOOKUP(B161,FS!$A$2:$N$78,7,FALSE),"")</f>
        <v/>
      </c>
      <c r="AI161" s="4" t="str">
        <f>IFERROR(VLOOKUP(B161,FS!$A$2:$N$78,8,FALSE),"")</f>
        <v/>
      </c>
      <c r="AJ161" s="4" t="str">
        <f>IFERROR(VLOOKUP(B161,FS!$A$2:$N$78,9,FALSE),"")</f>
        <v/>
      </c>
      <c r="AK161" s="4" t="str">
        <f>IFERROR(VLOOKUP(B161,FS!$A$2:$N$78,10,FALSE),"")</f>
        <v/>
      </c>
      <c r="AL161" s="4" t="str">
        <f>IFERROR(VLOOKUP(B161,FS!$A$2:$N$78,11,FALSE),"")</f>
        <v/>
      </c>
      <c r="AM161" s="4" t="str">
        <f>IFERROR(VLOOKUP(B161,FS!$A$2:$N$78,12,FALSE),"")</f>
        <v/>
      </c>
      <c r="AN161" s="4" t="str">
        <f>IFERROR(VLOOKUP(B161,FS!$A$2:$N$78,13,FALSE),"")</f>
        <v/>
      </c>
      <c r="AO161" s="236">
        <f t="shared" si="32"/>
        <v>0</v>
      </c>
      <c r="AP161" s="235">
        <f t="shared" si="33"/>
        <v>0</v>
      </c>
      <c r="AQ161" s="237">
        <f t="shared" si="34"/>
        <v>0</v>
      </c>
      <c r="AR161" s="4">
        <f t="shared" si="35"/>
        <v>15.333333333333334</v>
      </c>
      <c r="AS161" s="1">
        <f t="shared" si="36"/>
        <v>1</v>
      </c>
      <c r="AT161" s="245">
        <f>COUNTIF(I161:N161,"&gt;"&amp;0)+COUNTIF(S161:AB161,"&gt;"&amp;0)+COUNTIF(AG161:AN161,"&gt;"&amp;0)</f>
        <v>4</v>
      </c>
    </row>
    <row r="162" spans="1:46" ht="15" customHeight="1">
      <c r="A162" s="141"/>
      <c r="B162" s="141">
        <v>776166</v>
      </c>
      <c r="C162" s="14" t="s">
        <v>569</v>
      </c>
      <c r="D162" s="2">
        <v>2014</v>
      </c>
      <c r="E162" s="3" t="s">
        <v>11</v>
      </c>
      <c r="F162" s="1" t="str">
        <f>IFERROR(VLOOKUP(B162,SVEXP!$A$2:$F$6577,6,FALSE),"")</f>
        <v>Snow Rockets</v>
      </c>
      <c r="G162" s="211" t="s">
        <v>1292</v>
      </c>
      <c r="H162" s="3" t="s">
        <v>161</v>
      </c>
      <c r="I162" s="4" t="str">
        <f>IFERROR(VLOOKUP(A162,'KLP1'!$C$1:$I$108,7,0),IFERROR(VLOOKUP(B162,'KLP1'!$D$1:$I$108,6,0),""))</f>
        <v/>
      </c>
      <c r="J162" s="4" t="str">
        <f>IFERROR(VLOOKUP(A162,'KLP2'!$C$1:$I$108,7,0),IFERROR(VLOOKUP(B162,'KLP2'!$D$1:$I$108,6,0),""))</f>
        <v/>
      </c>
      <c r="K162" s="4" t="str">
        <f>IFERROR(VLOOKUP(A162,'DM1'!$C$1:$I$108,7,0),IFERROR(VLOOKUP(B162,'DM1'!$D$1:$I$108,6,0),""))</f>
        <v/>
      </c>
      <c r="L162" s="4" t="str">
        <f>IFERROR(VLOOKUP(A162,'DM2'!$C$1:$I$108,7,0),IFERROR(VLOOKUP(B162,'DM2'!$D$1:$I$108,6,0),""))</f>
        <v/>
      </c>
      <c r="M162" s="1" t="str">
        <f>IFERROR(VLOOKUP(A162,'SPF1'!$C$1:$I$108,7,0),IFERROR(VLOOKUP(B162,'SPF1'!$D$1:$I$108,6,0),""))</f>
        <v/>
      </c>
      <c r="N162" s="4" t="str">
        <f>IFERROR(VLOOKUP(A162,'SPF2'!$C$1:$I$108,7,0),IFERROR(VLOOKUP(B162,'SPF2'!$D$1:$I$108,6,0),""))</f>
        <v/>
      </c>
      <c r="O162" s="10">
        <f t="shared" si="26"/>
        <v>0</v>
      </c>
      <c r="P162" s="11">
        <f t="shared" si="27"/>
        <v>0</v>
      </c>
      <c r="Q162" s="201">
        <f t="shared" si="28"/>
        <v>0</v>
      </c>
      <c r="R162" s="8"/>
      <c r="S162" s="5" t="str">
        <f>IFERROR(VLOOKUP(A162,DMSBX1!$C$1:$I$108,7,0),IFERROR(VLOOKUP(B162,DMSBX1!$D$1:$I$108,6,0),""))</f>
        <v/>
      </c>
      <c r="T162" s="5" t="str">
        <f>IFERROR(VLOOKUP(A162,DMSBX2!$C$1:$I$101,7,0),IFERROR(VLOOKUP(B162,DMSBX2!$D$1:$I$101,6,0),""))</f>
        <v/>
      </c>
      <c r="U162" s="4">
        <f>IFERROR(VLOOKUP(B162,'SP1'!$D$1:$I$107,6,0),"")</f>
        <v>12</v>
      </c>
      <c r="V162" s="4">
        <f>IFERROR(VLOOKUP(B162,'SP2'!$D$1:$I$107,6,0),"")</f>
        <v>22</v>
      </c>
      <c r="W162" s="4" t="str">
        <f>IFERROR(IF(B162&lt;&gt;0,VLOOKUP(B162,KLSBX1!$D$2:$I$120,6,FALSE()),NA()),IFERROR(IF(A162&lt;&gt;0,VLOOKUP(A162,KLSBX1!$C$2:$I$120,7,FALSE()),NA()),""))</f>
        <v/>
      </c>
      <c r="X162" s="4" t="str">
        <f>IFERROR(IF(B162&lt;&gt;0,VLOOKUP(B162,KLSBX2!$D$2:$I$120,6,FALSE()),NA()),IFERROR(IF(A162&lt;&gt;0,VLOOKUP(A162,KLSBX2!$C$2:$I$120,7,FALSE()),NA()),""))</f>
        <v/>
      </c>
      <c r="Y162" s="4" t="str">
        <f>IFERROR(IF(B162&lt;&gt;0,VLOOKUP(B162,DMSBXNC!$D$2:$I$420,6,FALSE()),NA()),IFERROR(IF(A162&lt;&gt;0,VLOOKUP(A162,DMSBXNC!$C$2:$I$420,7,FALSE()),NA()),""))</f>
        <v/>
      </c>
      <c r="Z162" s="4" t="str">
        <f>IFERROR(IF(B162&lt;&gt;0,VLOOKUP(B162,DMSBX1_3!$D$2:$I$420,6,FALSE()),NA()),IFERROR(IF(A162&lt;&gt;0,VLOOKUP(A162,DMSBX1_3!$C$2:$I$420,7,FALSE()),NA()),""))</f>
        <v/>
      </c>
      <c r="AA162" s="4" t="str">
        <f>IFERROR(IF(B162&lt;&gt;0,VLOOKUP(B162,'KLS1'!$D$2:$I$420,6,FALSE()),NA()),IFERROR(IF(A162&lt;&gt;0,VLOOKUP(A162,'KLS1'!$C$2:$I$420,7,FALSE()),NA()),""))</f>
        <v/>
      </c>
      <c r="AB162" s="6" t="str">
        <f>IFERROR(IF(B162&lt;&gt;0,VLOOKUP(B162,'KLS2'!$D$2:$I$426,6,FALSE()),NA()),IFERROR(IF(A162&lt;&gt;0,VLOOKUP(A162,'KLS2'!$C$2:$I$426,7,FALSE()),NA()),""))</f>
        <v/>
      </c>
      <c r="AC162" s="10">
        <f t="shared" si="29"/>
        <v>34</v>
      </c>
      <c r="AD162" s="11">
        <f t="shared" si="30"/>
        <v>34</v>
      </c>
      <c r="AE162" s="201">
        <f t="shared" si="31"/>
        <v>11.333333333333334</v>
      </c>
      <c r="AF162" s="240"/>
      <c r="AG162" s="4" t="str">
        <f>IFERROR(VLOOKUP(B162,FS!$A$2:$N$78,6,FALSE),"")</f>
        <v/>
      </c>
      <c r="AH162" s="4" t="str">
        <f>IFERROR(VLOOKUP(B162,FS!$A$2:$N$78,7,FALSE),"")</f>
        <v/>
      </c>
      <c r="AI162" s="4" t="str">
        <f>IFERROR(VLOOKUP(B162,FS!$A$2:$N$78,8,FALSE),"")</f>
        <v/>
      </c>
      <c r="AJ162" s="4" t="str">
        <f>IFERROR(VLOOKUP(B162,FS!$A$2:$N$78,9,FALSE),"")</f>
        <v/>
      </c>
      <c r="AK162" s="4" t="str">
        <f>IFERROR(VLOOKUP(B162,FS!$A$2:$N$78,10,FALSE),"")</f>
        <v/>
      </c>
      <c r="AL162" s="4" t="str">
        <f>IFERROR(VLOOKUP(B162,FS!$A$2:$N$78,11,FALSE),"")</f>
        <v/>
      </c>
      <c r="AM162" s="4" t="str">
        <f>IFERROR(VLOOKUP(B162,FS!$A$2:$N$78,12,FALSE),"")</f>
        <v/>
      </c>
      <c r="AN162" s="4" t="str">
        <f>IFERROR(VLOOKUP(B162,FS!$A$2:$N$78,13,FALSE),"")</f>
        <v/>
      </c>
      <c r="AO162" s="236">
        <f t="shared" si="32"/>
        <v>0</v>
      </c>
      <c r="AP162" s="235">
        <f t="shared" si="33"/>
        <v>0</v>
      </c>
      <c r="AQ162" s="237">
        <f t="shared" si="34"/>
        <v>0</v>
      </c>
      <c r="AR162" s="4">
        <f t="shared" si="35"/>
        <v>11.333333333333334</v>
      </c>
      <c r="AS162" s="1">
        <f t="shared" si="36"/>
        <v>1</v>
      </c>
      <c r="AT162" s="130"/>
    </row>
    <row r="163" spans="1:46" ht="15" customHeight="1">
      <c r="B163" s="14">
        <v>705198</v>
      </c>
      <c r="C163" s="14" t="s">
        <v>571</v>
      </c>
      <c r="D163" s="3">
        <v>2014</v>
      </c>
      <c r="E163" s="3" t="s">
        <v>11</v>
      </c>
      <c r="F163" s="1" t="str">
        <f>IFERROR(VLOOKUP(B163,SVEXP!$A$2:$F$6577,6,FALSE),"")</f>
        <v>Snow Rockets</v>
      </c>
      <c r="G163" s="211" t="s">
        <v>1236</v>
      </c>
      <c r="H163" s="3" t="s">
        <v>161</v>
      </c>
      <c r="I163" s="4" t="str">
        <f>IFERROR(VLOOKUP(A163,'KLP1'!$C$1:$I$108,7,0),IFERROR(VLOOKUP(B163,'KLP1'!$D$1:$I$108,6,0),""))</f>
        <v/>
      </c>
      <c r="J163" s="4" t="str">
        <f>IFERROR(VLOOKUP(A163,'KLP2'!$C$1:$I$108,7,0),IFERROR(VLOOKUP(B163,'KLP2'!$D$1:$I$108,6,0),""))</f>
        <v/>
      </c>
      <c r="K163" s="4" t="str">
        <f>IFERROR(VLOOKUP(A163,'DM1'!$C$1:$I$108,7,0),IFERROR(VLOOKUP(B163,'DM1'!$D$1:$I$108,6,0),""))</f>
        <v/>
      </c>
      <c r="L163" s="4" t="str">
        <f>IFERROR(VLOOKUP(A163,'DM2'!$C$1:$I$108,7,0),IFERROR(VLOOKUP(B163,'DM2'!$D$1:$I$108,6,0),""))</f>
        <v/>
      </c>
      <c r="M163" s="1" t="str">
        <f>IFERROR(VLOOKUP(A163,'SPF1'!$C$1:$I$108,7,0),IFERROR(VLOOKUP(B163,'SPF1'!$D$1:$I$108,6,0),""))</f>
        <v/>
      </c>
      <c r="N163" s="4" t="str">
        <f>IFERROR(VLOOKUP(A163,'SPF2'!$C$1:$I$108,7,0),IFERROR(VLOOKUP(B163,'SPF2'!$D$1:$I$108,6,0),""))</f>
        <v/>
      </c>
      <c r="O163" s="10">
        <f t="shared" si="26"/>
        <v>0</v>
      </c>
      <c r="P163" s="11">
        <f t="shared" si="27"/>
        <v>0</v>
      </c>
      <c r="Q163" s="201">
        <f t="shared" si="28"/>
        <v>0</v>
      </c>
      <c r="R163" s="8"/>
      <c r="S163" s="5" t="str">
        <f>IFERROR(VLOOKUP(A163,DMSBX1!$C$1:$I$108,7,0),IFERROR(VLOOKUP(B163,DMSBX1!$D$1:$I$108,6,0),""))</f>
        <v/>
      </c>
      <c r="T163" s="4"/>
      <c r="U163" s="4">
        <f>IFERROR(VLOOKUP(B163,'SP1'!$D$1:$I$107,6,0),"")</f>
        <v>14</v>
      </c>
      <c r="V163" s="4">
        <f>IFERROR(VLOOKUP(B163,'SP2'!$D$1:$I$107,6,0),"")</f>
        <v>15</v>
      </c>
      <c r="W163" s="4" t="str">
        <f>IFERROR(IF(B163&lt;&gt;0,VLOOKUP(B163,KLSBX1!$D$2:$I$120,6,FALSE()),NA()),IFERROR(IF(A163&lt;&gt;0,VLOOKUP(A163,KLSBX1!$C$2:$I$120,7,FALSE()),NA()),""))</f>
        <v/>
      </c>
      <c r="X163" s="4" t="str">
        <f>IFERROR(IF(B163&lt;&gt;0,VLOOKUP(B163,KLSBX2!$D$2:$I$120,6,FALSE()),NA()),IFERROR(IF(A163&lt;&gt;0,VLOOKUP(A163,KLSBX2!$C$2:$I$120,7,FALSE()),NA()),""))</f>
        <v/>
      </c>
      <c r="Y163" s="4" t="str">
        <f>IFERROR(IF(B163&lt;&gt;0,VLOOKUP(B163,DMSBXNC!$D$2:$I$420,6,FALSE()),NA()),IFERROR(IF(A163&lt;&gt;0,VLOOKUP(A163,DMSBXNC!$C$2:$I$420,7,FALSE()),NA()),""))</f>
        <v/>
      </c>
      <c r="Z163" s="4" t="str">
        <f>IFERROR(IF(B163&lt;&gt;0,VLOOKUP(B163,DMSBX1_3!$D$2:$I$420,6,FALSE()),NA()),IFERROR(IF(A163&lt;&gt;0,VLOOKUP(A163,DMSBX1_3!$C$2:$I$420,7,FALSE()),NA()),""))</f>
        <v/>
      </c>
      <c r="AA163" s="4" t="str">
        <f>IFERROR(IF(B163&lt;&gt;0,VLOOKUP(B163,'KLS1'!$D$2:$I$420,6,FALSE()),NA()),IFERROR(IF(A163&lt;&gt;0,VLOOKUP(A163,'KLS1'!$C$2:$I$420,7,FALSE()),NA()),""))</f>
        <v/>
      </c>
      <c r="AB163" s="6" t="str">
        <f>IFERROR(IF(B163&lt;&gt;0,VLOOKUP(B163,'KLS2'!$D$2:$I$426,6,FALSE()),NA()),IFERROR(IF(A163&lt;&gt;0,VLOOKUP(A163,'KLS2'!$C$2:$I$426,7,FALSE()),NA()),""))</f>
        <v/>
      </c>
      <c r="AC163" s="10">
        <f t="shared" si="29"/>
        <v>29</v>
      </c>
      <c r="AD163" s="11">
        <f t="shared" si="30"/>
        <v>29</v>
      </c>
      <c r="AE163" s="201">
        <f t="shared" si="31"/>
        <v>9.6666666666666661</v>
      </c>
      <c r="AF163" s="240"/>
      <c r="AG163" s="4" t="str">
        <f>IFERROR(VLOOKUP(B163,FS!$A$2:$N$78,6,FALSE),"")</f>
        <v/>
      </c>
      <c r="AH163" s="4" t="str">
        <f>IFERROR(VLOOKUP(B163,FS!$A$2:$N$78,7,FALSE),"")</f>
        <v/>
      </c>
      <c r="AI163" s="4" t="str">
        <f>IFERROR(VLOOKUP(B163,FS!$A$2:$N$78,8,FALSE),"")</f>
        <v/>
      </c>
      <c r="AJ163" s="4" t="str">
        <f>IFERROR(VLOOKUP(B163,FS!$A$2:$N$78,9,FALSE),"")</f>
        <v/>
      </c>
      <c r="AK163" s="4" t="str">
        <f>IFERROR(VLOOKUP(B163,FS!$A$2:$N$78,10,FALSE),"")</f>
        <v/>
      </c>
      <c r="AL163" s="4" t="str">
        <f>IFERROR(VLOOKUP(B163,FS!$A$2:$N$78,11,FALSE),"")</f>
        <v/>
      </c>
      <c r="AM163" s="4" t="str">
        <f>IFERROR(VLOOKUP(B163,FS!$A$2:$N$78,12,FALSE),"")</f>
        <v/>
      </c>
      <c r="AN163" s="4" t="str">
        <f>IFERROR(VLOOKUP(B163,FS!$A$2:$N$78,13,FALSE),"")</f>
        <v/>
      </c>
      <c r="AO163" s="236">
        <f t="shared" si="32"/>
        <v>0</v>
      </c>
      <c r="AP163" s="235">
        <f t="shared" si="33"/>
        <v>0</v>
      </c>
      <c r="AQ163" s="237">
        <f t="shared" si="34"/>
        <v>0</v>
      </c>
      <c r="AR163" s="4">
        <f t="shared" si="35"/>
        <v>9.6666666666666661</v>
      </c>
      <c r="AS163" s="1">
        <f t="shared" si="36"/>
        <v>1</v>
      </c>
      <c r="AT163" s="130"/>
    </row>
    <row r="164" spans="1:46" ht="15" customHeight="1">
      <c r="B164" s="14">
        <v>711434</v>
      </c>
      <c r="C164" s="1" t="s">
        <v>1207</v>
      </c>
      <c r="D164" s="3">
        <v>2014</v>
      </c>
      <c r="E164" s="3" t="s">
        <v>11</v>
      </c>
      <c r="F164" s="1" t="str">
        <f>IFERROR(VLOOKUP(B164,SVEXP!$A$2:$F$6577,6,FALSE),"")</f>
        <v>board masteRS team</v>
      </c>
      <c r="G164" s="211" t="str">
        <f>IFERROR(VLOOKUP(B164,SVEXP!$A$2:$E$6577,5,FALSE),"")</f>
        <v>Hlavní město Praha</v>
      </c>
      <c r="H164" s="3" t="s">
        <v>161</v>
      </c>
      <c r="O164" s="10">
        <f t="shared" si="26"/>
        <v>0</v>
      </c>
      <c r="P164" s="11">
        <f t="shared" si="27"/>
        <v>0</v>
      </c>
      <c r="Q164" s="201">
        <f t="shared" si="28"/>
        <v>0</v>
      </c>
      <c r="AC164" s="10">
        <f t="shared" si="29"/>
        <v>0</v>
      </c>
      <c r="AD164" s="11">
        <f t="shared" si="30"/>
        <v>0</v>
      </c>
      <c r="AE164" s="201">
        <f t="shared" si="31"/>
        <v>0</v>
      </c>
      <c r="AF164" s="240"/>
      <c r="AJ164" s="4">
        <f>IFERROR(VLOOKUP(B164,FS!$A$2:$N$78,9,FALSE),"")</f>
        <v>26</v>
      </c>
      <c r="AO164" s="236">
        <f t="shared" si="32"/>
        <v>26</v>
      </c>
      <c r="AP164" s="235">
        <f t="shared" si="33"/>
        <v>26</v>
      </c>
      <c r="AQ164" s="237">
        <f t="shared" si="34"/>
        <v>8.6666666666666661</v>
      </c>
      <c r="AR164" s="4">
        <f t="shared" si="35"/>
        <v>8.6666666666666661</v>
      </c>
      <c r="AS164" s="1">
        <f t="shared" si="36"/>
        <v>1</v>
      </c>
      <c r="AT164" s="245">
        <f>COUNTIF(I164:N164,"&gt;"&amp;0)+COUNTIF(S164:AB164,"&gt;"&amp;0)+COUNTIF(AG164:AN164,"&gt;"&amp;0)</f>
        <v>1</v>
      </c>
    </row>
    <row r="165" spans="1:46" ht="15" customHeight="1">
      <c r="B165" s="14">
        <v>777770</v>
      </c>
      <c r="C165" s="14" t="s">
        <v>554</v>
      </c>
      <c r="D165" s="3">
        <v>2014</v>
      </c>
      <c r="E165" s="3" t="s">
        <v>11</v>
      </c>
      <c r="F165" s="1" t="str">
        <f>IFERROR(VLOOKUP(B165,SVEXP!$A$2:$F$6577,6,FALSE),"")</f>
        <v>SK SNOWRIDERS VIMPERK</v>
      </c>
      <c r="G165" s="211" t="str">
        <f>IFERROR(VLOOKUP(B165,SVEXP!$A$2:$E$6577,5,FALSE),"")</f>
        <v>Jihočeský kraj</v>
      </c>
      <c r="H165" s="3" t="s">
        <v>161</v>
      </c>
      <c r="I165" s="4" t="str">
        <f>IFERROR(VLOOKUP(A165,'KLP1'!$C$1:$I$108,7,0),IFERROR(VLOOKUP(B165,'KLP1'!$D$1:$I$108,6,0),""))</f>
        <v/>
      </c>
      <c r="J165" s="4" t="str">
        <f>IFERROR(VLOOKUP(A165,'KLP2'!$C$1:$I$108,7,0),IFERROR(VLOOKUP(B165,'KLP2'!$D$1:$I$108,6,0),""))</f>
        <v/>
      </c>
      <c r="K165" s="4" t="str">
        <f>IFERROR(VLOOKUP(A165,'DM1'!$C$1:$I$108,7,0),IFERROR(VLOOKUP(B165,'DM1'!$D$1:$I$108,6,0),""))</f>
        <v/>
      </c>
      <c r="L165" s="4" t="str">
        <f>IFERROR(VLOOKUP(A165,'DM2'!$C$1:$I$108,7,0),IFERROR(VLOOKUP(B165,'DM2'!$D$1:$I$108,6,0),""))</f>
        <v/>
      </c>
      <c r="M165" s="1" t="str">
        <f>IFERROR(VLOOKUP(A165,'SPF1'!$C$1:$I$108,7,0),IFERROR(VLOOKUP(B165,'SPF1'!$D$1:$I$108,6,0),""))</f>
        <v/>
      </c>
      <c r="N165" s="4" t="str">
        <f>IFERROR(VLOOKUP(A165,'SPF2'!$C$1:$I$108,7,0),IFERROR(VLOOKUP(B165,'SPF2'!$D$1:$I$108,6,0),""))</f>
        <v/>
      </c>
      <c r="O165" s="10">
        <f t="shared" si="26"/>
        <v>0</v>
      </c>
      <c r="P165" s="11">
        <f t="shared" si="27"/>
        <v>0</v>
      </c>
      <c r="Q165" s="201">
        <f t="shared" si="28"/>
        <v>0</v>
      </c>
      <c r="R165" s="8"/>
      <c r="S165" s="5">
        <f>IFERROR(VLOOKUP(A165,DMSBX1!$C$1:$I$108,7,0),IFERROR(VLOOKUP(B165,DMSBX1!$D$1:$I$108,6,0),""))</f>
        <v>22</v>
      </c>
      <c r="T165" s="5">
        <f>IFERROR(VLOOKUP(A165,DMSBX2!$C$1:$I$101,7,0),IFERROR(VLOOKUP(B165,DMSBX2!$D$1:$I$101,6,0),""))</f>
        <v>22</v>
      </c>
      <c r="U165" s="4">
        <f>IFERROR(VLOOKUP(B165,'SP1'!$D$1:$I$107,6,0),"")</f>
        <v>13</v>
      </c>
      <c r="V165" s="4">
        <f>IFERROR(VLOOKUP(B165,'SP2'!$D$1:$I$107,6,0),"")</f>
        <v>24</v>
      </c>
      <c r="W165" s="4">
        <f>IFERROR(IF(B165&lt;&gt;0,VLOOKUP(B165,KLSBX1!$D$2:$I$120,6,FALSE()),NA()),IFERROR(IF(A165&lt;&gt;0,VLOOKUP(A165,KLSBX1!$C$2:$I$120,7,FALSE()),NA()),""))</f>
        <v>12</v>
      </c>
      <c r="X165" s="4">
        <f>IFERROR(IF(B165&lt;&gt;0,VLOOKUP(B165,KLSBX2!$D$2:$I$120,6,FALSE()),NA()),IFERROR(IF(A165&lt;&gt;0,VLOOKUP(A165,KLSBX2!$C$2:$I$120,7,FALSE()),NA()),""))</f>
        <v>14</v>
      </c>
      <c r="Y165" s="4">
        <f>IFERROR(IF(B165&lt;&gt;0,VLOOKUP(B165,DMSBXNC!$D$2:$I$420,6,FALSE()),NA()),IFERROR(IF(A165&lt;&gt;0,VLOOKUP(A165,DMSBXNC!$C$2:$I$420,7,FALSE()),NA()),""))</f>
        <v>11</v>
      </c>
      <c r="Z165" s="4">
        <f>IFERROR(IF(B165&lt;&gt;0,VLOOKUP(B165,DMSBX1_3!$D$2:$I$420,6,FALSE()),NA()),IFERROR(IF(A165&lt;&gt;0,VLOOKUP(A165,DMSBX1_3!$C$2:$I$420,7,FALSE()),NA()),""))</f>
        <v>12</v>
      </c>
      <c r="AA165" s="4">
        <f>IFERROR(IF(B165&lt;&gt;0,VLOOKUP(B165,'KLS1'!$D$2:$I$420,6,FALSE()),NA()),IFERROR(IF(A165&lt;&gt;0,VLOOKUP(A165,'KLS1'!$C$2:$I$420,7,FALSE()),NA()),""))</f>
        <v>24</v>
      </c>
      <c r="AB165" s="6">
        <f>IFERROR(IF(B165&lt;&gt;0,VLOOKUP(B165,'KLS2'!$D$2:$I$426,6,FALSE()),NA()),IFERROR(IF(A165&lt;&gt;0,VLOOKUP(A165,'KLS2'!$C$2:$I$426,7,FALSE()),NA()),""))</f>
        <v>24</v>
      </c>
      <c r="AC165" s="10">
        <f t="shared" si="29"/>
        <v>178</v>
      </c>
      <c r="AD165" s="11">
        <f t="shared" si="30"/>
        <v>155</v>
      </c>
      <c r="AE165" s="201">
        <f t="shared" si="31"/>
        <v>24</v>
      </c>
      <c r="AF165" s="240"/>
      <c r="AG165" s="4" t="str">
        <f>IFERROR(VLOOKUP(B165,FS!$A$2:$N$78,6,FALSE),"")</f>
        <v/>
      </c>
      <c r="AH165" s="4" t="str">
        <f>IFERROR(VLOOKUP(B165,FS!$A$2:$N$78,7,FALSE),"")</f>
        <v/>
      </c>
      <c r="AI165" s="4" t="str">
        <f>IFERROR(VLOOKUP(B165,FS!$A$2:$N$78,8,FALSE),"")</f>
        <v/>
      </c>
      <c r="AJ165" s="4" t="str">
        <f>IFERROR(VLOOKUP(B165,FS!$A$2:$N$78,9,FALSE),"")</f>
        <v/>
      </c>
      <c r="AK165" s="4" t="str">
        <f>IFERROR(VLOOKUP(B165,FS!$A$2:$N$78,10,FALSE),"")</f>
        <v/>
      </c>
      <c r="AL165" s="4" t="str">
        <f>IFERROR(VLOOKUP(B165,FS!$A$2:$N$78,11,FALSE),"")</f>
        <v/>
      </c>
      <c r="AM165" s="4" t="str">
        <f>IFERROR(VLOOKUP(B165,FS!$A$2:$N$78,12,FALSE),"")</f>
        <v/>
      </c>
      <c r="AN165" s="4" t="str">
        <f>IFERROR(VLOOKUP(B165,FS!$A$2:$N$78,13,FALSE),"")</f>
        <v/>
      </c>
      <c r="AO165" s="236">
        <f t="shared" si="32"/>
        <v>0</v>
      </c>
      <c r="AP165" s="235">
        <f t="shared" si="33"/>
        <v>0</v>
      </c>
      <c r="AQ165" s="237">
        <f t="shared" si="34"/>
        <v>0</v>
      </c>
      <c r="AR165" s="4">
        <f t="shared" si="35"/>
        <v>24</v>
      </c>
      <c r="AS165" s="1">
        <f t="shared" si="36"/>
        <v>1</v>
      </c>
      <c r="AT165" s="130"/>
    </row>
    <row r="166" spans="1:46" ht="15" customHeight="1">
      <c r="B166" s="14">
        <v>718331</v>
      </c>
      <c r="C166" s="14" t="s">
        <v>574</v>
      </c>
      <c r="D166" s="3">
        <v>2014</v>
      </c>
      <c r="E166" s="3" t="s">
        <v>11</v>
      </c>
      <c r="F166" s="1" t="str">
        <f>IFERROR(VLOOKUP(B166,SVEXP!$A$2:$F$6577,6,FALSE),"")</f>
        <v>SK SNOWRIDERS VIMPERK</v>
      </c>
      <c r="G166" s="211" t="str">
        <f>IFERROR(VLOOKUP(B166,SVEXP!$A$2:$E$6577,5,FALSE),"")</f>
        <v>Jihočeský kraj</v>
      </c>
      <c r="H166" s="3" t="s">
        <v>161</v>
      </c>
      <c r="I166" s="4" t="str">
        <f>IFERROR(VLOOKUP(A166,'KLP1'!$C$1:$I$108,7,0),IFERROR(VLOOKUP(B166,'KLP1'!$D$1:$I$108,6,0),""))</f>
        <v/>
      </c>
      <c r="J166" s="4" t="str">
        <f>IFERROR(VLOOKUP(A166,'KLP2'!$C$1:$I$108,7,0),IFERROR(VLOOKUP(B166,'KLP2'!$D$1:$I$108,6,0),""))</f>
        <v/>
      </c>
      <c r="K166" s="4" t="str">
        <f>IFERROR(VLOOKUP(A166,'DM1'!$C$1:$I$108,7,0),IFERROR(VLOOKUP(B166,'DM1'!$D$1:$I$108,6,0),""))</f>
        <v/>
      </c>
      <c r="L166" s="4" t="str">
        <f>IFERROR(VLOOKUP(A166,'DM2'!$C$1:$I$108,7,0),IFERROR(VLOOKUP(B166,'DM2'!$D$1:$I$108,6,0),""))</f>
        <v/>
      </c>
      <c r="M166" s="1" t="str">
        <f>IFERROR(VLOOKUP(A166,'SPF1'!$C$1:$I$108,7,0),IFERROR(VLOOKUP(B166,'SPF1'!$D$1:$I$108,6,0),""))</f>
        <v/>
      </c>
      <c r="N166" s="4" t="str">
        <f>IFERROR(VLOOKUP(A166,'SPF2'!$C$1:$I$108,7,0),IFERROR(VLOOKUP(B166,'SPF2'!$D$1:$I$108,6,0),""))</f>
        <v/>
      </c>
      <c r="O166" s="10">
        <f t="shared" si="26"/>
        <v>0</v>
      </c>
      <c r="P166" s="11">
        <f t="shared" si="27"/>
        <v>0</v>
      </c>
      <c r="Q166" s="201">
        <f t="shared" si="28"/>
        <v>0</v>
      </c>
      <c r="R166" s="8"/>
      <c r="S166" s="5" t="str">
        <f>IFERROR(VLOOKUP(A166,DMSBX1!$C$1:$I$108,7,0),IFERROR(VLOOKUP(B166,DMSBX1!$D$1:$I$108,6,0),""))</f>
        <v/>
      </c>
      <c r="T166" s="5" t="str">
        <f>IFERROR(VLOOKUP(A166,DMSBX2!$C$1:$I$101,7,0),IFERROR(VLOOKUP(B166,DMSBX2!$D$1:$I$101,6,0),""))</f>
        <v/>
      </c>
      <c r="U166" s="4">
        <f>IFERROR(VLOOKUP(B166,'SP1'!$D$1:$I$107,6,0),"")</f>
        <v>20</v>
      </c>
      <c r="V166" s="4" t="str">
        <f>IFERROR(VLOOKUP(B166,'SP2'!$D$1:$I$107,6,0),"")</f>
        <v/>
      </c>
      <c r="W166" s="4" t="str">
        <f>IFERROR(IF(B166&lt;&gt;0,VLOOKUP(B166,KLSBX1!$D$2:$I$120,6,FALSE()),NA()),IFERROR(IF(A166&lt;&gt;0,VLOOKUP(A166,KLSBX1!$C$2:$I$120,7,FALSE()),NA()),""))</f>
        <v/>
      </c>
      <c r="X166" s="4" t="str">
        <f>IFERROR(IF(B166&lt;&gt;0,VLOOKUP(B166,KLSBX2!$D$2:$I$120,6,FALSE()),NA()),IFERROR(IF(A166&lt;&gt;0,VLOOKUP(A166,KLSBX2!$C$2:$I$120,7,FALSE()),NA()),""))</f>
        <v/>
      </c>
      <c r="Y166" s="4" t="str">
        <f>IFERROR(IF(B166&lt;&gt;0,VLOOKUP(B166,DMSBXNC!$D$2:$I$420,6,FALSE()),NA()),IFERROR(IF(A166&lt;&gt;0,VLOOKUP(A166,DMSBXNC!$C$2:$I$420,7,FALSE()),NA()),""))</f>
        <v/>
      </c>
      <c r="Z166" s="4" t="str">
        <f>IFERROR(IF(B166&lt;&gt;0,VLOOKUP(B166,DMSBX1_3!$D$2:$I$420,6,FALSE()),NA()),IFERROR(IF(A166&lt;&gt;0,VLOOKUP(A166,DMSBX1_3!$C$2:$I$420,7,FALSE()),NA()),""))</f>
        <v/>
      </c>
      <c r="AA166" s="4" t="str">
        <f>IFERROR(IF(B166&lt;&gt;0,VLOOKUP(B166,'KLS1'!$D$2:$I$420,6,FALSE()),NA()),IFERROR(IF(A166&lt;&gt;0,VLOOKUP(A166,'KLS1'!$C$2:$I$420,7,FALSE()),NA()),""))</f>
        <v/>
      </c>
      <c r="AB166" s="6" t="str">
        <f>IFERROR(IF(B166&lt;&gt;0,VLOOKUP(B166,'KLS2'!$D$2:$I$426,6,FALSE()),NA()),IFERROR(IF(A166&lt;&gt;0,VLOOKUP(A166,'KLS2'!$C$2:$I$426,7,FALSE()),NA()),""))</f>
        <v/>
      </c>
      <c r="AC166" s="10">
        <f t="shared" si="29"/>
        <v>20</v>
      </c>
      <c r="AD166" s="11">
        <f t="shared" si="30"/>
        <v>20</v>
      </c>
      <c r="AE166" s="201">
        <f t="shared" si="31"/>
        <v>6.666666666666667</v>
      </c>
      <c r="AF166" s="240"/>
      <c r="AG166" s="4" t="str">
        <f>IFERROR(VLOOKUP(B166,FS!$A$2:$N$78,6,FALSE),"")</f>
        <v/>
      </c>
      <c r="AH166" s="4" t="str">
        <f>IFERROR(VLOOKUP(B166,FS!$A$2:$N$78,7,FALSE),"")</f>
        <v/>
      </c>
      <c r="AI166" s="4" t="str">
        <f>IFERROR(VLOOKUP(B166,FS!$A$2:$N$78,8,FALSE),"")</f>
        <v/>
      </c>
      <c r="AJ166" s="4" t="str">
        <f>IFERROR(VLOOKUP(B166,FS!$A$2:$N$78,9,FALSE),"")</f>
        <v/>
      </c>
      <c r="AK166" s="4" t="str">
        <f>IFERROR(VLOOKUP(B166,FS!$A$2:$N$78,10,FALSE),"")</f>
        <v/>
      </c>
      <c r="AL166" s="4" t="str">
        <f>IFERROR(VLOOKUP(B166,FS!$A$2:$N$78,11,FALSE),"")</f>
        <v/>
      </c>
      <c r="AM166" s="4" t="str">
        <f>IFERROR(VLOOKUP(B166,FS!$A$2:$N$78,12,FALSE),"")</f>
        <v/>
      </c>
      <c r="AN166" s="4" t="str">
        <f>IFERROR(VLOOKUP(B166,FS!$A$2:$N$78,13,FALSE),"")</f>
        <v/>
      </c>
      <c r="AO166" s="236">
        <f t="shared" si="32"/>
        <v>0</v>
      </c>
      <c r="AP166" s="235">
        <f t="shared" si="33"/>
        <v>0</v>
      </c>
      <c r="AQ166" s="237">
        <f t="shared" si="34"/>
        <v>0</v>
      </c>
      <c r="AR166" s="4">
        <f t="shared" si="35"/>
        <v>6.666666666666667</v>
      </c>
      <c r="AS166" s="1">
        <f t="shared" si="36"/>
        <v>1</v>
      </c>
      <c r="AT166" s="130"/>
    </row>
    <row r="167" spans="1:46" ht="15" customHeight="1">
      <c r="B167" s="14">
        <v>775793</v>
      </c>
      <c r="C167" s="14" t="s">
        <v>580</v>
      </c>
      <c r="D167" s="3">
        <v>2014</v>
      </c>
      <c r="E167" s="3" t="s">
        <v>11</v>
      </c>
      <c r="F167" s="1" t="str">
        <f>IFERROR(VLOOKUP(B167,SVEXP!$A$2:$F$6577,6,FALSE),"")</f>
        <v>Sokol Stachy</v>
      </c>
      <c r="G167" s="211" t="str">
        <f>IFERROR(VLOOKUP(B167,SVEXP!$A$2:$E$6577,5,FALSE),"")</f>
        <v>Jihočeský kraj</v>
      </c>
      <c r="H167" s="3" t="s">
        <v>161</v>
      </c>
      <c r="I167" s="4" t="str">
        <f>IFERROR(VLOOKUP(A167,'KLP1'!$C$1:$I$108,7,0),IFERROR(VLOOKUP(B167,'KLP1'!$D$1:$I$108,6,0),""))</f>
        <v/>
      </c>
      <c r="J167" s="4" t="str">
        <f>IFERROR(VLOOKUP(A167,'KLP2'!$C$1:$I$108,7,0),IFERROR(VLOOKUP(B167,'KLP2'!$D$1:$I$108,6,0),""))</f>
        <v/>
      </c>
      <c r="K167" s="4" t="str">
        <f>IFERROR(VLOOKUP(A167,'DM1'!$C$1:$I$108,7,0),IFERROR(VLOOKUP(B167,'DM1'!$D$1:$I$108,6,0),""))</f>
        <v/>
      </c>
      <c r="L167" s="4" t="str">
        <f>IFERROR(VLOOKUP(A167,'DM2'!$C$1:$I$108,7,0),IFERROR(VLOOKUP(B167,'DM2'!$D$1:$I$108,6,0),""))</f>
        <v/>
      </c>
      <c r="M167" s="1" t="str">
        <f>IFERROR(VLOOKUP(A167,'SPF1'!$C$1:$I$108,7,0),IFERROR(VLOOKUP(B167,'SPF1'!$D$1:$I$108,6,0),""))</f>
        <v/>
      </c>
      <c r="N167" s="4" t="str">
        <f>IFERROR(VLOOKUP(A167,'SPF2'!$C$1:$I$108,7,0),IFERROR(VLOOKUP(B167,'SPF2'!$D$1:$I$108,6,0),""))</f>
        <v/>
      </c>
      <c r="O167" s="10">
        <f t="shared" si="26"/>
        <v>0</v>
      </c>
      <c r="P167" s="11">
        <f t="shared" si="27"/>
        <v>0</v>
      </c>
      <c r="Q167" s="201">
        <f t="shared" si="28"/>
        <v>0</v>
      </c>
      <c r="R167" s="8"/>
      <c r="S167" s="5" t="str">
        <f>IFERROR(VLOOKUP(A167,DMSBX1!$C$1:$I$108,7,0),IFERROR(VLOOKUP(B167,DMSBX1!$D$1:$I$108,6,0),""))</f>
        <v/>
      </c>
      <c r="T167" s="4"/>
      <c r="U167" s="4">
        <f>IFERROR(VLOOKUP(B167,'SP1'!$D$1:$I$107,6,0),"")</f>
        <v>9</v>
      </c>
      <c r="V167" s="4" t="str">
        <f>IFERROR(VLOOKUP(B167,'SP2'!$D$1:$I$107,6,0),"")</f>
        <v/>
      </c>
      <c r="W167" s="4" t="str">
        <f>IFERROR(IF(B167&lt;&gt;0,VLOOKUP(B167,KLSBX1!$D$2:$I$120,6,FALSE()),NA()),IFERROR(IF(A167&lt;&gt;0,VLOOKUP(A167,KLSBX1!$C$2:$I$120,7,FALSE()),NA()),""))</f>
        <v/>
      </c>
      <c r="X167" s="4" t="str">
        <f>IFERROR(IF(B167&lt;&gt;0,VLOOKUP(B167,KLSBX2!$D$2:$I$120,6,FALSE()),NA()),IFERROR(IF(A167&lt;&gt;0,VLOOKUP(A167,KLSBX2!$C$2:$I$120,7,FALSE()),NA()),""))</f>
        <v/>
      </c>
      <c r="Y167" s="4" t="str">
        <f>IFERROR(IF(B167&lt;&gt;0,VLOOKUP(B167,DMSBXNC!$D$2:$I$420,6,FALSE()),NA()),IFERROR(IF(A167&lt;&gt;0,VLOOKUP(A167,DMSBXNC!$C$2:$I$420,7,FALSE()),NA()),""))</f>
        <v/>
      </c>
      <c r="Z167" s="4" t="str">
        <f>IFERROR(IF(B167&lt;&gt;0,VLOOKUP(B167,DMSBX1_3!$D$2:$I$420,6,FALSE()),NA()),IFERROR(IF(A167&lt;&gt;0,VLOOKUP(A167,DMSBX1_3!$C$2:$I$420,7,FALSE()),NA()),""))</f>
        <v/>
      </c>
      <c r="AA167" s="4" t="str">
        <f>IFERROR(IF(B167&lt;&gt;0,VLOOKUP(B167,'KLS1'!$D$2:$I$420,6,FALSE()),NA()),IFERROR(IF(A167&lt;&gt;0,VLOOKUP(A167,'KLS1'!$C$2:$I$420,7,FALSE()),NA()),""))</f>
        <v/>
      </c>
      <c r="AB167" s="6" t="str">
        <f>IFERROR(IF(B167&lt;&gt;0,VLOOKUP(B167,'KLS2'!$D$2:$I$426,6,FALSE()),NA()),IFERROR(IF(A167&lt;&gt;0,VLOOKUP(A167,'KLS2'!$C$2:$I$426,7,FALSE()),NA()),""))</f>
        <v/>
      </c>
      <c r="AC167" s="10">
        <f t="shared" si="29"/>
        <v>9</v>
      </c>
      <c r="AD167" s="11">
        <f t="shared" si="30"/>
        <v>9</v>
      </c>
      <c r="AE167" s="201">
        <f t="shared" si="31"/>
        <v>3</v>
      </c>
      <c r="AF167" s="240"/>
      <c r="AG167" s="4" t="str">
        <f>IFERROR(VLOOKUP(B167,FS!$A$2:$N$78,6,FALSE),"")</f>
        <v/>
      </c>
      <c r="AH167" s="4" t="str">
        <f>IFERROR(VLOOKUP(B167,FS!$A$2:$N$78,7,FALSE),"")</f>
        <v/>
      </c>
      <c r="AI167" s="4" t="str">
        <f>IFERROR(VLOOKUP(B167,FS!$A$2:$N$78,8,FALSE),"")</f>
        <v/>
      </c>
      <c r="AJ167" s="4" t="str">
        <f>IFERROR(VLOOKUP(B167,FS!$A$2:$N$78,9,FALSE),"")</f>
        <v/>
      </c>
      <c r="AK167" s="4" t="str">
        <f>IFERROR(VLOOKUP(B167,FS!$A$2:$N$78,10,FALSE),"")</f>
        <v/>
      </c>
      <c r="AL167" s="4" t="str">
        <f>IFERROR(VLOOKUP(B167,FS!$A$2:$N$78,11,FALSE),"")</f>
        <v/>
      </c>
      <c r="AM167" s="4" t="str">
        <f>IFERROR(VLOOKUP(B167,FS!$A$2:$N$78,12,FALSE),"")</f>
        <v/>
      </c>
      <c r="AN167" s="4" t="str">
        <f>IFERROR(VLOOKUP(B167,FS!$A$2:$N$78,13,FALSE),"")</f>
        <v/>
      </c>
      <c r="AO167" s="236">
        <f t="shared" si="32"/>
        <v>0</v>
      </c>
      <c r="AP167" s="235">
        <f t="shared" si="33"/>
        <v>0</v>
      </c>
      <c r="AQ167" s="237">
        <f t="shared" si="34"/>
        <v>0</v>
      </c>
      <c r="AR167" s="4">
        <f t="shared" si="35"/>
        <v>3</v>
      </c>
      <c r="AS167" s="1">
        <f t="shared" si="36"/>
        <v>1</v>
      </c>
      <c r="AT167" s="130"/>
    </row>
    <row r="168" spans="1:46" ht="15" customHeight="1">
      <c r="B168" s="14">
        <v>778912</v>
      </c>
      <c r="C168" s="1" t="s">
        <v>1190</v>
      </c>
      <c r="D168" s="3">
        <v>2014</v>
      </c>
      <c r="E168" s="3" t="s">
        <v>11</v>
      </c>
      <c r="F168" s="1" t="str">
        <f>IFERROR(VLOOKUP(B168,SVEXP!$A$2:$F$6577,6,FALSE),"")</f>
        <v>Český snowboarding</v>
      </c>
      <c r="G168" s="211" t="str">
        <f>IFERROR(VLOOKUP(B168,SVEXP!$A$2:$E$6577,5,FALSE),"")</f>
        <v>Jihomoravský kraj</v>
      </c>
      <c r="H168" s="3" t="s">
        <v>161</v>
      </c>
      <c r="O168" s="10">
        <f t="shared" si="26"/>
        <v>0</v>
      </c>
      <c r="P168" s="11">
        <f t="shared" si="27"/>
        <v>0</v>
      </c>
      <c r="Q168" s="201">
        <f t="shared" si="28"/>
        <v>0</v>
      </c>
      <c r="AC168" s="10">
        <f t="shared" si="29"/>
        <v>0</v>
      </c>
      <c r="AD168" s="11">
        <f t="shared" si="30"/>
        <v>0</v>
      </c>
      <c r="AE168" s="201">
        <f t="shared" si="31"/>
        <v>0</v>
      </c>
      <c r="AF168" s="240"/>
      <c r="AH168" s="4">
        <f>IFERROR(VLOOKUP(B168,FS!$A$2:$N$78,7,FALSE),"")</f>
        <v>16</v>
      </c>
      <c r="AO168" s="236">
        <f t="shared" si="32"/>
        <v>16</v>
      </c>
      <c r="AP168" s="235">
        <f t="shared" si="33"/>
        <v>16</v>
      </c>
      <c r="AQ168" s="237">
        <f t="shared" si="34"/>
        <v>5.333333333333333</v>
      </c>
      <c r="AR168" s="4">
        <f t="shared" si="35"/>
        <v>5.333333333333333</v>
      </c>
      <c r="AS168" s="1">
        <f t="shared" si="36"/>
        <v>1</v>
      </c>
      <c r="AT168" s="245">
        <f>COUNTIF(I168:N168,"&gt;"&amp;0)+COUNTIF(S168:AB168,"&gt;"&amp;0)+COUNTIF(AG168:AN168,"&gt;"&amp;0)</f>
        <v>1</v>
      </c>
    </row>
    <row r="169" spans="1:46" ht="15" customHeight="1">
      <c r="A169" s="141"/>
      <c r="B169" s="141">
        <v>774477</v>
      </c>
      <c r="C169" s="14" t="s">
        <v>558</v>
      </c>
      <c r="D169" s="2">
        <v>2014</v>
      </c>
      <c r="E169" s="3" t="s">
        <v>11</v>
      </c>
      <c r="F169" s="1" t="str">
        <f>IFERROR(VLOOKUP(B169,SVEXP!$A$2:$F$6577,6,FALSE),"")</f>
        <v>SA Špindlerův Mlýn</v>
      </c>
      <c r="G169" s="211" t="str">
        <f>IFERROR(VLOOKUP(B169,SVEXP!$A$2:$E$6577,5,FALSE),"")</f>
        <v>Královéhradecký kraj</v>
      </c>
      <c r="H169" s="3" t="s">
        <v>161</v>
      </c>
      <c r="I169" s="4" t="str">
        <f>IFERROR(VLOOKUP(A169,'KLP1'!$C$1:$I$108,7,0),IFERROR(VLOOKUP(B169,'KLP1'!$D$1:$I$108,6,0),""))</f>
        <v/>
      </c>
      <c r="J169" s="4" t="str">
        <f>IFERROR(VLOOKUP(A169,'KLP2'!$C$1:$I$108,7,0),IFERROR(VLOOKUP(B169,'KLP2'!$D$1:$I$108,6,0),""))</f>
        <v/>
      </c>
      <c r="K169" s="4" t="str">
        <f>IFERROR(VLOOKUP(A169,'DM1'!$C$1:$I$108,7,0),IFERROR(VLOOKUP(B169,'DM1'!$D$1:$I$108,6,0),""))</f>
        <v/>
      </c>
      <c r="L169" s="4" t="str">
        <f>IFERROR(VLOOKUP(A169,'DM2'!$C$1:$I$108,7,0),IFERROR(VLOOKUP(B169,'DM2'!$D$1:$I$108,6,0),""))</f>
        <v/>
      </c>
      <c r="M169" s="1" t="str">
        <f>IFERROR(VLOOKUP(A169,'SPF1'!$C$1:$I$108,7,0),IFERROR(VLOOKUP(B169,'SPF1'!$D$1:$I$108,6,0),""))</f>
        <v/>
      </c>
      <c r="N169" s="4" t="str">
        <f>IFERROR(VLOOKUP(A169,'SPF2'!$C$1:$I$108,7,0),IFERROR(VLOOKUP(B169,'SPF2'!$D$1:$I$108,6,0),""))</f>
        <v/>
      </c>
      <c r="O169" s="10">
        <f t="shared" si="26"/>
        <v>0</v>
      </c>
      <c r="P169" s="11">
        <f t="shared" si="27"/>
        <v>0</v>
      </c>
      <c r="Q169" s="201">
        <f t="shared" si="28"/>
        <v>0</v>
      </c>
      <c r="R169" s="8"/>
      <c r="S169" s="5" t="str">
        <f>IFERROR(VLOOKUP(A169,DMSBX1!$C$1:$I$108,7,0),IFERROR(VLOOKUP(B169,DMSBX1!$D$1:$I$108,6,0),""))</f>
        <v/>
      </c>
      <c r="T169" s="5" t="str">
        <f>IFERROR(VLOOKUP(A169,DMSBX2!$C$1:$I$101,7,0),IFERROR(VLOOKUP(B169,DMSBX2!$D$1:$I$101,6,0),""))</f>
        <v/>
      </c>
      <c r="U169" s="4" t="str">
        <f>IFERROR(VLOOKUP(B169,'SP1'!$D$1:$I$107,6,0),"")</f>
        <v/>
      </c>
      <c r="V169" s="4" t="str">
        <f>IFERROR(VLOOKUP(B169,'SP2'!$D$1:$I$107,6,0),"")</f>
        <v/>
      </c>
      <c r="W169" s="4">
        <f>IFERROR(IF(B169&lt;&gt;0,VLOOKUP(B169,KLSBX1!$D$2:$I$120,6,FALSE()),NA()),IFERROR(IF(A169&lt;&gt;0,VLOOKUP(A169,KLSBX1!$C$2:$I$120,7,FALSE()),NA()),""))</f>
        <v>20</v>
      </c>
      <c r="X169" s="4">
        <f>IFERROR(IF(B169&lt;&gt;0,VLOOKUP(B169,KLSBX2!$D$2:$I$120,6,FALSE()),NA()),IFERROR(IF(A169&lt;&gt;0,VLOOKUP(A169,KLSBX2!$C$2:$I$120,7,FALSE()),NA()),""))</f>
        <v>29</v>
      </c>
      <c r="Y169" s="4">
        <f>IFERROR(IF(B169&lt;&gt;0,VLOOKUP(B169,DMSBXNC!$D$2:$I$420,6,FALSE()),NA()),IFERROR(IF(A169&lt;&gt;0,VLOOKUP(A169,DMSBXNC!$C$2:$I$420,7,FALSE()),NA()),""))</f>
        <v>18</v>
      </c>
      <c r="Z169" s="4">
        <f>IFERROR(IF(B169&lt;&gt;0,VLOOKUP(B169,DMSBX1_3!$D$2:$I$420,6,FALSE()),NA()),IFERROR(IF(A169&lt;&gt;0,VLOOKUP(A169,DMSBX1_3!$C$2:$I$420,7,FALSE()),NA()),""))</f>
        <v>22</v>
      </c>
      <c r="AA169" s="4" t="str">
        <f>IFERROR(IF(B169&lt;&gt;0,VLOOKUP(B169,'KLS1'!$D$2:$I$420,6,FALSE()),NA()),IFERROR(IF(A169&lt;&gt;0,VLOOKUP(A169,'KLS1'!$C$2:$I$420,7,FALSE()),NA()),""))</f>
        <v/>
      </c>
      <c r="AB169" s="6" t="str">
        <f>IFERROR(IF(B169&lt;&gt;0,VLOOKUP(B169,'KLS2'!$D$2:$I$426,6,FALSE()),NA()),IFERROR(IF(A169&lt;&gt;0,VLOOKUP(A169,'KLS2'!$C$2:$I$426,7,FALSE()),NA()),""))</f>
        <v/>
      </c>
      <c r="AC169" s="10">
        <f t="shared" si="29"/>
        <v>89</v>
      </c>
      <c r="AD169" s="11">
        <f t="shared" si="30"/>
        <v>89</v>
      </c>
      <c r="AE169" s="201">
        <f t="shared" si="31"/>
        <v>23.666666666666668</v>
      </c>
      <c r="AF169" s="240"/>
      <c r="AG169" s="4">
        <f>IFERROR(VLOOKUP(B169,FS!$A$2:$N$78,6,FALSE),"")</f>
        <v>80</v>
      </c>
      <c r="AI169" s="4">
        <f>IFERROR(VLOOKUP(B169,FS!$A$2:$N$78,8,FALSE),"")</f>
        <v>60</v>
      </c>
      <c r="AJ169" s="4">
        <f>IFERROR(VLOOKUP(B169,FS!$A$2:$N$78,9,FALSE),"")</f>
        <v>100</v>
      </c>
      <c r="AK169" s="4">
        <f>IFERROR(VLOOKUP(B169,FS!$A$2:$N$78,10,FALSE),"")</f>
        <v>40</v>
      </c>
      <c r="AL169" s="4">
        <f>IFERROR(VLOOKUP(B169,FS!$A$2:$N$78,11,FALSE),"")</f>
        <v>40</v>
      </c>
      <c r="AM169" s="4">
        <f>IFERROR(VLOOKUP(B169,FS!$A$2:$N$78,12,FALSE),"")</f>
        <v>90</v>
      </c>
      <c r="AN169" s="4">
        <f>IFERROR(VLOOKUP(B169,FS!$A$2:$N$78,13,FALSE),"")</f>
        <v>32</v>
      </c>
      <c r="AO169" s="236">
        <f t="shared" si="32"/>
        <v>442</v>
      </c>
      <c r="AP169" s="235">
        <f t="shared" si="33"/>
        <v>370</v>
      </c>
      <c r="AQ169" s="237">
        <f t="shared" si="34"/>
        <v>90</v>
      </c>
      <c r="AR169" s="4">
        <f t="shared" si="35"/>
        <v>113.66666666666667</v>
      </c>
      <c r="AS169" s="1">
        <f t="shared" si="36"/>
        <v>2</v>
      </c>
      <c r="AT169" s="245">
        <f>COUNTIF(I169:N169,"&gt;"&amp;0)+COUNTIF(S169:AB169,"&gt;"&amp;0)+COUNTIF(AG169:AN169,"&gt;"&amp;0)</f>
        <v>11</v>
      </c>
    </row>
    <row r="170" spans="1:46" ht="15" customHeight="1">
      <c r="B170" s="14">
        <v>778028</v>
      </c>
      <c r="C170" s="14" t="s">
        <v>110</v>
      </c>
      <c r="D170" s="3">
        <v>2014</v>
      </c>
      <c r="E170" s="3" t="s">
        <v>11</v>
      </c>
      <c r="F170" s="1" t="str">
        <f>IFERROR(VLOOKUP(B170,SVEXP!$A$2:$F$6577,6,FALSE),"")</f>
        <v>SNB Seveřani</v>
      </c>
      <c r="G170" s="211" t="str">
        <f>IFERROR(VLOOKUP(B170,SVEXP!$A$2:$E$6577,5,FALSE),"")</f>
        <v>Liberecký kraj</v>
      </c>
      <c r="H170" s="3" t="s">
        <v>161</v>
      </c>
      <c r="I170" s="4">
        <f>IFERROR(VLOOKUP(A170,'KLP1'!$C$1:$I$108,7,0),IFERROR(VLOOKUP(B170,'KLP1'!$D$1:$I$108,6,0),""))</f>
        <v>0</v>
      </c>
      <c r="J170" s="4">
        <f>IFERROR(VLOOKUP(A170,'KLP2'!$C$1:$I$108,7,0),IFERROR(VLOOKUP(B170,'KLP2'!$D$1:$I$108,6,0),""))</f>
        <v>25.2</v>
      </c>
      <c r="K170" s="4">
        <f>IFERROR(VLOOKUP(A170,'DM1'!$C$1:$I$108,7,0),IFERROR(VLOOKUP(B170,'DM1'!$D$1:$I$108,6,0),""))</f>
        <v>24</v>
      </c>
      <c r="L170" s="4">
        <f>IFERROR(VLOOKUP(A170,'DM2'!$C$1:$I$108,7,0),IFERROR(VLOOKUP(B170,'DM2'!$D$1:$I$108,6,0),""))</f>
        <v>29</v>
      </c>
      <c r="M170" s="4">
        <f>IFERROR(VLOOKUP(A170,'SPF1'!$C$1:$I$108,7,0),IFERROR(VLOOKUP(B170,'SPF1'!$D$1:$I$108,6,0),""))</f>
        <v>29</v>
      </c>
      <c r="N170" s="4">
        <f>IFERROR(VLOOKUP(A170,'SPF2'!$C$1:$I$108,7,0),IFERROR(VLOOKUP(B170,'SPF2'!$D$1:$I$108,6,0),""))</f>
        <v>26.1</v>
      </c>
      <c r="O170" s="10">
        <f t="shared" si="26"/>
        <v>133.30000000000001</v>
      </c>
      <c r="P170" s="11">
        <f t="shared" si="27"/>
        <v>109.3</v>
      </c>
      <c r="Q170" s="201">
        <f t="shared" si="28"/>
        <v>28.033333333333331</v>
      </c>
      <c r="R170" s="8"/>
      <c r="S170" s="5" t="str">
        <f>IFERROR(VLOOKUP(A170,DMSBX1!$C$1:$I$108,7,0),IFERROR(VLOOKUP(B170,DMSBX1!$D$1:$I$108,6,0),""))</f>
        <v/>
      </c>
      <c r="T170" s="4"/>
      <c r="U170" s="4">
        <f>IFERROR(VLOOKUP(B170,'SP1'!$D$1:$I$107,6,0),"")</f>
        <v>11</v>
      </c>
      <c r="V170" s="4">
        <f>IFERROR(VLOOKUP(B170,'SP2'!$D$1:$I$107,6,0),"")</f>
        <v>20</v>
      </c>
      <c r="W170" s="4" t="str">
        <f>IFERROR(IF(B170&lt;&gt;0,VLOOKUP(B170,KLSBX1!$D$2:$I$120,6,FALSE()),NA()),IFERROR(IF(A170&lt;&gt;0,VLOOKUP(A170,KLSBX1!$C$2:$I$120,7,FALSE()),NA()),""))</f>
        <v/>
      </c>
      <c r="X170" s="4" t="str">
        <f>IFERROR(IF(B170&lt;&gt;0,VLOOKUP(B170,KLSBX2!$D$2:$I$120,6,FALSE()),NA()),IFERROR(IF(A170&lt;&gt;0,VLOOKUP(A170,KLSBX2!$C$2:$I$120,7,FALSE()),NA()),""))</f>
        <v/>
      </c>
      <c r="Y170" s="4">
        <f>IFERROR(IF(B170&lt;&gt;0,VLOOKUP(B170,DMSBXNC!$D$2:$I$420,6,FALSE()),NA()),IFERROR(IF(A170&lt;&gt;0,VLOOKUP(A170,DMSBXNC!$C$2:$I$420,7,FALSE()),NA()),""))</f>
        <v>8</v>
      </c>
      <c r="Z170" s="4">
        <f>IFERROR(IF(B170&lt;&gt;0,VLOOKUP(B170,DMSBX1_3!$D$2:$I$420,6,FALSE()),NA()),IFERROR(IF(A170&lt;&gt;0,VLOOKUP(A170,DMSBX1_3!$C$2:$I$420,7,FALSE()),NA()),""))</f>
        <v>11</v>
      </c>
      <c r="AA170" s="4" t="str">
        <f>IFERROR(IF(B170&lt;&gt;0,VLOOKUP(B170,'KLS1'!$D$2:$I$420,6,FALSE()),NA()),IFERROR(IF(A170&lt;&gt;0,VLOOKUP(A170,'KLS1'!$C$2:$I$420,7,FALSE()),NA()),""))</f>
        <v/>
      </c>
      <c r="AB170" s="6" t="str">
        <f>IFERROR(IF(B170&lt;&gt;0,VLOOKUP(B170,'KLS2'!$D$2:$I$426,6,FALSE()),NA()),IFERROR(IF(A170&lt;&gt;0,VLOOKUP(A170,'KLS2'!$C$2:$I$426,7,FALSE()),NA()),""))</f>
        <v/>
      </c>
      <c r="AC170" s="10">
        <f t="shared" si="29"/>
        <v>50</v>
      </c>
      <c r="AD170" s="11">
        <f t="shared" si="30"/>
        <v>50</v>
      </c>
      <c r="AE170" s="201">
        <f t="shared" si="31"/>
        <v>14</v>
      </c>
      <c r="AF170" s="240"/>
      <c r="AG170" s="4" t="str">
        <f>IFERROR(VLOOKUP(B170,FS!$A$2:$N$78,6,FALSE),"")</f>
        <v/>
      </c>
      <c r="AH170" s="4" t="str">
        <f>IFERROR(VLOOKUP(B170,FS!$A$2:$N$78,7,FALSE),"")</f>
        <v/>
      </c>
      <c r="AI170" s="4" t="str">
        <f>IFERROR(VLOOKUP(B170,FS!$A$2:$N$78,8,FALSE),"")</f>
        <v/>
      </c>
      <c r="AJ170" s="4" t="str">
        <f>IFERROR(VLOOKUP(B170,FS!$A$2:$N$78,9,FALSE),"")</f>
        <v/>
      </c>
      <c r="AK170" s="4" t="str">
        <f>IFERROR(VLOOKUP(B170,FS!$A$2:$N$78,10,FALSE),"")</f>
        <v/>
      </c>
      <c r="AL170" s="4" t="str">
        <f>IFERROR(VLOOKUP(B170,FS!$A$2:$N$78,11,FALSE),"")</f>
        <v/>
      </c>
      <c r="AM170" s="4" t="str">
        <f>IFERROR(VLOOKUP(B170,FS!$A$2:$N$78,12,FALSE),"")</f>
        <v/>
      </c>
      <c r="AN170" s="4" t="str">
        <f>IFERROR(VLOOKUP(B170,FS!$A$2:$N$78,13,FALSE),"")</f>
        <v/>
      </c>
      <c r="AO170" s="236">
        <f t="shared" si="32"/>
        <v>0</v>
      </c>
      <c r="AP170" s="235">
        <f t="shared" si="33"/>
        <v>0</v>
      </c>
      <c r="AQ170" s="237">
        <f t="shared" si="34"/>
        <v>0</v>
      </c>
      <c r="AR170" s="4">
        <f t="shared" si="35"/>
        <v>42.033333333333331</v>
      </c>
      <c r="AS170" s="1">
        <f t="shared" si="36"/>
        <v>2</v>
      </c>
      <c r="AT170" s="130"/>
    </row>
    <row r="171" spans="1:46" ht="15" customHeight="1">
      <c r="B171" s="14">
        <v>774371</v>
      </c>
      <c r="C171" s="14" t="s">
        <v>573</v>
      </c>
      <c r="D171" s="3">
        <v>2014</v>
      </c>
      <c r="E171" s="3" t="s">
        <v>11</v>
      </c>
      <c r="F171" s="1" t="str">
        <f>IFERROR(VLOOKUP(B171,SVEXP!$A$2:$F$6577,6,FALSE),"")</f>
        <v>SNB Seveřani</v>
      </c>
      <c r="G171" s="211" t="str">
        <f>IFERROR(VLOOKUP(B171,SVEXP!$A$2:$E$6577,5,FALSE),"")</f>
        <v>Liberecký kraj</v>
      </c>
      <c r="H171" s="3" t="s">
        <v>161</v>
      </c>
      <c r="I171" s="4" t="str">
        <f>IFERROR(VLOOKUP(A171,'KLP1'!$C$1:$I$108,7,0),IFERROR(VLOOKUP(B171,'KLP1'!$D$1:$I$108,6,0),""))</f>
        <v/>
      </c>
      <c r="J171" s="4" t="str">
        <f>IFERROR(VLOOKUP(A171,'KLP2'!$C$1:$I$108,7,0),IFERROR(VLOOKUP(B171,'KLP2'!$D$1:$I$108,6,0),""))</f>
        <v/>
      </c>
      <c r="K171" s="4" t="str">
        <f>IFERROR(VLOOKUP(A171,'DM1'!$C$1:$I$108,7,0),IFERROR(VLOOKUP(B171,'DM1'!$D$1:$I$108,6,0),""))</f>
        <v/>
      </c>
      <c r="L171" s="4" t="str">
        <f>IFERROR(VLOOKUP(A171,'DM2'!$C$1:$I$108,7,0),IFERROR(VLOOKUP(B171,'DM2'!$D$1:$I$108,6,0),""))</f>
        <v/>
      </c>
      <c r="M171" s="1" t="str">
        <f>IFERROR(VLOOKUP(A171,'SPF1'!$C$1:$I$108,7,0),IFERROR(VLOOKUP(B171,'SPF1'!$D$1:$I$108,6,0),""))</f>
        <v/>
      </c>
      <c r="N171" s="4" t="str">
        <f>IFERROR(VLOOKUP(A171,'SPF2'!$C$1:$I$108,7,0),IFERROR(VLOOKUP(B171,'SPF2'!$D$1:$I$108,6,0),""))</f>
        <v/>
      </c>
      <c r="O171" s="10">
        <f t="shared" si="26"/>
        <v>0</v>
      </c>
      <c r="P171" s="11">
        <f t="shared" si="27"/>
        <v>0</v>
      </c>
      <c r="Q171" s="201">
        <f t="shared" si="28"/>
        <v>0</v>
      </c>
      <c r="R171" s="8"/>
      <c r="S171" s="5" t="str">
        <f>IFERROR(VLOOKUP(A171,DMSBX1!$C$1:$I$108,7,0),IFERROR(VLOOKUP(B171,DMSBX1!$D$1:$I$108,6,0),""))</f>
        <v/>
      </c>
      <c r="T171" s="4"/>
      <c r="U171" s="4">
        <f>IFERROR(VLOOKUP(B171,'SP1'!$D$1:$I$107,6,0),"")</f>
        <v>8</v>
      </c>
      <c r="V171" s="4">
        <f>IFERROR(VLOOKUP(B171,'SP2'!$D$1:$I$107,6,0),"")</f>
        <v>16</v>
      </c>
      <c r="W171" s="4" t="str">
        <f>IFERROR(IF(B171&lt;&gt;0,VLOOKUP(B171,KLSBX1!$D$2:$I$120,6,FALSE()),NA()),IFERROR(IF(A171&lt;&gt;0,VLOOKUP(A171,KLSBX1!$C$2:$I$120,7,FALSE()),NA()),""))</f>
        <v/>
      </c>
      <c r="X171" s="4" t="str">
        <f>IFERROR(IF(B171&lt;&gt;0,VLOOKUP(B171,KLSBX2!$D$2:$I$120,6,FALSE()),NA()),IFERROR(IF(A171&lt;&gt;0,VLOOKUP(A171,KLSBX2!$C$2:$I$120,7,FALSE()),NA()),""))</f>
        <v/>
      </c>
      <c r="Y171" s="4" t="str">
        <f>IFERROR(IF(B171&lt;&gt;0,VLOOKUP(B171,DMSBXNC!$D$2:$I$420,6,FALSE()),NA()),IFERROR(IF(A171&lt;&gt;0,VLOOKUP(A171,DMSBXNC!$C$2:$I$420,7,FALSE()),NA()),""))</f>
        <v/>
      </c>
      <c r="Z171" s="4" t="str">
        <f>IFERROR(IF(B171&lt;&gt;0,VLOOKUP(B171,DMSBX1_3!$D$2:$I$420,6,FALSE()),NA()),IFERROR(IF(A171&lt;&gt;0,VLOOKUP(A171,DMSBX1_3!$C$2:$I$420,7,FALSE()),NA()),""))</f>
        <v/>
      </c>
      <c r="AA171" s="4" t="str">
        <f>IFERROR(IF(B171&lt;&gt;0,VLOOKUP(B171,'KLS1'!$D$2:$I$420,6,FALSE()),NA()),IFERROR(IF(A171&lt;&gt;0,VLOOKUP(A171,'KLS1'!$C$2:$I$420,7,FALSE()),NA()),""))</f>
        <v/>
      </c>
      <c r="AB171" s="6" t="str">
        <f>IFERROR(IF(B171&lt;&gt;0,VLOOKUP(B171,'KLS2'!$D$2:$I$426,6,FALSE()),NA()),IFERROR(IF(A171&lt;&gt;0,VLOOKUP(A171,'KLS2'!$C$2:$I$426,7,FALSE()),NA()),""))</f>
        <v/>
      </c>
      <c r="AC171" s="10">
        <f t="shared" si="29"/>
        <v>24</v>
      </c>
      <c r="AD171" s="11">
        <f t="shared" si="30"/>
        <v>24</v>
      </c>
      <c r="AE171" s="201">
        <f t="shared" si="31"/>
        <v>8</v>
      </c>
      <c r="AF171" s="240"/>
      <c r="AG171" s="4" t="str">
        <f>IFERROR(VLOOKUP(B171,FS!$A$2:$N$78,6,FALSE),"")</f>
        <v/>
      </c>
      <c r="AH171" s="4" t="str">
        <f>IFERROR(VLOOKUP(B171,FS!$A$2:$N$78,7,FALSE),"")</f>
        <v/>
      </c>
      <c r="AI171" s="4" t="str">
        <f>IFERROR(VLOOKUP(B171,FS!$A$2:$N$78,8,FALSE),"")</f>
        <v/>
      </c>
      <c r="AJ171" s="4" t="str">
        <f>IFERROR(VLOOKUP(B171,FS!$A$2:$N$78,9,FALSE),"")</f>
        <v/>
      </c>
      <c r="AK171" s="4" t="str">
        <f>IFERROR(VLOOKUP(B171,FS!$A$2:$N$78,10,FALSE),"")</f>
        <v/>
      </c>
      <c r="AL171" s="4" t="str">
        <f>IFERROR(VLOOKUP(B171,FS!$A$2:$N$78,11,FALSE),"")</f>
        <v/>
      </c>
      <c r="AM171" s="4" t="str">
        <f>IFERROR(VLOOKUP(B171,FS!$A$2:$N$78,12,FALSE),"")</f>
        <v/>
      </c>
      <c r="AN171" s="4" t="str">
        <f>IFERROR(VLOOKUP(B171,FS!$A$2:$N$78,13,FALSE),"")</f>
        <v/>
      </c>
      <c r="AO171" s="236">
        <f t="shared" si="32"/>
        <v>0</v>
      </c>
      <c r="AP171" s="235">
        <f t="shared" si="33"/>
        <v>0</v>
      </c>
      <c r="AQ171" s="237">
        <f t="shared" si="34"/>
        <v>0</v>
      </c>
      <c r="AR171" s="4">
        <f t="shared" si="35"/>
        <v>8</v>
      </c>
      <c r="AS171" s="1">
        <f t="shared" si="36"/>
        <v>1</v>
      </c>
      <c r="AT171" s="130"/>
    </row>
    <row r="172" spans="1:46" ht="15" customHeight="1">
      <c r="A172" s="141"/>
      <c r="B172" s="141">
        <v>774469</v>
      </c>
      <c r="C172" s="14" t="s">
        <v>547</v>
      </c>
      <c r="D172" s="2">
        <v>2014</v>
      </c>
      <c r="E172" s="3" t="s">
        <v>11</v>
      </c>
      <c r="F172" s="1" t="str">
        <f>IFERROR(VLOOKUP(B172,SVEXP!$A$2:$F$6577,6,FALSE),"")</f>
        <v>SA Špindlerův Mlýn</v>
      </c>
      <c r="G172" s="211" t="str">
        <f>IFERROR(VLOOKUP(B172,SVEXP!$A$2:$E$6577,5,FALSE),"")</f>
        <v>Středočeský kraj</v>
      </c>
      <c r="H172" s="3" t="s">
        <v>161</v>
      </c>
      <c r="I172" s="4">
        <f>IFERROR(VLOOKUP(A172,'KLP1'!$C$1:$I$108,7,0),IFERROR(VLOOKUP(B172,'KLP1'!$D$1:$I$108,6,0),""))</f>
        <v>28.8</v>
      </c>
      <c r="J172" s="4">
        <f>IFERROR(VLOOKUP(A172,'KLP2'!$C$1:$I$108,7,0),IFERROR(VLOOKUP(B172,'KLP2'!$D$1:$I$108,6,0),""))</f>
        <v>31.5</v>
      </c>
      <c r="K172" s="4">
        <f>IFERROR(VLOOKUP(A172,'DM1'!$C$1:$I$108,7,0),IFERROR(VLOOKUP(B172,'DM1'!$D$1:$I$108,6,0),""))</f>
        <v>60</v>
      </c>
      <c r="L172" s="4">
        <f>IFERROR(VLOOKUP(A172,'DM2'!$C$1:$I$108,7,0),IFERROR(VLOOKUP(B172,'DM2'!$D$1:$I$108,6,0),""))</f>
        <v>40</v>
      </c>
      <c r="M172" s="4">
        <f>IFERROR(VLOOKUP(A172,'SPF1'!$C$1:$I$108,7,0),IFERROR(VLOOKUP(B172,'SPF1'!$D$1:$I$108,6,0),""))</f>
        <v>36</v>
      </c>
      <c r="N172" s="4">
        <f>IFERROR(VLOOKUP(A172,'SPF2'!$C$1:$I$108,7,0),IFERROR(VLOOKUP(B172,'SPF2'!$D$1:$I$108,6,0),""))</f>
        <v>54</v>
      </c>
      <c r="O172" s="10">
        <f t="shared" si="26"/>
        <v>250.3</v>
      </c>
      <c r="P172" s="11">
        <f t="shared" si="27"/>
        <v>190</v>
      </c>
      <c r="Q172" s="201">
        <f t="shared" si="28"/>
        <v>51.333333333333336</v>
      </c>
      <c r="R172" s="8"/>
      <c r="S172" s="5">
        <f>IFERROR(VLOOKUP(A172,DMSBX1!$C$1:$I$108,7,0),IFERROR(VLOOKUP(B172,DMSBX1!$D$1:$I$108,6,0),""))</f>
        <v>80</v>
      </c>
      <c r="T172" s="5">
        <f>IFERROR(VLOOKUP(A172,DMSBX2!$C$1:$I$101,7,0),IFERROR(VLOOKUP(B172,DMSBX2!$D$1:$I$101,6,0),""))</f>
        <v>50</v>
      </c>
      <c r="U172" s="4" t="str">
        <f>IFERROR(VLOOKUP(B172,'SP1'!$D$1:$I$107,6,0),"")</f>
        <v/>
      </c>
      <c r="V172" s="4" t="str">
        <f>IFERROR(VLOOKUP(B172,'SP2'!$D$1:$I$107,6,0),"")</f>
        <v/>
      </c>
      <c r="W172" s="4">
        <f>IFERROR(IF(B172&lt;&gt;0,VLOOKUP(B172,KLSBX1!$D$2:$I$120,6,FALSE()),NA()),IFERROR(IF(A172&lt;&gt;0,VLOOKUP(A172,KLSBX1!$C$2:$I$120,7,FALSE()),NA()),""))</f>
        <v>36</v>
      </c>
      <c r="X172" s="4">
        <f>IFERROR(IF(B172&lt;&gt;0,VLOOKUP(B172,KLSBX2!$D$2:$I$120,6,FALSE()),NA()),IFERROR(IF(A172&lt;&gt;0,VLOOKUP(A172,KLSBX2!$C$2:$I$120,7,FALSE()),NA()),""))</f>
        <v>45</v>
      </c>
      <c r="Y172" s="4">
        <f>IFERROR(IF(B172&lt;&gt;0,VLOOKUP(B172,DMSBXNC!$D$2:$I$420,6,FALSE()),NA()),IFERROR(IF(A172&lt;&gt;0,VLOOKUP(A172,DMSBXNC!$C$2:$I$420,7,FALSE()),NA()),""))</f>
        <v>29</v>
      </c>
      <c r="Z172" s="4">
        <f>IFERROR(IF(B172&lt;&gt;0,VLOOKUP(B172,DMSBX1_3!$D$2:$I$420,6,FALSE()),NA()),IFERROR(IF(A172&lt;&gt;0,VLOOKUP(A172,DMSBX1_3!$C$2:$I$420,7,FALSE()),NA()),""))</f>
        <v>36</v>
      </c>
      <c r="AA172" s="4">
        <f>IFERROR(IF(B172&lt;&gt;0,VLOOKUP(B172,'KLS1'!$D$2:$I$420,6,FALSE()),NA()),IFERROR(IF(A172&lt;&gt;0,VLOOKUP(A172,'KLS1'!$C$2:$I$420,7,FALSE()),NA()),""))</f>
        <v>60</v>
      </c>
      <c r="AB172" s="6">
        <f>IFERROR(IF(B172&lt;&gt;0,VLOOKUP(B172,'KLS2'!$D$2:$I$426,6,FALSE()),NA()),IFERROR(IF(A172&lt;&gt;0,VLOOKUP(A172,'KLS2'!$C$2:$I$426,7,FALSE()),NA()),""))</f>
        <v>50</v>
      </c>
      <c r="AC172" s="10">
        <f t="shared" si="29"/>
        <v>386</v>
      </c>
      <c r="AD172" s="11">
        <f t="shared" si="30"/>
        <v>386</v>
      </c>
      <c r="AE172" s="201">
        <f t="shared" si="31"/>
        <v>63.333333333333336</v>
      </c>
      <c r="AF172" s="240"/>
      <c r="AG172" s="4">
        <f>IFERROR(VLOOKUP(B172,FS!$A$2:$N$78,6,FALSE),"")</f>
        <v>45</v>
      </c>
      <c r="AI172" s="4">
        <f>IFERROR(VLOOKUP(B172,FS!$A$2:$N$78,8,FALSE),"")</f>
        <v>30</v>
      </c>
      <c r="AO172" s="236">
        <f t="shared" si="32"/>
        <v>75</v>
      </c>
      <c r="AP172" s="235">
        <f t="shared" si="33"/>
        <v>75</v>
      </c>
      <c r="AQ172" s="237">
        <f t="shared" si="34"/>
        <v>25</v>
      </c>
      <c r="AR172" s="4">
        <f t="shared" si="35"/>
        <v>139.66666666666669</v>
      </c>
      <c r="AS172" s="1">
        <f t="shared" si="36"/>
        <v>3</v>
      </c>
      <c r="AT172" s="245">
        <f t="shared" ref="AT172:AT178" si="38">COUNTIF(I172:N172,"&gt;"&amp;0)+COUNTIF(S172:AB172,"&gt;"&amp;0)+COUNTIF(AG172:AN172,"&gt;"&amp;0)</f>
        <v>16</v>
      </c>
    </row>
    <row r="173" spans="1:46" ht="15" customHeight="1">
      <c r="A173" s="141"/>
      <c r="B173" s="141">
        <v>887888</v>
      </c>
      <c r="C173" s="14" t="s">
        <v>326</v>
      </c>
      <c r="D173" s="2">
        <v>2013</v>
      </c>
      <c r="E173" s="3" t="s">
        <v>11</v>
      </c>
      <c r="F173" s="1" t="str">
        <f>IFERROR(VLOOKUP(B173,SVEXP!$A$2:$F$6577,6,FALSE),"")</f>
        <v>board masteRS team</v>
      </c>
      <c r="G173" s="211" t="s">
        <v>1236</v>
      </c>
      <c r="H173" s="3" t="s">
        <v>164</v>
      </c>
      <c r="I173" s="4" t="str">
        <f>IFERROR(VLOOKUP(A173,'KLP1'!$C$1:$I$108,7,0),IFERROR(VLOOKUP(B173,'KLP1'!$D$1:$I$108,6,0),""))</f>
        <v/>
      </c>
      <c r="J173" s="4" t="str">
        <f>IFERROR(VLOOKUP(A173,'KLP2'!$C$1:$I$108,7,0),IFERROR(VLOOKUP(B173,'KLP2'!$D$1:$I$108,6,0),""))</f>
        <v/>
      </c>
      <c r="K173" s="4" t="str">
        <f>IFERROR(VLOOKUP(A173,'DM1'!$C$1:$I$108,7,0),IFERROR(VLOOKUP(B173,'DM1'!$D$1:$I$108,6,0),""))</f>
        <v/>
      </c>
      <c r="L173" s="4" t="str">
        <f>IFERROR(VLOOKUP(A173,'DM2'!$C$1:$I$108,7,0),IFERROR(VLOOKUP(B173,'DM2'!$D$1:$I$108,6,0),""))</f>
        <v/>
      </c>
      <c r="M173" s="4">
        <f>IFERROR(VLOOKUP(A173,'SPF1'!$C$1:$I$108,7,0),IFERROR(VLOOKUP(B173,'SPF1'!$D$1:$I$108,6,0),""))</f>
        <v>32</v>
      </c>
      <c r="N173" s="4" t="str">
        <f>IFERROR(VLOOKUP(A173,'SPF2'!$C$1:$I$108,7,0),IFERROR(VLOOKUP(B173,'SPF2'!$D$1:$I$108,6,0),""))</f>
        <v/>
      </c>
      <c r="O173" s="10">
        <f t="shared" si="26"/>
        <v>32</v>
      </c>
      <c r="P173" s="11">
        <f t="shared" si="27"/>
        <v>32</v>
      </c>
      <c r="Q173" s="201">
        <f t="shared" si="28"/>
        <v>10.666666666666666</v>
      </c>
      <c r="R173" s="8"/>
      <c r="S173" s="5" t="str">
        <f>IFERROR(VLOOKUP(A173,DMSBX1!$C$1:$I$108,7,0),IFERROR(VLOOKUP(B173,DMSBX1!$D$1:$I$108,6,0),""))</f>
        <v/>
      </c>
      <c r="T173" s="5" t="str">
        <f>IFERROR(VLOOKUP(A173,DMSBX2!$C$1:$I$101,7,0),IFERROR(VLOOKUP(B173,DMSBX2!$D$1:$I$101,6,0),""))</f>
        <v/>
      </c>
      <c r="U173" s="4" t="str">
        <f>IFERROR(VLOOKUP(B173,'SP1'!$D$1:$I$107,6,0),"")</f>
        <v/>
      </c>
      <c r="V173" s="4" t="str">
        <f>IFERROR(VLOOKUP(B173,'SP2'!$D$1:$I$107,6,0),"")</f>
        <v/>
      </c>
      <c r="W173" s="4">
        <f>IFERROR(IF(B173&lt;&gt;0,VLOOKUP(B173,KLSBX1!$D$2:$I$120,6,FALSE()),NA()),IFERROR(IF(A173&lt;&gt;0,VLOOKUP(A173,KLSBX1!$C$2:$I$120,7,FALSE()),NA()),""))</f>
        <v>12</v>
      </c>
      <c r="X173" s="4">
        <f>IFERROR(IF(B173&lt;&gt;0,VLOOKUP(B173,KLSBX2!$D$2:$I$120,6,FALSE()),NA()),IFERROR(IF(A173&lt;&gt;0,VLOOKUP(A173,KLSBX2!$C$2:$I$120,7,FALSE()),NA()),""))</f>
        <v>26</v>
      </c>
      <c r="Y173" s="4" t="str">
        <f>IFERROR(IF(B173&lt;&gt;0,VLOOKUP(B173,DMSBXNC!$D$2:$I$420,6,FALSE()),NA()),IFERROR(IF(A173&lt;&gt;0,VLOOKUP(A173,DMSBXNC!$C$2:$I$420,7,FALSE()),NA()),""))</f>
        <v/>
      </c>
      <c r="Z173" s="4" t="str">
        <f>IFERROR(IF(B173&lt;&gt;0,VLOOKUP(B173,DMSBX1_3!$D$2:$I$420,6,FALSE()),NA()),IFERROR(IF(A173&lt;&gt;0,VLOOKUP(A173,DMSBX1_3!$C$2:$I$420,7,FALSE()),NA()),""))</f>
        <v/>
      </c>
      <c r="AA173" s="4" t="str">
        <f>IFERROR(IF(B173&lt;&gt;0,VLOOKUP(B173,'KLS1'!$D$2:$I$420,6,FALSE()),NA()),IFERROR(IF(A173&lt;&gt;0,VLOOKUP(A173,'KLS1'!$C$2:$I$420,7,FALSE()),NA()),""))</f>
        <v/>
      </c>
      <c r="AB173" s="6" t="str">
        <f>IFERROR(IF(B173&lt;&gt;0,VLOOKUP(B173,'KLS2'!$D$2:$I$426,6,FALSE()),NA()),IFERROR(IF(A173&lt;&gt;0,VLOOKUP(A173,'KLS2'!$C$2:$I$426,7,FALSE()),NA()),""))</f>
        <v/>
      </c>
      <c r="AC173" s="10">
        <f t="shared" si="29"/>
        <v>38</v>
      </c>
      <c r="AD173" s="11">
        <f t="shared" si="30"/>
        <v>38</v>
      </c>
      <c r="AE173" s="201">
        <f t="shared" si="31"/>
        <v>12.666666666666666</v>
      </c>
      <c r="AF173" s="240"/>
      <c r="AJ173" s="4">
        <f>IFERROR(VLOOKUP(B173,FS!$A$2:$N$78,9,FALSE),"")</f>
        <v>56</v>
      </c>
      <c r="AK173" s="4">
        <f>IFERROR(VLOOKUP(B173,FS!$A$2:$N$78,10,FALSE),"")</f>
        <v>56</v>
      </c>
      <c r="AL173" s="4">
        <f>IFERROR(VLOOKUP(B173,FS!$A$2:$N$78,11,FALSE),"")</f>
        <v>56</v>
      </c>
      <c r="AN173" s="4">
        <f>IFERROR(VLOOKUP(B173,FS!$A$2:$N$78,13,FALSE),"")</f>
        <v>40</v>
      </c>
      <c r="AO173" s="236">
        <f t="shared" si="32"/>
        <v>208</v>
      </c>
      <c r="AP173" s="235">
        <f t="shared" si="33"/>
        <v>208</v>
      </c>
      <c r="AQ173" s="237">
        <f t="shared" si="34"/>
        <v>56</v>
      </c>
      <c r="AR173" s="4">
        <f t="shared" si="35"/>
        <v>79.333333333333329</v>
      </c>
      <c r="AS173" s="1">
        <f t="shared" si="36"/>
        <v>3</v>
      </c>
      <c r="AT173" s="245">
        <f t="shared" si="38"/>
        <v>7</v>
      </c>
    </row>
    <row r="174" spans="1:46" ht="15" customHeight="1">
      <c r="B174" s="14">
        <v>801341</v>
      </c>
      <c r="C174" s="1" t="s">
        <v>5829</v>
      </c>
      <c r="D174" s="3">
        <v>2013</v>
      </c>
      <c r="E174" s="3" t="s">
        <v>11</v>
      </c>
      <c r="F174" s="1" t="str">
        <f>IFERROR(VLOOKUP(B174,SVEXP!$A$2:$F$6577,6,FALSE),"")</f>
        <v>Český snowboarding</v>
      </c>
      <c r="G174" s="211" t="s">
        <v>1242</v>
      </c>
      <c r="H174" s="3" t="s">
        <v>164</v>
      </c>
      <c r="O174" s="10">
        <f t="shared" si="26"/>
        <v>0</v>
      </c>
      <c r="P174" s="11">
        <f t="shared" si="27"/>
        <v>0</v>
      </c>
      <c r="Q174" s="201">
        <f t="shared" si="28"/>
        <v>0</v>
      </c>
      <c r="AC174" s="10">
        <f t="shared" si="29"/>
        <v>0</v>
      </c>
      <c r="AD174" s="11">
        <f t="shared" si="30"/>
        <v>0</v>
      </c>
      <c r="AE174" s="201">
        <f t="shared" si="31"/>
        <v>0</v>
      </c>
      <c r="AF174" s="240"/>
      <c r="AM174" s="4">
        <f>IFERROR(VLOOKUP(B174,FS!$A$2:$N$78,12,FALSE),"")</f>
        <v>24</v>
      </c>
      <c r="AO174" s="236">
        <f t="shared" si="32"/>
        <v>24</v>
      </c>
      <c r="AP174" s="235">
        <f t="shared" si="33"/>
        <v>24</v>
      </c>
      <c r="AQ174" s="237">
        <f t="shared" si="34"/>
        <v>8</v>
      </c>
      <c r="AR174" s="4">
        <f t="shared" si="35"/>
        <v>8</v>
      </c>
      <c r="AS174" s="1">
        <f t="shared" si="36"/>
        <v>1</v>
      </c>
      <c r="AT174" s="245">
        <f t="shared" si="38"/>
        <v>1</v>
      </c>
    </row>
    <row r="175" spans="1:46" ht="15" customHeight="1">
      <c r="A175" s="141"/>
      <c r="B175" s="141">
        <v>889991</v>
      </c>
      <c r="C175" s="14" t="s">
        <v>316</v>
      </c>
      <c r="D175" s="2">
        <v>2013</v>
      </c>
      <c r="E175" s="3" t="s">
        <v>11</v>
      </c>
      <c r="F175" s="1" t="str">
        <f>IFERROR(VLOOKUP(B175,SVEXP!$A$2:$F$6577,6,FALSE),"")</f>
        <v>SA Špindlerův Mlýn</v>
      </c>
      <c r="G175" s="211" t="str">
        <f>IFERROR(VLOOKUP(B175,SVEXP!$A$2:$E$6577,5,FALSE),"")</f>
        <v>Hlavní město Praha</v>
      </c>
      <c r="H175" s="3" t="s">
        <v>164</v>
      </c>
      <c r="I175" s="4" t="str">
        <f>IFERROR(VLOOKUP(A175,'KLP1'!$C$1:$I$108,7,0),IFERROR(VLOOKUP(B175,'KLP1'!$D$1:$I$108,6,0),""))</f>
        <v/>
      </c>
      <c r="J175" s="4" t="str">
        <f>IFERROR(VLOOKUP(A175,'KLP2'!$C$1:$I$108,7,0),IFERROR(VLOOKUP(B175,'KLP2'!$D$1:$I$108,6,0),""))</f>
        <v/>
      </c>
      <c r="K175" s="4" t="str">
        <f>IFERROR(VLOOKUP(A175,'DM1'!$C$1:$I$108,7,0),IFERROR(VLOOKUP(B175,'DM1'!$D$1:$I$108,6,0),""))</f>
        <v/>
      </c>
      <c r="L175" s="4" t="str">
        <f>IFERROR(VLOOKUP(A175,'DM2'!$C$1:$I$108,7,0),IFERROR(VLOOKUP(B175,'DM2'!$D$1:$I$108,6,0),""))</f>
        <v/>
      </c>
      <c r="M175" s="4">
        <f>IFERROR(VLOOKUP(A175,'SPF1'!$C$1:$I$108,7,0),IFERROR(VLOOKUP(B175,'SPF1'!$D$1:$I$108,6,0),""))</f>
        <v>40</v>
      </c>
      <c r="N175" s="4" t="str">
        <f>IFERROR(VLOOKUP(A175,'SPF2'!$C$1:$I$108,7,0),IFERROR(VLOOKUP(B175,'SPF2'!$D$1:$I$108,6,0),""))</f>
        <v/>
      </c>
      <c r="O175" s="10">
        <f t="shared" si="26"/>
        <v>40</v>
      </c>
      <c r="P175" s="11">
        <f t="shared" si="27"/>
        <v>40</v>
      </c>
      <c r="Q175" s="201">
        <f t="shared" si="28"/>
        <v>13.333333333333334</v>
      </c>
      <c r="R175" s="8"/>
      <c r="S175" s="5">
        <f>IFERROR(VLOOKUP(A175,DMSBX1!$C$1:$I$108,7,0),IFERROR(VLOOKUP(B175,DMSBX1!$D$1:$I$108,6,0),""))</f>
        <v>24</v>
      </c>
      <c r="T175" s="5">
        <f>IFERROR(VLOOKUP(A175,DMSBX2!$C$1:$I$101,7,0),IFERROR(VLOOKUP(B175,DMSBX2!$D$1:$I$101,6,0),""))</f>
        <v>24</v>
      </c>
      <c r="U175" s="4">
        <f>IFERROR(VLOOKUP(B175,'SP1'!$D$1:$I$107,6,0),"")</f>
        <v>26</v>
      </c>
      <c r="V175" s="4">
        <f>IFERROR(VLOOKUP(B175,'SP2'!$D$1:$I$107,6,0),"")</f>
        <v>20</v>
      </c>
      <c r="W175" s="4">
        <f>IFERROR(IF(B175&lt;&gt;0,VLOOKUP(B175,KLSBX1!$D$2:$I$120,6,FALSE()),NA()),IFERROR(IF(A175&lt;&gt;0,VLOOKUP(A175,KLSBX1!$C$2:$I$120,7,FALSE()),NA()),""))</f>
        <v>9</v>
      </c>
      <c r="X175" s="4">
        <f>IFERROR(IF(B175&lt;&gt;0,VLOOKUP(B175,KLSBX2!$D$2:$I$120,6,FALSE()),NA()),IFERROR(IF(A175&lt;&gt;0,VLOOKUP(A175,KLSBX2!$C$2:$I$120,7,FALSE()),NA()),""))</f>
        <v>11</v>
      </c>
      <c r="Y175" s="4">
        <f>IFERROR(IF(B175&lt;&gt;0,VLOOKUP(B175,DMSBXNC!$D$2:$I$420,6,FALSE()),NA()),IFERROR(IF(A175&lt;&gt;0,VLOOKUP(A175,DMSBXNC!$C$2:$I$420,7,FALSE()),NA()),""))</f>
        <v>26</v>
      </c>
      <c r="Z175" s="4">
        <f>IFERROR(IF(B175&lt;&gt;0,VLOOKUP(B175,DMSBX1_3!$D$2:$I$420,6,FALSE()),NA()),IFERROR(IF(A175&lt;&gt;0,VLOOKUP(A175,DMSBX1_3!$C$2:$I$420,7,FALSE()),NA()),""))</f>
        <v>12</v>
      </c>
      <c r="AA175" s="4" t="str">
        <f>IFERROR(IF(B175&lt;&gt;0,VLOOKUP(B175,'KLS1'!$D$2:$I$420,6,FALSE()),NA()),IFERROR(IF(A175&lt;&gt;0,VLOOKUP(A175,'KLS1'!$C$2:$I$420,7,FALSE()),NA()),""))</f>
        <v/>
      </c>
      <c r="AB175" s="6" t="str">
        <f>IFERROR(IF(B175&lt;&gt;0,VLOOKUP(B175,'KLS2'!$D$2:$I$426,6,FALSE()),NA()),IFERROR(IF(A175&lt;&gt;0,VLOOKUP(A175,'KLS2'!$C$2:$I$426,7,FALSE()),NA()),""))</f>
        <v/>
      </c>
      <c r="AC175" s="10">
        <f t="shared" si="29"/>
        <v>152</v>
      </c>
      <c r="AD175" s="11">
        <f t="shared" si="30"/>
        <v>152</v>
      </c>
      <c r="AE175" s="201">
        <f t="shared" si="31"/>
        <v>25.333333333333332</v>
      </c>
      <c r="AF175" s="240"/>
      <c r="AG175" s="4">
        <f>IFERROR(VLOOKUP(B175,FS!$A$2:$N$78,6,FALSE),"")</f>
        <v>25</v>
      </c>
      <c r="AJ175" s="4">
        <f>IFERROR(VLOOKUP(B175,FS!$A$2:$N$78,9,FALSE),"")</f>
        <v>35</v>
      </c>
      <c r="AK175" s="4">
        <f>IFERROR(VLOOKUP(B175,FS!$A$2:$N$78,10,FALSE),"")</f>
        <v>31.5</v>
      </c>
      <c r="AL175" s="4">
        <f>IFERROR(VLOOKUP(B175,FS!$A$2:$N$78,11,FALSE),"")</f>
        <v>31.5</v>
      </c>
      <c r="AM175" s="4">
        <f>IFERROR(VLOOKUP(B175,FS!$A$2:$N$78,12,FALSE),"")</f>
        <v>56</v>
      </c>
      <c r="AN175" s="4">
        <f>IFERROR(VLOOKUP(B175,FS!$A$2:$N$78,13,FALSE),"")</f>
        <v>20</v>
      </c>
      <c r="AO175" s="236">
        <f t="shared" si="32"/>
        <v>199</v>
      </c>
      <c r="AP175" s="235">
        <f t="shared" si="33"/>
        <v>179</v>
      </c>
      <c r="AQ175" s="237">
        <f t="shared" si="34"/>
        <v>40.833333333333336</v>
      </c>
      <c r="AR175" s="4">
        <f t="shared" si="35"/>
        <v>79.5</v>
      </c>
      <c r="AS175" s="1">
        <f t="shared" si="36"/>
        <v>3</v>
      </c>
      <c r="AT175" s="245">
        <f t="shared" si="38"/>
        <v>15</v>
      </c>
    </row>
    <row r="176" spans="1:46" ht="15" customHeight="1">
      <c r="A176" s="141"/>
      <c r="B176" s="141">
        <v>886648</v>
      </c>
      <c r="C176" s="14" t="s">
        <v>352</v>
      </c>
      <c r="D176" s="2">
        <v>2013</v>
      </c>
      <c r="E176" s="3" t="s">
        <v>11</v>
      </c>
      <c r="F176" s="1" t="str">
        <f>IFERROR(VLOOKUP(B176,SVEXP!$A$2:$F$6577,6,FALSE),"")</f>
        <v>SA Špindlerův Mlýn</v>
      </c>
      <c r="G176" s="211" t="str">
        <f>IFERROR(VLOOKUP(B176,SVEXP!$A$2:$E$6577,5,FALSE),"")</f>
        <v>Hlavní město Praha</v>
      </c>
      <c r="H176" s="3" t="s">
        <v>164</v>
      </c>
      <c r="I176" s="4">
        <f>IFERROR(VLOOKUP(A176,'KLP1'!$C$1:$I$108,7,0),IFERROR(VLOOKUP(B176,'KLP1'!$D$1:$I$108,6,0),""))</f>
        <v>25.6</v>
      </c>
      <c r="J176" s="4" t="str">
        <f>IFERROR(VLOOKUP(A176,'KLP2'!$C$1:$I$108,7,0),IFERROR(VLOOKUP(B176,'KLP2'!$D$1:$I$108,6,0),""))</f>
        <v/>
      </c>
      <c r="K176" s="4" t="str">
        <f>IFERROR(VLOOKUP(A176,'DM1'!$C$1:$I$108,7,0),IFERROR(VLOOKUP(B176,'DM1'!$D$1:$I$108,6,0),""))</f>
        <v/>
      </c>
      <c r="L176" s="4" t="str">
        <f>IFERROR(VLOOKUP(A176,'DM2'!$C$1:$I$108,7,0),IFERROR(VLOOKUP(B176,'DM2'!$D$1:$I$108,6,0),""))</f>
        <v/>
      </c>
      <c r="M176" s="4">
        <f>IFERROR(VLOOKUP(A176,'SPF1'!$C$1:$I$108,7,0),IFERROR(VLOOKUP(B176,'SPF1'!$D$1:$I$108,6,0),""))</f>
        <v>36</v>
      </c>
      <c r="N176" s="4">
        <f>IFERROR(VLOOKUP(A176,'SPF2'!$C$1:$I$108,7,0),IFERROR(VLOOKUP(B176,'SPF2'!$D$1:$I$108,6,0),""))</f>
        <v>36</v>
      </c>
      <c r="O176" s="10">
        <f t="shared" si="26"/>
        <v>97.6</v>
      </c>
      <c r="P176" s="11">
        <f t="shared" si="27"/>
        <v>97.6</v>
      </c>
      <c r="Q176" s="201">
        <f t="shared" si="28"/>
        <v>32.533333333333331</v>
      </c>
      <c r="R176" s="8"/>
      <c r="S176" s="5" t="str">
        <f>IFERROR(VLOOKUP(A176,DMSBX1!$C$1:$I$108,7,0),IFERROR(VLOOKUP(B176,DMSBX1!$D$1:$I$108,6,0),""))</f>
        <v/>
      </c>
      <c r="T176" s="5" t="str">
        <f>IFERROR(VLOOKUP(A176,DMSBX2!$C$1:$I$101,7,0),IFERROR(VLOOKUP(B176,DMSBX2!$D$1:$I$101,6,0),""))</f>
        <v/>
      </c>
      <c r="U176" s="4" t="str">
        <f>IFERROR(VLOOKUP(B176,'SP1'!$D$1:$I$107,6,0),"")</f>
        <v/>
      </c>
      <c r="V176" s="4" t="str">
        <f>IFERROR(VLOOKUP(B176,'SP2'!$D$1:$I$107,6,0),"")</f>
        <v/>
      </c>
      <c r="W176" s="4" t="str">
        <f>IFERROR(IF(B176&lt;&gt;0,VLOOKUP(B176,KLSBX1!$D$2:$I$120,6,FALSE()),NA()),IFERROR(IF(A176&lt;&gt;0,VLOOKUP(A176,KLSBX1!$C$2:$I$120,7,FALSE()),NA()),""))</f>
        <v/>
      </c>
      <c r="X176" s="4" t="str">
        <f>IFERROR(IF(B176&lt;&gt;0,VLOOKUP(B176,KLSBX2!$D$2:$I$120,6,FALSE()),NA()),IFERROR(IF(A176&lt;&gt;0,VLOOKUP(A176,KLSBX2!$C$2:$I$120,7,FALSE()),NA()),""))</f>
        <v/>
      </c>
      <c r="Y176" s="4" t="str">
        <f>IFERROR(IF(B176&lt;&gt;0,VLOOKUP(B176,DMSBXNC!$D$2:$I$420,6,FALSE()),NA()),IFERROR(IF(A176&lt;&gt;0,VLOOKUP(A176,DMSBXNC!$C$2:$I$420,7,FALSE()),NA()),""))</f>
        <v/>
      </c>
      <c r="Z176" s="4" t="str">
        <f>IFERROR(IF(B176&lt;&gt;0,VLOOKUP(B176,DMSBX1_3!$D$2:$I$420,6,FALSE()),NA()),IFERROR(IF(A176&lt;&gt;0,VLOOKUP(A176,DMSBX1_3!$C$2:$I$420,7,FALSE()),NA()),""))</f>
        <v/>
      </c>
      <c r="AA176" s="4" t="str">
        <f>IFERROR(IF(B176&lt;&gt;0,VLOOKUP(B176,'KLS1'!$D$2:$I$420,6,FALSE()),NA()),IFERROR(IF(A176&lt;&gt;0,VLOOKUP(A176,'KLS1'!$C$2:$I$420,7,FALSE()),NA()),""))</f>
        <v/>
      </c>
      <c r="AB176" s="6" t="str">
        <f>IFERROR(IF(B176&lt;&gt;0,VLOOKUP(B176,'KLS2'!$D$2:$I$426,6,FALSE()),NA()),IFERROR(IF(A176&lt;&gt;0,VLOOKUP(A176,'KLS2'!$C$2:$I$426,7,FALSE()),NA()),""))</f>
        <v/>
      </c>
      <c r="AC176" s="10">
        <f t="shared" si="29"/>
        <v>0</v>
      </c>
      <c r="AD176" s="11">
        <f t="shared" si="30"/>
        <v>0</v>
      </c>
      <c r="AE176" s="201">
        <f t="shared" si="31"/>
        <v>0</v>
      </c>
      <c r="AF176" s="240"/>
      <c r="AG176" s="4" t="str">
        <f>IFERROR(VLOOKUP(B176,FS!$A$2:$N$78,6,FALSE),"")</f>
        <v/>
      </c>
      <c r="AH176" s="4" t="str">
        <f>IFERROR(VLOOKUP(B176,FS!$A$2:$N$78,7,FALSE),"")</f>
        <v/>
      </c>
      <c r="AI176" s="4" t="str">
        <f>IFERROR(VLOOKUP(B176,FS!$A$2:$N$78,8,FALSE),"")</f>
        <v/>
      </c>
      <c r="AJ176" s="4" t="str">
        <f>IFERROR(VLOOKUP(B176,FS!$A$2:$N$78,9,FALSE),"")</f>
        <v/>
      </c>
      <c r="AK176" s="4" t="str">
        <f>IFERROR(VLOOKUP(B176,FS!$A$2:$N$78,10,FALSE),"")</f>
        <v/>
      </c>
      <c r="AL176" s="4" t="str">
        <f>IFERROR(VLOOKUP(B176,FS!$A$2:$N$78,11,FALSE),"")</f>
        <v/>
      </c>
      <c r="AM176" s="4" t="str">
        <f>IFERROR(VLOOKUP(B176,FS!$A$2:$N$78,12,FALSE),"")</f>
        <v/>
      </c>
      <c r="AN176" s="4" t="str">
        <f>IFERROR(VLOOKUP(B176,FS!$A$2:$N$78,13,FALSE),"")</f>
        <v/>
      </c>
      <c r="AO176" s="236">
        <f t="shared" si="32"/>
        <v>0</v>
      </c>
      <c r="AP176" s="235">
        <f t="shared" si="33"/>
        <v>0</v>
      </c>
      <c r="AQ176" s="237">
        <f t="shared" si="34"/>
        <v>0</v>
      </c>
      <c r="AR176" s="4">
        <f t="shared" si="35"/>
        <v>32.533333333333331</v>
      </c>
      <c r="AS176" s="1">
        <f t="shared" si="36"/>
        <v>1</v>
      </c>
      <c r="AT176" s="245">
        <f t="shared" si="38"/>
        <v>3</v>
      </c>
    </row>
    <row r="177" spans="1:46" ht="15" customHeight="1">
      <c r="B177" s="14">
        <v>890705</v>
      </c>
      <c r="C177" s="14" t="s">
        <v>318</v>
      </c>
      <c r="D177" s="3">
        <v>2013</v>
      </c>
      <c r="E177" s="3" t="s">
        <v>11</v>
      </c>
      <c r="F177" s="1" t="str">
        <f>IFERROR(VLOOKUP(B177,SVEXP!$A$2:$F$6577,6,FALSE),"")</f>
        <v>Snow Rockets</v>
      </c>
      <c r="G177" s="211" t="str">
        <f>IFERROR(VLOOKUP(B177,SVEXP!$A$2:$E$6577,5,FALSE),"")</f>
        <v>Jihomoravský kraj</v>
      </c>
      <c r="H177" s="3" t="s">
        <v>164</v>
      </c>
      <c r="I177" s="4" t="str">
        <f>IFERROR(VLOOKUP(A177,'KLP1'!$C$1:$I$108,7,0),IFERROR(VLOOKUP(B177,'KLP1'!$D$1:$I$108,6,0),""))</f>
        <v/>
      </c>
      <c r="J177" s="4" t="str">
        <f>IFERROR(VLOOKUP(A177,'KLP2'!$C$1:$I$108,7,0),IFERROR(VLOOKUP(B177,'KLP2'!$D$1:$I$108,6,0),""))</f>
        <v/>
      </c>
      <c r="K177" s="4" t="str">
        <f>IFERROR(VLOOKUP(A177,'DM1'!$C$1:$I$108,7,0),IFERROR(VLOOKUP(B177,'DM1'!$D$1:$I$108,6,0),""))</f>
        <v/>
      </c>
      <c r="L177" s="4" t="str">
        <f>IFERROR(VLOOKUP(A177,'DM2'!$C$1:$I$108,7,0),IFERROR(VLOOKUP(B177,'DM2'!$D$1:$I$108,6,0),""))</f>
        <v/>
      </c>
      <c r="M177" s="1" t="str">
        <f>IFERROR(VLOOKUP(A177,'SPF1'!$C$1:$I$108,7,0),IFERROR(VLOOKUP(B177,'SPF1'!$D$1:$I$108,6,0),""))</f>
        <v/>
      </c>
      <c r="N177" s="4" t="str">
        <f>IFERROR(VLOOKUP(A177,'SPF2'!$C$1:$I$108,7,0),IFERROR(VLOOKUP(B177,'SPF2'!$D$1:$I$108,6,0),""))</f>
        <v/>
      </c>
      <c r="O177" s="10">
        <f t="shared" si="26"/>
        <v>0</v>
      </c>
      <c r="P177" s="11">
        <f t="shared" si="27"/>
        <v>0</v>
      </c>
      <c r="Q177" s="201">
        <f t="shared" si="28"/>
        <v>0</v>
      </c>
      <c r="R177" s="8"/>
      <c r="S177" s="5" t="str">
        <f>IFERROR(VLOOKUP(A177,DMSBX1!$C$1:$I$108,7,0),IFERROR(VLOOKUP(B177,DMSBX1!$D$1:$I$108,6,0),""))</f>
        <v/>
      </c>
      <c r="T177" s="5">
        <f>IFERROR(VLOOKUP(A177,DMSBX2!$C$1:$I$101,7,0),IFERROR(VLOOKUP(B177,DMSBX2!$D$1:$I$101,6,0),""))</f>
        <v>15</v>
      </c>
      <c r="U177" s="4">
        <f>IFERROR(VLOOKUP(B177,'SP1'!$D$1:$I$107,6,0),"")</f>
        <v>20</v>
      </c>
      <c r="V177" s="4">
        <f>IFERROR(VLOOKUP(B177,'SP2'!$D$1:$I$107,6,0),"")</f>
        <v>16</v>
      </c>
      <c r="W177" s="4" t="str">
        <f>IFERROR(IF(B177&lt;&gt;0,VLOOKUP(B177,KLSBX1!$D$2:$I$120,6,FALSE()),NA()),IFERROR(IF(A177&lt;&gt;0,VLOOKUP(A177,KLSBX1!$C$2:$I$120,7,FALSE()),NA()),""))</f>
        <v/>
      </c>
      <c r="X177" s="4" t="str">
        <f>IFERROR(IF(B177&lt;&gt;0,VLOOKUP(B177,KLSBX2!$D$2:$I$120,6,FALSE()),NA()),IFERROR(IF(A177&lt;&gt;0,VLOOKUP(A177,KLSBX2!$C$2:$I$120,7,FALSE()),NA()),""))</f>
        <v/>
      </c>
      <c r="Y177" s="4">
        <f>IFERROR(IF(B177&lt;&gt;0,VLOOKUP(B177,DMSBXNC!$D$2:$I$420,6,FALSE()),NA()),IFERROR(IF(A177&lt;&gt;0,VLOOKUP(A177,DMSBXNC!$C$2:$I$420,7,FALSE()),NA()),""))</f>
        <v>13</v>
      </c>
      <c r="Z177" s="4">
        <f>IFERROR(IF(B177&lt;&gt;0,VLOOKUP(B177,DMSBX1_3!$D$2:$I$420,6,FALSE()),NA()),IFERROR(IF(A177&lt;&gt;0,VLOOKUP(A177,DMSBX1_3!$C$2:$I$420,7,FALSE()),NA()),""))</f>
        <v>13</v>
      </c>
      <c r="AA177" s="4">
        <f>IFERROR(IF(B177&lt;&gt;0,VLOOKUP(B177,'KLS1'!$D$2:$I$420,6,FALSE()),NA()),IFERROR(IF(A177&lt;&gt;0,VLOOKUP(A177,'KLS1'!$C$2:$I$420,7,FALSE()),NA()),""))</f>
        <v>26</v>
      </c>
      <c r="AB177" s="6">
        <f>IFERROR(IF(B177&lt;&gt;0,VLOOKUP(B177,'KLS2'!$D$2:$I$426,6,FALSE()),NA()),IFERROR(IF(A177&lt;&gt;0,VLOOKUP(A177,'KLS2'!$C$2:$I$426,7,FALSE()),NA()),""))</f>
        <v>29</v>
      </c>
      <c r="AC177" s="10">
        <f t="shared" si="29"/>
        <v>132</v>
      </c>
      <c r="AD177" s="11">
        <f t="shared" si="30"/>
        <v>132</v>
      </c>
      <c r="AE177" s="201">
        <f t="shared" si="31"/>
        <v>25</v>
      </c>
      <c r="AF177" s="240"/>
      <c r="AG177" s="4" t="str">
        <f>IFERROR(VLOOKUP(B177,FS!$A$2:$N$78,6,FALSE),"")</f>
        <v/>
      </c>
      <c r="AH177" s="4" t="str">
        <f>IFERROR(VLOOKUP(B177,FS!$A$2:$N$78,7,FALSE),"")</f>
        <v/>
      </c>
      <c r="AI177" s="4" t="str">
        <f>IFERROR(VLOOKUP(B177,FS!$A$2:$N$78,8,FALSE),"")</f>
        <v/>
      </c>
      <c r="AJ177" s="4" t="str">
        <f>IFERROR(VLOOKUP(B177,FS!$A$2:$N$78,9,FALSE),"")</f>
        <v/>
      </c>
      <c r="AK177" s="4" t="str">
        <f>IFERROR(VLOOKUP(B177,FS!$A$2:$N$78,10,FALSE),"")</f>
        <v/>
      </c>
      <c r="AL177" s="4" t="str">
        <f>IFERROR(VLOOKUP(B177,FS!$A$2:$N$78,11,FALSE),"")</f>
        <v/>
      </c>
      <c r="AM177" s="4" t="str">
        <f>IFERROR(VLOOKUP(B177,FS!$A$2:$N$78,12,FALSE),"")</f>
        <v/>
      </c>
      <c r="AN177" s="4" t="str">
        <f>IFERROR(VLOOKUP(B177,FS!$A$2:$N$78,13,FALSE),"")</f>
        <v/>
      </c>
      <c r="AO177" s="236">
        <f t="shared" si="32"/>
        <v>0</v>
      </c>
      <c r="AP177" s="235">
        <f t="shared" si="33"/>
        <v>0</v>
      </c>
      <c r="AQ177" s="237">
        <f t="shared" si="34"/>
        <v>0</v>
      </c>
      <c r="AR177" s="4">
        <f t="shared" si="35"/>
        <v>25</v>
      </c>
      <c r="AS177" s="1">
        <f t="shared" si="36"/>
        <v>1</v>
      </c>
      <c r="AT177" s="245">
        <f t="shared" si="38"/>
        <v>7</v>
      </c>
    </row>
    <row r="178" spans="1:46" ht="15" customHeight="1">
      <c r="B178" s="14">
        <v>889205</v>
      </c>
      <c r="C178" s="1" t="s">
        <v>1200</v>
      </c>
      <c r="D178" s="3">
        <v>2013</v>
      </c>
      <c r="E178" s="3" t="s">
        <v>11</v>
      </c>
      <c r="F178" s="1" t="str">
        <f>IFERROR(VLOOKUP(B178,SVEXP!$A$2:$F$6577,6,FALSE),"")</f>
        <v>Český snowboarding</v>
      </c>
      <c r="G178" s="211" t="str">
        <f>IFERROR(VLOOKUP(B178,SVEXP!$A$2:$E$6577,5,FALSE),"")</f>
        <v>Královéhradecký kraj</v>
      </c>
      <c r="H178" s="3" t="s">
        <v>164</v>
      </c>
      <c r="O178" s="10">
        <f t="shared" si="26"/>
        <v>0</v>
      </c>
      <c r="P178" s="11">
        <f t="shared" si="27"/>
        <v>0</v>
      </c>
      <c r="Q178" s="201">
        <f t="shared" si="28"/>
        <v>0</v>
      </c>
      <c r="AC178" s="10">
        <f t="shared" si="29"/>
        <v>0</v>
      </c>
      <c r="AD178" s="11">
        <f t="shared" si="30"/>
        <v>0</v>
      </c>
      <c r="AE178" s="201">
        <f t="shared" si="31"/>
        <v>0</v>
      </c>
      <c r="AF178" s="240"/>
      <c r="AH178" s="4">
        <f>IFERROR(VLOOKUP(B178,FS!$A$2:$N$78,7,FALSE),"")</f>
        <v>10</v>
      </c>
      <c r="AJ178" s="4">
        <f>IFERROR(VLOOKUP(B178,FS!$A$2:$N$78,9,FALSE),"")</f>
        <v>25.2</v>
      </c>
      <c r="AK178" s="4">
        <f>IFERROR(VLOOKUP(B178,FS!$A$2:$N$78,10,FALSE),"")</f>
        <v>25.2</v>
      </c>
      <c r="AL178" s="4">
        <f>IFERROR(VLOOKUP(B178,FS!$A$2:$N$78,11,FALSE),"")</f>
        <v>25.2</v>
      </c>
      <c r="AM178" s="4">
        <f>IFERROR(VLOOKUP(B178,FS!$A$2:$N$78,12,FALSE),"")</f>
        <v>31.5</v>
      </c>
      <c r="AO178" s="236">
        <f t="shared" si="32"/>
        <v>117.10000000000001</v>
      </c>
      <c r="AP178" s="235">
        <f t="shared" si="33"/>
        <v>117.10000000000001</v>
      </c>
      <c r="AQ178" s="237">
        <f t="shared" si="34"/>
        <v>27.3</v>
      </c>
      <c r="AR178" s="4">
        <f t="shared" si="35"/>
        <v>27.3</v>
      </c>
      <c r="AS178" s="1">
        <f t="shared" si="36"/>
        <v>1</v>
      </c>
      <c r="AT178" s="245">
        <f t="shared" si="38"/>
        <v>5</v>
      </c>
    </row>
    <row r="179" spans="1:46" ht="15" customHeight="1">
      <c r="A179" s="141">
        <v>9155134</v>
      </c>
      <c r="B179" s="141">
        <v>887894</v>
      </c>
      <c r="C179" s="14" t="s">
        <v>217</v>
      </c>
      <c r="D179" s="2">
        <v>2008</v>
      </c>
      <c r="E179" s="3" t="s">
        <v>11</v>
      </c>
      <c r="F179" s="1" t="str">
        <f>IFERROR(VLOOKUP(B179,SVEXP!$A$2:$F$6577,6,FALSE),"")</f>
        <v>SA Špindlerův Mlýn</v>
      </c>
      <c r="G179" s="211" t="str">
        <f>IFERROR(VLOOKUP(B179,SVEXP!$A$2:$E$6577,5,FALSE),"")</f>
        <v>Královéhradecký kraj</v>
      </c>
      <c r="H179" s="3" t="s">
        <v>164</v>
      </c>
      <c r="I179" s="4" t="str">
        <f>IFERROR(VLOOKUP(A179,'KLP1'!$C$1:$I$108,7,0),IFERROR(VLOOKUP(B179,'KLP1'!$D$1:$I$108,6,0),""))</f>
        <v/>
      </c>
      <c r="J179" s="4" t="str">
        <f>IFERROR(VLOOKUP(A179,'KLP2'!$C$1:$I$108,7,0),IFERROR(VLOOKUP(B179,'KLP2'!$D$1:$I$108,6,0),""))</f>
        <v/>
      </c>
      <c r="K179" s="4" t="str">
        <f>IFERROR(VLOOKUP(A179,'DM1'!$C$1:$I$108,7,0),IFERROR(VLOOKUP(B179,'DM1'!$D$1:$I$108,6,0),""))</f>
        <v/>
      </c>
      <c r="L179" s="4" t="str">
        <f>IFERROR(VLOOKUP(A179,'DM2'!$C$1:$I$108,7,0),IFERROR(VLOOKUP(B179,'DM2'!$D$1:$I$108,6,0),""))</f>
        <v/>
      </c>
      <c r="M179" s="17" t="str">
        <f>IFERROR(VLOOKUP(A179,'SPF1'!$C$1:$I$108,7,0),IFERROR(VLOOKUP(B179,'SPF1'!$D$1:$I$108,6,0),""))</f>
        <v/>
      </c>
      <c r="N179" s="88" t="str">
        <f>IFERROR(VLOOKUP(A179,'SPF2'!$C$1:$I$108,7,0),IFERROR(VLOOKUP(B179,'SPF2'!$D$1:$I$108,6,0),""))</f>
        <v/>
      </c>
      <c r="O179" s="10">
        <f t="shared" si="26"/>
        <v>0</v>
      </c>
      <c r="P179" s="11">
        <f t="shared" si="27"/>
        <v>0</v>
      </c>
      <c r="Q179" s="201">
        <f t="shared" si="28"/>
        <v>0</v>
      </c>
      <c r="R179" s="8"/>
      <c r="S179" s="5" t="str">
        <f>IFERROR(VLOOKUP(A179,DMSBX1!$C$1:$I$108,7,0),IFERROR(VLOOKUP(B179,DMSBX1!$D$1:$I$108,6,0),""))</f>
        <v/>
      </c>
      <c r="T179" s="5" t="str">
        <f>IFERROR(VLOOKUP(A179,DMSBX2!$C$1:$I$101,7,0),IFERROR(VLOOKUP(B179,DMSBX2!$D$1:$I$101,6,0),""))</f>
        <v/>
      </c>
      <c r="U179" s="4" t="str">
        <f>IFERROR(VLOOKUP(B179,'SP1'!$D$1:$I$107,6,0),"")</f>
        <v/>
      </c>
      <c r="V179" s="4" t="str">
        <f>IFERROR(VLOOKUP(B179,'SP2'!$D$1:$I$107,6,0),"")</f>
        <v/>
      </c>
      <c r="W179" s="4" t="str">
        <f>IFERROR(IF(B179&lt;&gt;0,VLOOKUP(B179,KLSBX1!$D$2:$I$120,6,FALSE()),NA()),IFERROR(IF(A179&lt;&gt;0,VLOOKUP(A179,KLSBX1!$C$2:$I$120,7,FALSE()),NA()),""))</f>
        <v/>
      </c>
      <c r="X179" s="4" t="str">
        <f>IFERROR(IF(B179&lt;&gt;0,VLOOKUP(B179,KLSBX2!$D$2:$I$120,6,FALSE()),NA()),IFERROR(IF(A179&lt;&gt;0,VLOOKUP(A179,KLSBX2!$C$2:$I$120,7,FALSE()),NA()),""))</f>
        <v/>
      </c>
      <c r="Y179" s="4" t="str">
        <f>IFERROR(IF(B179&lt;&gt;0,VLOOKUP(B179,DMSBXNC!$D$2:$I$420,6,FALSE()),NA()),IFERROR(IF(A179&lt;&gt;0,VLOOKUP(A179,DMSBXNC!$C$2:$I$420,7,FALSE()),NA()),""))</f>
        <v/>
      </c>
      <c r="Z179" s="4" t="str">
        <f>IFERROR(IF(B179&lt;&gt;0,VLOOKUP(B179,DMSBX1_3!$D$2:$I$420,6,FALSE()),NA()),IFERROR(IF(A179&lt;&gt;0,VLOOKUP(A179,DMSBX1_3!$C$2:$I$420,7,FALSE()),NA()),""))</f>
        <v/>
      </c>
      <c r="AA179" s="4" t="str">
        <f>IFERROR(IF(B179&lt;&gt;0,VLOOKUP(B179,'KLS1'!$D$2:$I$420,6,FALSE()),NA()),IFERROR(IF(A179&lt;&gt;0,VLOOKUP(A179,'KLS1'!$C$2:$I$420,7,FALSE()),NA()),""))</f>
        <v/>
      </c>
      <c r="AB179" s="6" t="str">
        <f>IFERROR(IF(B179&lt;&gt;0,VLOOKUP(B179,'KLS2'!$D$2:$I$426,6,FALSE()),NA()),IFERROR(IF(A179&lt;&gt;0,VLOOKUP(A179,'KLS2'!$C$2:$I$426,7,FALSE()),NA()),""))</f>
        <v/>
      </c>
      <c r="AC179" s="10">
        <f t="shared" si="29"/>
        <v>0</v>
      </c>
      <c r="AD179" s="11">
        <f t="shared" si="30"/>
        <v>0</v>
      </c>
      <c r="AE179" s="201">
        <f t="shared" si="31"/>
        <v>0</v>
      </c>
      <c r="AF179" s="240"/>
      <c r="AG179" s="4" t="str">
        <f>IFERROR(VLOOKUP(B179,FS!$A$2:$N$78,6,FALSE),"")</f>
        <v/>
      </c>
      <c r="AH179" s="4" t="str">
        <f>IFERROR(VLOOKUP(B179,FS!$A$2:$N$78,7,FALSE),"")</f>
        <v/>
      </c>
      <c r="AI179" s="4" t="str">
        <f>IFERROR(VLOOKUP(B179,FS!$A$2:$N$78,8,FALSE),"")</f>
        <v/>
      </c>
      <c r="AJ179" s="4" t="str">
        <f>IFERROR(VLOOKUP(B179,FS!$A$2:$N$78,9,FALSE),"")</f>
        <v/>
      </c>
      <c r="AK179" s="4" t="str">
        <f>IFERROR(VLOOKUP(B179,FS!$A$2:$N$78,10,FALSE),"")</f>
        <v/>
      </c>
      <c r="AL179" s="4" t="str">
        <f>IFERROR(VLOOKUP(B179,FS!$A$2:$N$78,11,FALSE),"")</f>
        <v/>
      </c>
      <c r="AM179" s="4" t="str">
        <f>IFERROR(VLOOKUP(B179,FS!$A$2:$N$78,12,FALSE),"")</f>
        <v/>
      </c>
      <c r="AN179" s="4" t="str">
        <f>IFERROR(VLOOKUP(B179,FS!$A$2:$N$78,13,FALSE),"")</f>
        <v/>
      </c>
      <c r="AO179" s="236">
        <f t="shared" si="32"/>
        <v>0</v>
      </c>
      <c r="AP179" s="235">
        <f t="shared" si="33"/>
        <v>0</v>
      </c>
      <c r="AQ179" s="237">
        <f t="shared" si="34"/>
        <v>0</v>
      </c>
      <c r="AR179" s="4">
        <f t="shared" si="35"/>
        <v>0</v>
      </c>
      <c r="AS179" s="1">
        <f t="shared" si="36"/>
        <v>0</v>
      </c>
      <c r="AT179" s="17"/>
    </row>
    <row r="180" spans="1:46" ht="15" customHeight="1">
      <c r="A180" s="141">
        <v>9155150</v>
      </c>
      <c r="B180" s="141">
        <v>888869</v>
      </c>
      <c r="C180" s="14" t="s">
        <v>220</v>
      </c>
      <c r="D180" s="2">
        <v>2008</v>
      </c>
      <c r="E180" s="3" t="s">
        <v>11</v>
      </c>
      <c r="F180" s="1" t="str">
        <f>IFERROR(VLOOKUP(B180,SVEXP!$A$2:$F$6577,6,FALSE),"")</f>
        <v>Lítací jelen</v>
      </c>
      <c r="G180" s="211" t="str">
        <f>IFERROR(VLOOKUP(B180,SVEXP!$A$2:$E$6577,5,FALSE),"")</f>
        <v>Moravskoslezský kraj</v>
      </c>
      <c r="H180" s="3" t="s">
        <v>164</v>
      </c>
      <c r="I180" s="4" t="str">
        <f>IFERROR(VLOOKUP(A180,'KLP1'!$C$1:$I$108,7,0),IFERROR(VLOOKUP(B180,'KLP1'!$D$1:$I$108,6,0),""))</f>
        <v/>
      </c>
      <c r="J180" s="4" t="str">
        <f>IFERROR(VLOOKUP(A180,'KLP2'!$C$1:$I$108,7,0),IFERROR(VLOOKUP(B180,'KLP2'!$D$1:$I$108,6,0),""))</f>
        <v/>
      </c>
      <c r="K180" s="4" t="str">
        <f>IFERROR(VLOOKUP(A180,'DM1'!$C$1:$I$108,7,0),IFERROR(VLOOKUP(B180,'DM1'!$D$1:$I$108,6,0),""))</f>
        <v/>
      </c>
      <c r="L180" s="4" t="str">
        <f>IFERROR(VLOOKUP(A180,'DM2'!$C$1:$I$108,7,0),IFERROR(VLOOKUP(B180,'DM2'!$D$1:$I$108,6,0),""))</f>
        <v/>
      </c>
      <c r="M180" s="17" t="str">
        <f>IFERROR(VLOOKUP(A180,'SPF1'!$C$1:$I$108,7,0),IFERROR(VLOOKUP(B180,'SPF1'!$D$1:$I$108,6,0),""))</f>
        <v/>
      </c>
      <c r="N180" s="88" t="str">
        <f>IFERROR(VLOOKUP(A180,'SPF2'!$C$1:$I$108,7,0),IFERROR(VLOOKUP(B180,'SPF2'!$D$1:$I$108,6,0),""))</f>
        <v/>
      </c>
      <c r="O180" s="10">
        <f t="shared" si="26"/>
        <v>0</v>
      </c>
      <c r="P180" s="11">
        <f t="shared" si="27"/>
        <v>0</v>
      </c>
      <c r="Q180" s="201">
        <f t="shared" si="28"/>
        <v>0</v>
      </c>
      <c r="R180" s="8"/>
      <c r="S180" s="5" t="str">
        <f>IFERROR(VLOOKUP(A180,DMSBX1!$C$1:$I$108,7,0),IFERROR(VLOOKUP(B180,DMSBX1!$D$1:$I$108,6,0),""))</f>
        <v/>
      </c>
      <c r="T180" s="5" t="str">
        <f>IFERROR(VLOOKUP(A180,DMSBX2!$C$1:$I$101,7,0),IFERROR(VLOOKUP(B180,DMSBX2!$D$1:$I$101,6,0),""))</f>
        <v/>
      </c>
      <c r="U180" s="4" t="str">
        <f>IFERROR(VLOOKUP(B180,'SP1'!$D$1:$I$107,6,0),"")</f>
        <v/>
      </c>
      <c r="V180" s="4" t="str">
        <f>IFERROR(VLOOKUP(B180,'SP2'!$D$1:$I$107,6,0),"")</f>
        <v/>
      </c>
      <c r="W180" s="4" t="str">
        <f>IFERROR(IF(B180&lt;&gt;0,VLOOKUP(B180,KLSBX1!$D$2:$I$120,6,FALSE()),NA()),IFERROR(IF(A180&lt;&gt;0,VLOOKUP(A180,KLSBX1!$C$2:$I$120,7,FALSE()),NA()),""))</f>
        <v/>
      </c>
      <c r="X180" s="4" t="str">
        <f>IFERROR(IF(B180&lt;&gt;0,VLOOKUP(B180,KLSBX2!$D$2:$I$120,6,FALSE()),NA()),IFERROR(IF(A180&lt;&gt;0,VLOOKUP(A180,KLSBX2!$C$2:$I$120,7,FALSE()),NA()),""))</f>
        <v/>
      </c>
      <c r="Y180" s="4" t="str">
        <f>IFERROR(IF(B180&lt;&gt;0,VLOOKUP(B180,DMSBXNC!$D$2:$I$420,6,FALSE()),NA()),IFERROR(IF(A180&lt;&gt;0,VLOOKUP(A180,DMSBXNC!$C$2:$I$420,7,FALSE()),NA()),""))</f>
        <v/>
      </c>
      <c r="Z180" s="4" t="str">
        <f>IFERROR(IF(B180&lt;&gt;0,VLOOKUP(B180,DMSBX1_3!$D$2:$I$420,6,FALSE()),NA()),IFERROR(IF(A180&lt;&gt;0,VLOOKUP(A180,DMSBX1_3!$C$2:$I$420,7,FALSE()),NA()),""))</f>
        <v/>
      </c>
      <c r="AA180" s="4" t="str">
        <f>IFERROR(IF(B180&lt;&gt;0,VLOOKUP(B180,'KLS1'!$D$2:$I$420,6,FALSE()),NA()),IFERROR(IF(A180&lt;&gt;0,VLOOKUP(A180,'KLS1'!$C$2:$I$420,7,FALSE()),NA()),""))</f>
        <v/>
      </c>
      <c r="AB180" s="6" t="str">
        <f>IFERROR(IF(B180&lt;&gt;0,VLOOKUP(B180,'KLS2'!$D$2:$I$426,6,FALSE()),NA()),IFERROR(IF(A180&lt;&gt;0,VLOOKUP(A180,'KLS2'!$C$2:$I$426,7,FALSE()),NA()),""))</f>
        <v/>
      </c>
      <c r="AC180" s="10">
        <f t="shared" si="29"/>
        <v>0</v>
      </c>
      <c r="AD180" s="11">
        <f t="shared" si="30"/>
        <v>0</v>
      </c>
      <c r="AE180" s="201">
        <f t="shared" si="31"/>
        <v>0</v>
      </c>
      <c r="AF180" s="240"/>
      <c r="AG180" s="4" t="str">
        <f>IFERROR(VLOOKUP(B180,FS!$A$2:$N$78,6,FALSE),"")</f>
        <v/>
      </c>
      <c r="AH180" s="4" t="str">
        <f>IFERROR(VLOOKUP(B180,FS!$A$2:$N$78,7,FALSE),"")</f>
        <v/>
      </c>
      <c r="AI180" s="4" t="str">
        <f>IFERROR(VLOOKUP(B180,FS!$A$2:$N$78,8,FALSE),"")</f>
        <v/>
      </c>
      <c r="AJ180" s="4" t="str">
        <f>IFERROR(VLOOKUP(B180,FS!$A$2:$N$78,9,FALSE),"")</f>
        <v/>
      </c>
      <c r="AK180" s="4" t="str">
        <f>IFERROR(VLOOKUP(B180,FS!$A$2:$N$78,10,FALSE),"")</f>
        <v/>
      </c>
      <c r="AL180" s="4" t="str">
        <f>IFERROR(VLOOKUP(B180,FS!$A$2:$N$78,11,FALSE),"")</f>
        <v/>
      </c>
      <c r="AM180" s="4" t="str">
        <f>IFERROR(VLOOKUP(B180,FS!$A$2:$N$78,12,FALSE),"")</f>
        <v/>
      </c>
      <c r="AN180" s="4" t="str">
        <f>IFERROR(VLOOKUP(B180,FS!$A$2:$N$78,13,FALSE),"")</f>
        <v/>
      </c>
      <c r="AO180" s="236">
        <f t="shared" si="32"/>
        <v>0</v>
      </c>
      <c r="AP180" s="235">
        <f t="shared" si="33"/>
        <v>0</v>
      </c>
      <c r="AQ180" s="237">
        <f t="shared" si="34"/>
        <v>0</v>
      </c>
      <c r="AR180" s="4">
        <f t="shared" si="35"/>
        <v>0</v>
      </c>
      <c r="AS180" s="1">
        <f t="shared" si="36"/>
        <v>0</v>
      </c>
      <c r="AT180" s="17"/>
    </row>
    <row r="181" spans="1:46" ht="15" customHeight="1">
      <c r="A181" s="141">
        <v>9155136</v>
      </c>
      <c r="B181" s="141">
        <v>888623</v>
      </c>
      <c r="C181" s="14" t="s">
        <v>222</v>
      </c>
      <c r="D181" s="2">
        <v>2008</v>
      </c>
      <c r="E181" s="3" t="s">
        <v>11</v>
      </c>
      <c r="F181" s="1" t="str">
        <f>IFERROR(VLOOKUP(B181,SVEXP!$A$2:$F$6577,6,FALSE),"")</f>
        <v>SK LOQUITA' S</v>
      </c>
      <c r="G181" s="211" t="str">
        <f>IFERROR(VLOOKUP(B181,SVEXP!$A$2:$E$6577,5,FALSE),"")</f>
        <v>Jihomoravský kraj</v>
      </c>
      <c r="H181" s="3" t="s">
        <v>164</v>
      </c>
      <c r="I181" s="4" t="str">
        <f>IFERROR(VLOOKUP(A181,'KLP1'!$C$1:$I$108,7,0),IFERROR(VLOOKUP(B181,'KLP1'!$D$1:$I$108,6,0),""))</f>
        <v/>
      </c>
      <c r="J181" s="4" t="str">
        <f>IFERROR(VLOOKUP(A181,'KLP2'!$C$1:$I$108,7,0),IFERROR(VLOOKUP(B181,'KLP2'!$D$1:$I$108,6,0),""))</f>
        <v/>
      </c>
      <c r="K181" s="4" t="str">
        <f>IFERROR(VLOOKUP(A181,'DM1'!$C$1:$I$108,7,0),IFERROR(VLOOKUP(B181,'DM1'!$D$1:$I$108,6,0),""))</f>
        <v/>
      </c>
      <c r="L181" s="4" t="str">
        <f>IFERROR(VLOOKUP(A181,'DM2'!$C$1:$I$108,7,0),IFERROR(VLOOKUP(B181,'DM2'!$D$1:$I$108,6,0),""))</f>
        <v/>
      </c>
      <c r="M181" s="17" t="str">
        <f>IFERROR(VLOOKUP(A181,'SPF1'!$C$1:$I$108,7,0),IFERROR(VLOOKUP(B181,'SPF1'!$D$1:$I$108,6,0),""))</f>
        <v/>
      </c>
      <c r="N181" s="88" t="str">
        <f>IFERROR(VLOOKUP(A181,'SPF2'!$C$1:$I$108,7,0),IFERROR(VLOOKUP(B181,'SPF2'!$D$1:$I$108,6,0),""))</f>
        <v/>
      </c>
      <c r="O181" s="10">
        <f t="shared" si="26"/>
        <v>0</v>
      </c>
      <c r="P181" s="11">
        <f t="shared" si="27"/>
        <v>0</v>
      </c>
      <c r="Q181" s="201">
        <f t="shared" si="28"/>
        <v>0</v>
      </c>
      <c r="R181" s="8"/>
      <c r="S181" s="5" t="str">
        <f>IFERROR(VLOOKUP(A181,DMSBX1!$C$1:$I$108,7,0),IFERROR(VLOOKUP(B181,DMSBX1!$D$1:$I$108,6,0),""))</f>
        <v/>
      </c>
      <c r="T181" s="5" t="str">
        <f>IFERROR(VLOOKUP(A181,DMSBX2!$C$1:$I$101,7,0),IFERROR(VLOOKUP(B181,DMSBX2!$D$1:$I$101,6,0),""))</f>
        <v/>
      </c>
      <c r="U181" s="4" t="str">
        <f>IFERROR(VLOOKUP(B181,'SP1'!$D$1:$I$107,6,0),"")</f>
        <v/>
      </c>
      <c r="V181" s="4" t="str">
        <f>IFERROR(VLOOKUP(B181,'SP2'!$D$1:$I$107,6,0),"")</f>
        <v/>
      </c>
      <c r="W181" s="4" t="str">
        <f>IFERROR(IF(B181&lt;&gt;0,VLOOKUP(B181,KLSBX1!$D$2:$I$120,6,FALSE()),NA()),IFERROR(IF(A181&lt;&gt;0,VLOOKUP(A181,KLSBX1!$C$2:$I$120,7,FALSE()),NA()),""))</f>
        <v/>
      </c>
      <c r="X181" s="4" t="str">
        <f>IFERROR(IF(B181&lt;&gt;0,VLOOKUP(B181,KLSBX2!$D$2:$I$120,6,FALSE()),NA()),IFERROR(IF(A181&lt;&gt;0,VLOOKUP(A181,KLSBX2!$C$2:$I$120,7,FALSE()),NA()),""))</f>
        <v/>
      </c>
      <c r="Y181" s="4" t="str">
        <f>IFERROR(IF(B181&lt;&gt;0,VLOOKUP(B181,DMSBXNC!$D$2:$I$420,6,FALSE()),NA()),IFERROR(IF(A181&lt;&gt;0,VLOOKUP(A181,DMSBXNC!$C$2:$I$420,7,FALSE()),NA()),""))</f>
        <v/>
      </c>
      <c r="Z181" s="4" t="str">
        <f>IFERROR(IF(B181&lt;&gt;0,VLOOKUP(B181,DMSBX1_3!$D$2:$I$420,6,FALSE()),NA()),IFERROR(IF(A181&lt;&gt;0,VLOOKUP(A181,DMSBX1_3!$C$2:$I$420,7,FALSE()),NA()),""))</f>
        <v/>
      </c>
      <c r="AA181" s="4" t="str">
        <f>IFERROR(IF(B181&lt;&gt;0,VLOOKUP(B181,'KLS1'!$D$2:$I$420,6,FALSE()),NA()),IFERROR(IF(A181&lt;&gt;0,VLOOKUP(A181,'KLS1'!$C$2:$I$420,7,FALSE()),NA()),""))</f>
        <v/>
      </c>
      <c r="AB181" s="6" t="str">
        <f>IFERROR(IF(B181&lt;&gt;0,VLOOKUP(B181,'KLS2'!$D$2:$I$426,6,FALSE()),NA()),IFERROR(IF(A181&lt;&gt;0,VLOOKUP(A181,'KLS2'!$C$2:$I$426,7,FALSE()),NA()),""))</f>
        <v/>
      </c>
      <c r="AC181" s="10">
        <f t="shared" si="29"/>
        <v>0</v>
      </c>
      <c r="AD181" s="11">
        <f t="shared" si="30"/>
        <v>0</v>
      </c>
      <c r="AE181" s="201">
        <f t="shared" si="31"/>
        <v>0</v>
      </c>
      <c r="AF181" s="240"/>
      <c r="AG181" s="4" t="str">
        <f>IFERROR(VLOOKUP(B181,FS!$A$2:$N$78,6,FALSE),"")</f>
        <v/>
      </c>
      <c r="AH181" s="4" t="str">
        <f>IFERROR(VLOOKUP(B181,FS!$A$2:$N$78,7,FALSE),"")</f>
        <v/>
      </c>
      <c r="AI181" s="4" t="str">
        <f>IFERROR(VLOOKUP(B181,FS!$A$2:$N$78,8,FALSE),"")</f>
        <v/>
      </c>
      <c r="AJ181" s="4" t="str">
        <f>IFERROR(VLOOKUP(B181,FS!$A$2:$N$78,9,FALSE),"")</f>
        <v/>
      </c>
      <c r="AK181" s="4" t="str">
        <f>IFERROR(VLOOKUP(B181,FS!$A$2:$N$78,10,FALSE),"")</f>
        <v/>
      </c>
      <c r="AL181" s="4" t="str">
        <f>IFERROR(VLOOKUP(B181,FS!$A$2:$N$78,11,FALSE),"")</f>
        <v/>
      </c>
      <c r="AM181" s="4" t="str">
        <f>IFERROR(VLOOKUP(B181,FS!$A$2:$N$78,12,FALSE),"")</f>
        <v/>
      </c>
      <c r="AN181" s="4" t="str">
        <f>IFERROR(VLOOKUP(B181,FS!$A$2:$N$78,13,FALSE),"")</f>
        <v/>
      </c>
      <c r="AO181" s="236">
        <f t="shared" si="32"/>
        <v>0</v>
      </c>
      <c r="AP181" s="235">
        <f t="shared" si="33"/>
        <v>0</v>
      </c>
      <c r="AQ181" s="237">
        <f t="shared" si="34"/>
        <v>0</v>
      </c>
      <c r="AR181" s="4">
        <f t="shared" si="35"/>
        <v>0</v>
      </c>
      <c r="AS181" s="1">
        <f t="shared" si="36"/>
        <v>0</v>
      </c>
      <c r="AT181" s="17"/>
    </row>
    <row r="182" spans="1:46" ht="15" customHeight="1">
      <c r="A182" s="141">
        <v>9155129</v>
      </c>
      <c r="B182" s="141">
        <v>888468</v>
      </c>
      <c r="C182" s="14" t="s">
        <v>223</v>
      </c>
      <c r="D182" s="2">
        <v>2008</v>
      </c>
      <c r="E182" s="3" t="s">
        <v>11</v>
      </c>
      <c r="F182" s="1" t="str">
        <f>IFERROR(VLOOKUP(B182,SVEXP!$A$2:$F$6577,6,FALSE),"")</f>
        <v>SK Lajdáček</v>
      </c>
      <c r="G182" s="211" t="str">
        <f>IFERROR(VLOOKUP(B182,SVEXP!$A$2:$E$6577,5,FALSE),"")</f>
        <v>Středočeský kraj</v>
      </c>
      <c r="H182" s="3" t="s">
        <v>164</v>
      </c>
      <c r="I182" s="4" t="str">
        <f>IFERROR(VLOOKUP(A182,'KLP1'!$C$1:$I$108,7,0),IFERROR(VLOOKUP(B182,'KLP1'!$D$1:$I$108,6,0),""))</f>
        <v/>
      </c>
      <c r="J182" s="4" t="str">
        <f>IFERROR(VLOOKUP(A182,'KLP2'!$C$1:$I$108,7,0),IFERROR(VLOOKUP(B182,'KLP2'!$D$1:$I$108,6,0),""))</f>
        <v/>
      </c>
      <c r="K182" s="4" t="str">
        <f>IFERROR(VLOOKUP(A182,'DM1'!$C$1:$I$108,7,0),IFERROR(VLOOKUP(B182,'DM1'!$D$1:$I$108,6,0),""))</f>
        <v/>
      </c>
      <c r="L182" s="4" t="str">
        <f>IFERROR(VLOOKUP(A182,'DM2'!$C$1:$I$108,7,0),IFERROR(VLOOKUP(B182,'DM2'!$D$1:$I$108,6,0),""))</f>
        <v/>
      </c>
      <c r="M182" s="17" t="str">
        <f>IFERROR(VLOOKUP(A182,'SPF1'!$C$1:$I$108,7,0),IFERROR(VLOOKUP(B182,'SPF1'!$D$1:$I$108,6,0),""))</f>
        <v/>
      </c>
      <c r="N182" s="88" t="str">
        <f>IFERROR(VLOOKUP(A182,'SPF2'!$C$1:$I$108,7,0),IFERROR(VLOOKUP(B182,'SPF2'!$D$1:$I$108,6,0),""))</f>
        <v/>
      </c>
      <c r="O182" s="10">
        <f t="shared" si="26"/>
        <v>0</v>
      </c>
      <c r="P182" s="11">
        <f t="shared" si="27"/>
        <v>0</v>
      </c>
      <c r="Q182" s="201">
        <f t="shared" si="28"/>
        <v>0</v>
      </c>
      <c r="R182" s="8"/>
      <c r="S182" s="5" t="str">
        <f>IFERROR(VLOOKUP(A182,DMSBX1!$C$1:$I$108,7,0),IFERROR(VLOOKUP(B182,DMSBX1!$D$1:$I$108,6,0),""))</f>
        <v/>
      </c>
      <c r="T182" s="5" t="str">
        <f>IFERROR(VLOOKUP(A182,DMSBX2!$C$1:$I$101,7,0),IFERROR(VLOOKUP(B182,DMSBX2!$D$1:$I$101,6,0),""))</f>
        <v/>
      </c>
      <c r="U182" s="4" t="str">
        <f>IFERROR(VLOOKUP(B182,'SP1'!$D$1:$I$107,6,0),"")</f>
        <v/>
      </c>
      <c r="V182" s="4" t="str">
        <f>IFERROR(VLOOKUP(B182,'SP2'!$D$1:$I$107,6,0),"")</f>
        <v/>
      </c>
      <c r="W182" s="4" t="str">
        <f>IFERROR(IF(B182&lt;&gt;0,VLOOKUP(B182,KLSBX1!$D$2:$I$120,6,FALSE()),NA()),IFERROR(IF(A182&lt;&gt;0,VLOOKUP(A182,KLSBX1!$C$2:$I$120,7,FALSE()),NA()),""))</f>
        <v/>
      </c>
      <c r="X182" s="4" t="str">
        <f>IFERROR(IF(B182&lt;&gt;0,VLOOKUP(B182,KLSBX2!$D$2:$I$120,6,FALSE()),NA()),IFERROR(IF(A182&lt;&gt;0,VLOOKUP(A182,KLSBX2!$C$2:$I$120,7,FALSE()),NA()),""))</f>
        <v/>
      </c>
      <c r="Y182" s="4" t="str">
        <f>IFERROR(IF(B182&lt;&gt;0,VLOOKUP(B182,DMSBXNC!$D$2:$I$420,6,FALSE()),NA()),IFERROR(IF(A182&lt;&gt;0,VLOOKUP(A182,DMSBXNC!$C$2:$I$420,7,FALSE()),NA()),""))</f>
        <v/>
      </c>
      <c r="Z182" s="4" t="str">
        <f>IFERROR(IF(B182&lt;&gt;0,VLOOKUP(B182,DMSBX1_3!$D$2:$I$420,6,FALSE()),NA()),IFERROR(IF(A182&lt;&gt;0,VLOOKUP(A182,DMSBX1_3!$C$2:$I$420,7,FALSE()),NA()),""))</f>
        <v/>
      </c>
      <c r="AA182" s="4" t="str">
        <f>IFERROR(IF(B182&lt;&gt;0,VLOOKUP(B182,'KLS1'!$D$2:$I$420,6,FALSE()),NA()),IFERROR(IF(A182&lt;&gt;0,VLOOKUP(A182,'KLS1'!$C$2:$I$420,7,FALSE()),NA()),""))</f>
        <v/>
      </c>
      <c r="AB182" s="6" t="str">
        <f>IFERROR(IF(B182&lt;&gt;0,VLOOKUP(B182,'KLS2'!$D$2:$I$426,6,FALSE()),NA()),IFERROR(IF(A182&lt;&gt;0,VLOOKUP(A182,'KLS2'!$C$2:$I$426,7,FALSE()),NA()),""))</f>
        <v/>
      </c>
      <c r="AC182" s="10">
        <f t="shared" si="29"/>
        <v>0</v>
      </c>
      <c r="AD182" s="11">
        <f t="shared" si="30"/>
        <v>0</v>
      </c>
      <c r="AE182" s="201">
        <f t="shared" si="31"/>
        <v>0</v>
      </c>
      <c r="AF182" s="240"/>
      <c r="AG182" s="4" t="str">
        <f>IFERROR(VLOOKUP(B182,FS!$A$2:$N$78,6,FALSE),"")</f>
        <v/>
      </c>
      <c r="AH182" s="4" t="str">
        <f>IFERROR(VLOOKUP(B182,FS!$A$2:$N$78,7,FALSE),"")</f>
        <v/>
      </c>
      <c r="AI182" s="4" t="str">
        <f>IFERROR(VLOOKUP(B182,FS!$A$2:$N$78,8,FALSE),"")</f>
        <v/>
      </c>
      <c r="AJ182" s="4" t="str">
        <f>IFERROR(VLOOKUP(B182,FS!$A$2:$N$78,9,FALSE),"")</f>
        <v/>
      </c>
      <c r="AK182" s="4" t="str">
        <f>IFERROR(VLOOKUP(B182,FS!$A$2:$N$78,10,FALSE),"")</f>
        <v/>
      </c>
      <c r="AL182" s="4" t="str">
        <f>IFERROR(VLOOKUP(B182,FS!$A$2:$N$78,11,FALSE),"")</f>
        <v/>
      </c>
      <c r="AM182" s="4" t="str">
        <f>IFERROR(VLOOKUP(B182,FS!$A$2:$N$78,12,FALSE),"")</f>
        <v/>
      </c>
      <c r="AN182" s="4" t="str">
        <f>IFERROR(VLOOKUP(B182,FS!$A$2:$N$78,13,FALSE),"")</f>
        <v/>
      </c>
      <c r="AO182" s="236">
        <f t="shared" si="32"/>
        <v>0</v>
      </c>
      <c r="AP182" s="235">
        <f t="shared" si="33"/>
        <v>0</v>
      </c>
      <c r="AQ182" s="237">
        <f t="shared" si="34"/>
        <v>0</v>
      </c>
      <c r="AR182" s="4">
        <f t="shared" si="35"/>
        <v>0</v>
      </c>
      <c r="AS182" s="1">
        <f t="shared" si="36"/>
        <v>0</v>
      </c>
      <c r="AT182" s="17"/>
    </row>
    <row r="183" spans="1:46" ht="15" customHeight="1">
      <c r="A183" s="141">
        <v>9150395</v>
      </c>
      <c r="B183" s="141">
        <v>770852</v>
      </c>
      <c r="C183" s="14" t="s">
        <v>496</v>
      </c>
      <c r="D183" s="2">
        <v>2008</v>
      </c>
      <c r="E183" s="3" t="s">
        <v>11</v>
      </c>
      <c r="F183" s="1" t="str">
        <f>IFERROR(VLOOKUP(B183,SVEXP!$A$2:$F$6577,6,FALSE),"")</f>
        <v>SKI Vítkovice - Bílá</v>
      </c>
      <c r="G183" s="211" t="str">
        <f>IFERROR(VLOOKUP(B183,SVEXP!$A$2:$E$6577,5,FALSE),"")</f>
        <v>Moravskoslezský kraj</v>
      </c>
      <c r="H183" s="3" t="s">
        <v>161</v>
      </c>
      <c r="I183" s="4" t="str">
        <f>IFERROR(VLOOKUP(A183,'KLP1'!$C$1:$I$108,7,0),IFERROR(VLOOKUP(B183,'KLP1'!$D$1:$I$108,6,0),""))</f>
        <v/>
      </c>
      <c r="J183" s="4" t="str">
        <f>IFERROR(VLOOKUP(A183,'KLP2'!$C$1:$I$108,7,0),IFERROR(VLOOKUP(B183,'KLP2'!$D$1:$I$108,6,0),""))</f>
        <v/>
      </c>
      <c r="K183" s="4" t="str">
        <f>IFERROR(VLOOKUP(A183,'DM1'!$C$1:$I$108,7,0),IFERROR(VLOOKUP(B183,'DM1'!$D$1:$I$108,6,0),""))</f>
        <v/>
      </c>
      <c r="L183" s="4" t="str">
        <f>IFERROR(VLOOKUP(A183,'DM2'!$C$1:$I$108,7,0),IFERROR(VLOOKUP(B183,'DM2'!$D$1:$I$108,6,0),""))</f>
        <v/>
      </c>
      <c r="M183" s="17" t="str">
        <f>IFERROR(VLOOKUP(A183,'SPF1'!$C$1:$I$108,7,0),IFERROR(VLOOKUP(B183,'SPF1'!$D$1:$I$108,6,0),""))</f>
        <v/>
      </c>
      <c r="N183" s="88" t="str">
        <f>IFERROR(VLOOKUP(A183,'SPF2'!$C$1:$I$108,7,0),IFERROR(VLOOKUP(B183,'SPF2'!$D$1:$I$108,6,0),""))</f>
        <v/>
      </c>
      <c r="O183" s="10">
        <f t="shared" si="26"/>
        <v>0</v>
      </c>
      <c r="P183" s="11">
        <f t="shared" si="27"/>
        <v>0</v>
      </c>
      <c r="Q183" s="201">
        <f t="shared" si="28"/>
        <v>0</v>
      </c>
      <c r="R183" s="8"/>
      <c r="S183" s="5" t="str">
        <f>IFERROR(VLOOKUP(A183,DMSBX1!$C$1:$I$108,7,0),IFERROR(VLOOKUP(B183,DMSBX1!$D$1:$I$108,6,0),""))</f>
        <v/>
      </c>
      <c r="T183" s="5" t="str">
        <f>IFERROR(VLOOKUP(A183,DMSBX2!$C$1:$I$101,7,0),IFERROR(VLOOKUP(B183,DMSBX2!$D$1:$I$101,6,0),""))</f>
        <v/>
      </c>
      <c r="U183" s="4" t="str">
        <f>IFERROR(VLOOKUP(B183,'SP1'!$D$1:$I$107,6,0),"")</f>
        <v/>
      </c>
      <c r="V183" s="4" t="str">
        <f>IFERROR(VLOOKUP(B183,'SP2'!$D$1:$I$107,6,0),"")</f>
        <v/>
      </c>
      <c r="W183" s="4" t="str">
        <f>IFERROR(IF(B183&lt;&gt;0,VLOOKUP(B183,KLSBX1!$D$2:$I$120,6,FALSE()),NA()),IFERROR(IF(A183&lt;&gt;0,VLOOKUP(A183,KLSBX1!$C$2:$I$120,7,FALSE()),NA()),""))</f>
        <v/>
      </c>
      <c r="X183" s="4" t="str">
        <f>IFERROR(IF(B183&lt;&gt;0,VLOOKUP(B183,KLSBX2!$D$2:$I$120,6,FALSE()),NA()),IFERROR(IF(A183&lt;&gt;0,VLOOKUP(A183,KLSBX2!$C$2:$I$120,7,FALSE()),NA()),""))</f>
        <v/>
      </c>
      <c r="Y183" s="4" t="str">
        <f>IFERROR(IF(B183&lt;&gt;0,VLOOKUP(B183,DMSBXNC!$D$2:$I$420,6,FALSE()),NA()),IFERROR(IF(A183&lt;&gt;0,VLOOKUP(A183,DMSBXNC!$C$2:$I$420,7,FALSE()),NA()),""))</f>
        <v/>
      </c>
      <c r="Z183" s="4" t="str">
        <f>IFERROR(IF(B183&lt;&gt;0,VLOOKUP(B183,DMSBX1_3!$D$2:$I$420,6,FALSE()),NA()),IFERROR(IF(A183&lt;&gt;0,VLOOKUP(A183,DMSBX1_3!$C$2:$I$420,7,FALSE()),NA()),""))</f>
        <v/>
      </c>
      <c r="AA183" s="4" t="str">
        <f>IFERROR(IF(B183&lt;&gt;0,VLOOKUP(B183,'KLS1'!$D$2:$I$420,6,FALSE()),NA()),IFERROR(IF(A183&lt;&gt;0,VLOOKUP(A183,'KLS1'!$C$2:$I$420,7,FALSE()),NA()),""))</f>
        <v/>
      </c>
      <c r="AB183" s="6" t="str">
        <f>IFERROR(IF(B183&lt;&gt;0,VLOOKUP(B183,'KLS2'!$D$2:$I$426,6,FALSE()),NA()),IFERROR(IF(A183&lt;&gt;0,VLOOKUP(A183,'KLS2'!$C$2:$I$426,7,FALSE()),NA()),""))</f>
        <v/>
      </c>
      <c r="AC183" s="10">
        <f t="shared" si="29"/>
        <v>0</v>
      </c>
      <c r="AD183" s="11">
        <f t="shared" si="30"/>
        <v>0</v>
      </c>
      <c r="AE183" s="201">
        <f t="shared" si="31"/>
        <v>0</v>
      </c>
      <c r="AF183" s="240"/>
      <c r="AG183" s="4" t="str">
        <f>IFERROR(VLOOKUP(B183,FS!$A$2:$N$78,6,FALSE),"")</f>
        <v/>
      </c>
      <c r="AH183" s="4" t="str">
        <f>IFERROR(VLOOKUP(B183,FS!$A$2:$N$78,7,FALSE),"")</f>
        <v/>
      </c>
      <c r="AI183" s="4" t="str">
        <f>IFERROR(VLOOKUP(B183,FS!$A$2:$N$78,8,FALSE),"")</f>
        <v/>
      </c>
      <c r="AJ183" s="4" t="str">
        <f>IFERROR(VLOOKUP(B183,FS!$A$2:$N$78,9,FALSE),"")</f>
        <v/>
      </c>
      <c r="AK183" s="4" t="str">
        <f>IFERROR(VLOOKUP(B183,FS!$A$2:$N$78,10,FALSE),"")</f>
        <v/>
      </c>
      <c r="AL183" s="4" t="str">
        <f>IFERROR(VLOOKUP(B183,FS!$A$2:$N$78,11,FALSE),"")</f>
        <v/>
      </c>
      <c r="AM183" s="4" t="str">
        <f>IFERROR(VLOOKUP(B183,FS!$A$2:$N$78,12,FALSE),"")</f>
        <v/>
      </c>
      <c r="AN183" s="4" t="str">
        <f>IFERROR(VLOOKUP(B183,FS!$A$2:$N$78,13,FALSE),"")</f>
        <v/>
      </c>
      <c r="AO183" s="236">
        <f t="shared" si="32"/>
        <v>0</v>
      </c>
      <c r="AP183" s="235">
        <f t="shared" si="33"/>
        <v>0</v>
      </c>
      <c r="AQ183" s="237">
        <f t="shared" si="34"/>
        <v>0</v>
      </c>
      <c r="AR183" s="4">
        <f t="shared" si="35"/>
        <v>0</v>
      </c>
      <c r="AS183" s="1">
        <f t="shared" si="36"/>
        <v>0</v>
      </c>
      <c r="AT183" s="1"/>
    </row>
    <row r="184" spans="1:46" ht="15" customHeight="1">
      <c r="A184" s="141">
        <v>9150399</v>
      </c>
      <c r="B184" s="141">
        <v>773745</v>
      </c>
      <c r="C184" s="14" t="s">
        <v>497</v>
      </c>
      <c r="D184" s="2">
        <v>2008</v>
      </c>
      <c r="E184" s="3" t="s">
        <v>11</v>
      </c>
      <c r="F184" s="1" t="str">
        <f>IFERROR(VLOOKUP(B184,SVEXP!$A$2:$F$6577,6,FALSE),"")</f>
        <v>Neregistrovaní</v>
      </c>
      <c r="G184" s="211" t="str">
        <f>IFERROR(VLOOKUP(B184,SVEXP!$A$2:$E$6577,5,FALSE),"")</f>
        <v>Jihočeský kraj</v>
      </c>
      <c r="H184" s="3" t="s">
        <v>161</v>
      </c>
      <c r="I184" s="4" t="str">
        <f>IFERROR(VLOOKUP(A184,'KLP1'!$C$1:$I$108,7,0),IFERROR(VLOOKUP(B184,'KLP1'!$D$1:$I$108,6,0),""))</f>
        <v/>
      </c>
      <c r="J184" s="4" t="str">
        <f>IFERROR(VLOOKUP(A184,'KLP2'!$C$1:$I$108,7,0),IFERROR(VLOOKUP(B184,'KLP2'!$D$1:$I$108,6,0),""))</f>
        <v/>
      </c>
      <c r="K184" s="4" t="str">
        <f>IFERROR(VLOOKUP(A184,'DM1'!$C$1:$I$108,7,0),IFERROR(VLOOKUP(B184,'DM1'!$D$1:$I$108,6,0),""))</f>
        <v/>
      </c>
      <c r="L184" s="4" t="str">
        <f>IFERROR(VLOOKUP(A184,'DM2'!$C$1:$I$108,7,0),IFERROR(VLOOKUP(B184,'DM2'!$D$1:$I$108,6,0),""))</f>
        <v/>
      </c>
      <c r="M184" s="17" t="str">
        <f>IFERROR(VLOOKUP(A184,'SPF1'!$C$1:$I$108,7,0),IFERROR(VLOOKUP(B184,'SPF1'!$D$1:$I$108,6,0),""))</f>
        <v/>
      </c>
      <c r="N184" s="88" t="str">
        <f>IFERROR(VLOOKUP(A184,'SPF2'!$C$1:$I$108,7,0),IFERROR(VLOOKUP(B184,'SPF2'!$D$1:$I$108,6,0),""))</f>
        <v/>
      </c>
      <c r="O184" s="10">
        <f t="shared" si="26"/>
        <v>0</v>
      </c>
      <c r="P184" s="11">
        <f t="shared" si="27"/>
        <v>0</v>
      </c>
      <c r="Q184" s="201">
        <f t="shared" si="28"/>
        <v>0</v>
      </c>
      <c r="R184" s="8"/>
      <c r="S184" s="5" t="str">
        <f>IFERROR(VLOOKUP(A184,DMSBX1!$C$1:$I$108,7,0),IFERROR(VLOOKUP(B184,DMSBX1!$D$1:$I$108,6,0),""))</f>
        <v/>
      </c>
      <c r="T184" s="5" t="str">
        <f>IFERROR(VLOOKUP(A184,DMSBX2!$C$1:$I$101,7,0),IFERROR(VLOOKUP(B184,DMSBX2!$D$1:$I$101,6,0),""))</f>
        <v/>
      </c>
      <c r="U184" s="4" t="str">
        <f>IFERROR(VLOOKUP(B184,'SP1'!$D$1:$I$107,6,0),"")</f>
        <v/>
      </c>
      <c r="V184" s="4" t="str">
        <f>IFERROR(VLOOKUP(B184,'SP2'!$D$1:$I$107,6,0),"")</f>
        <v/>
      </c>
      <c r="W184" s="4" t="str">
        <f>IFERROR(IF(B184&lt;&gt;0,VLOOKUP(B184,KLSBX1!$D$2:$I$120,6,FALSE()),NA()),IFERROR(IF(A184&lt;&gt;0,VLOOKUP(A184,KLSBX1!$C$2:$I$120,7,FALSE()),NA()),""))</f>
        <v/>
      </c>
      <c r="X184" s="4" t="str">
        <f>IFERROR(IF(B184&lt;&gt;0,VLOOKUP(B184,KLSBX2!$D$2:$I$120,6,FALSE()),NA()),IFERROR(IF(A184&lt;&gt;0,VLOOKUP(A184,KLSBX2!$C$2:$I$120,7,FALSE()),NA()),""))</f>
        <v/>
      </c>
      <c r="Y184" s="4" t="str">
        <f>IFERROR(IF(B184&lt;&gt;0,VLOOKUP(B184,DMSBXNC!$D$2:$I$420,6,FALSE()),NA()),IFERROR(IF(A184&lt;&gt;0,VLOOKUP(A184,DMSBXNC!$C$2:$I$420,7,FALSE()),NA()),""))</f>
        <v/>
      </c>
      <c r="Z184" s="4" t="str">
        <f>IFERROR(IF(B184&lt;&gt;0,VLOOKUP(B184,DMSBX1_3!$D$2:$I$420,6,FALSE()),NA()),IFERROR(IF(A184&lt;&gt;0,VLOOKUP(A184,DMSBX1_3!$C$2:$I$420,7,FALSE()),NA()),""))</f>
        <v/>
      </c>
      <c r="AA184" s="4" t="str">
        <f>IFERROR(IF(B184&lt;&gt;0,VLOOKUP(B184,'KLS1'!$D$2:$I$420,6,FALSE()),NA()),IFERROR(IF(A184&lt;&gt;0,VLOOKUP(A184,'KLS1'!$C$2:$I$420,7,FALSE()),NA()),""))</f>
        <v/>
      </c>
      <c r="AB184" s="6" t="str">
        <f>IFERROR(IF(B184&lt;&gt;0,VLOOKUP(B184,'KLS2'!$D$2:$I$426,6,FALSE()),NA()),IFERROR(IF(A184&lt;&gt;0,VLOOKUP(A184,'KLS2'!$C$2:$I$426,7,FALSE()),NA()),""))</f>
        <v/>
      </c>
      <c r="AC184" s="10">
        <f t="shared" si="29"/>
        <v>0</v>
      </c>
      <c r="AD184" s="11">
        <f t="shared" si="30"/>
        <v>0</v>
      </c>
      <c r="AE184" s="201">
        <f t="shared" si="31"/>
        <v>0</v>
      </c>
      <c r="AF184" s="240"/>
      <c r="AG184" s="4" t="str">
        <f>IFERROR(VLOOKUP(B184,FS!$A$2:$N$78,6,FALSE),"")</f>
        <v/>
      </c>
      <c r="AH184" s="4" t="str">
        <f>IFERROR(VLOOKUP(B184,FS!$A$2:$N$78,7,FALSE),"")</f>
        <v/>
      </c>
      <c r="AI184" s="4" t="str">
        <f>IFERROR(VLOOKUP(B184,FS!$A$2:$N$78,8,FALSE),"")</f>
        <v/>
      </c>
      <c r="AJ184" s="4" t="str">
        <f>IFERROR(VLOOKUP(B184,FS!$A$2:$N$78,9,FALSE),"")</f>
        <v/>
      </c>
      <c r="AK184" s="4" t="str">
        <f>IFERROR(VLOOKUP(B184,FS!$A$2:$N$78,10,FALSE),"")</f>
        <v/>
      </c>
      <c r="AL184" s="4" t="str">
        <f>IFERROR(VLOOKUP(B184,FS!$A$2:$N$78,11,FALSE),"")</f>
        <v/>
      </c>
      <c r="AM184" s="4" t="str">
        <f>IFERROR(VLOOKUP(B184,FS!$A$2:$N$78,12,FALSE),"")</f>
        <v/>
      </c>
      <c r="AN184" s="4" t="str">
        <f>IFERROR(VLOOKUP(B184,FS!$A$2:$N$78,13,FALSE),"")</f>
        <v/>
      </c>
      <c r="AO184" s="236">
        <f t="shared" si="32"/>
        <v>0</v>
      </c>
      <c r="AP184" s="235">
        <f t="shared" si="33"/>
        <v>0</v>
      </c>
      <c r="AQ184" s="237">
        <f t="shared" si="34"/>
        <v>0</v>
      </c>
      <c r="AR184" s="4">
        <f t="shared" si="35"/>
        <v>0</v>
      </c>
      <c r="AS184" s="1">
        <f t="shared" si="36"/>
        <v>0</v>
      </c>
      <c r="AT184" s="1"/>
    </row>
    <row r="185" spans="1:46" ht="15" customHeight="1">
      <c r="A185" s="141">
        <v>9150369</v>
      </c>
      <c r="B185" s="141">
        <v>773746</v>
      </c>
      <c r="C185" s="14" t="s">
        <v>498</v>
      </c>
      <c r="D185" s="2">
        <v>2008</v>
      </c>
      <c r="E185" s="3" t="s">
        <v>11</v>
      </c>
      <c r="F185" s="1" t="str">
        <f>IFERROR(VLOOKUP(B185,SVEXP!$A$2:$F$6577,6,FALSE),"")</f>
        <v>SK SNOWRIDERS VIMPERK</v>
      </c>
      <c r="G185" s="211" t="str">
        <f>IFERROR(VLOOKUP(B185,SVEXP!$A$2:$E$6577,5,FALSE),"")</f>
        <v>Jihočeský kraj</v>
      </c>
      <c r="H185" s="3" t="s">
        <v>161</v>
      </c>
      <c r="I185" s="4" t="str">
        <f>IFERROR(VLOOKUP(A185,'KLP1'!$C$1:$I$108,7,0),IFERROR(VLOOKUP(B185,'KLP1'!$D$1:$I$108,6,0),""))</f>
        <v/>
      </c>
      <c r="J185" s="4" t="str">
        <f>IFERROR(VLOOKUP(A185,'KLP2'!$C$1:$I$108,7,0),IFERROR(VLOOKUP(B185,'KLP2'!$D$1:$I$108,6,0),""))</f>
        <v/>
      </c>
      <c r="K185" s="4" t="str">
        <f>IFERROR(VLOOKUP(A185,'DM1'!$C$1:$I$108,7,0),IFERROR(VLOOKUP(B185,'DM1'!$D$1:$I$108,6,0),""))</f>
        <v/>
      </c>
      <c r="L185" s="4" t="str">
        <f>IFERROR(VLOOKUP(A185,'DM2'!$C$1:$I$108,7,0),IFERROR(VLOOKUP(B185,'DM2'!$D$1:$I$108,6,0),""))</f>
        <v/>
      </c>
      <c r="M185" s="17" t="str">
        <f>IFERROR(VLOOKUP(A185,'SPF1'!$C$1:$I$108,7,0),IFERROR(VLOOKUP(B185,'SPF1'!$D$1:$I$108,6,0),""))</f>
        <v/>
      </c>
      <c r="N185" s="88" t="str">
        <f>IFERROR(VLOOKUP(A185,'SPF2'!$C$1:$I$108,7,0),IFERROR(VLOOKUP(B185,'SPF2'!$D$1:$I$108,6,0),""))</f>
        <v/>
      </c>
      <c r="O185" s="10">
        <f t="shared" si="26"/>
        <v>0</v>
      </c>
      <c r="P185" s="11">
        <f t="shared" si="27"/>
        <v>0</v>
      </c>
      <c r="Q185" s="201">
        <f t="shared" si="28"/>
        <v>0</v>
      </c>
      <c r="R185" s="8"/>
      <c r="S185" s="5" t="str">
        <f>IFERROR(VLOOKUP(A185,DMSBX1!$C$1:$I$108,7,0),IFERROR(VLOOKUP(B185,DMSBX1!$D$1:$I$108,6,0),""))</f>
        <v/>
      </c>
      <c r="T185" s="5" t="str">
        <f>IFERROR(VLOOKUP(A185,DMSBX2!$C$1:$I$101,7,0),IFERROR(VLOOKUP(B185,DMSBX2!$D$1:$I$101,6,0),""))</f>
        <v/>
      </c>
      <c r="U185" s="4" t="str">
        <f>IFERROR(VLOOKUP(B185,'SP1'!$D$1:$I$107,6,0),"")</f>
        <v/>
      </c>
      <c r="V185" s="4" t="str">
        <f>IFERROR(VLOOKUP(B185,'SP2'!$D$1:$I$107,6,0),"")</f>
        <v/>
      </c>
      <c r="W185" s="4" t="str">
        <f>IFERROR(IF(B185&lt;&gt;0,VLOOKUP(B185,KLSBX1!$D$2:$I$120,6,FALSE()),NA()),IFERROR(IF(A185&lt;&gt;0,VLOOKUP(A185,KLSBX1!$C$2:$I$120,7,FALSE()),NA()),""))</f>
        <v/>
      </c>
      <c r="X185" s="4" t="str">
        <f>IFERROR(IF(B185&lt;&gt;0,VLOOKUP(B185,KLSBX2!$D$2:$I$120,6,FALSE()),NA()),IFERROR(IF(A185&lt;&gt;0,VLOOKUP(A185,KLSBX2!$C$2:$I$120,7,FALSE()),NA()),""))</f>
        <v/>
      </c>
      <c r="Y185" s="4" t="str">
        <f>IFERROR(IF(B185&lt;&gt;0,VLOOKUP(B185,DMSBXNC!$D$2:$I$420,6,FALSE()),NA()),IFERROR(IF(A185&lt;&gt;0,VLOOKUP(A185,DMSBXNC!$C$2:$I$420,7,FALSE()),NA()),""))</f>
        <v/>
      </c>
      <c r="Z185" s="4" t="str">
        <f>IFERROR(IF(B185&lt;&gt;0,VLOOKUP(B185,DMSBX1_3!$D$2:$I$420,6,FALSE()),NA()),IFERROR(IF(A185&lt;&gt;0,VLOOKUP(A185,DMSBX1_3!$C$2:$I$420,7,FALSE()),NA()),""))</f>
        <v/>
      </c>
      <c r="AA185" s="4" t="str">
        <f>IFERROR(IF(B185&lt;&gt;0,VLOOKUP(B185,'KLS1'!$D$2:$I$420,6,FALSE()),NA()),IFERROR(IF(A185&lt;&gt;0,VLOOKUP(A185,'KLS1'!$C$2:$I$420,7,FALSE()),NA()),""))</f>
        <v/>
      </c>
      <c r="AB185" s="6" t="str">
        <f>IFERROR(IF(B185&lt;&gt;0,VLOOKUP(B185,'KLS2'!$D$2:$I$426,6,FALSE()),NA()),IFERROR(IF(A185&lt;&gt;0,VLOOKUP(A185,'KLS2'!$C$2:$I$426,7,FALSE()),NA()),""))</f>
        <v/>
      </c>
      <c r="AC185" s="10">
        <f t="shared" si="29"/>
        <v>0</v>
      </c>
      <c r="AD185" s="11">
        <f t="shared" si="30"/>
        <v>0</v>
      </c>
      <c r="AE185" s="201">
        <f t="shared" si="31"/>
        <v>0</v>
      </c>
      <c r="AF185" s="240"/>
      <c r="AG185" s="4" t="str">
        <f>IFERROR(VLOOKUP(B185,FS!$A$2:$N$78,6,FALSE),"")</f>
        <v/>
      </c>
      <c r="AH185" s="4" t="str">
        <f>IFERROR(VLOOKUP(B185,FS!$A$2:$N$78,7,FALSE),"")</f>
        <v/>
      </c>
      <c r="AI185" s="4" t="str">
        <f>IFERROR(VLOOKUP(B185,FS!$A$2:$N$78,8,FALSE),"")</f>
        <v/>
      </c>
      <c r="AJ185" s="4" t="str">
        <f>IFERROR(VLOOKUP(B185,FS!$A$2:$N$78,9,FALSE),"")</f>
        <v/>
      </c>
      <c r="AK185" s="4" t="str">
        <f>IFERROR(VLOOKUP(B185,FS!$A$2:$N$78,10,FALSE),"")</f>
        <v/>
      </c>
      <c r="AL185" s="4" t="str">
        <f>IFERROR(VLOOKUP(B185,FS!$A$2:$N$78,11,FALSE),"")</f>
        <v/>
      </c>
      <c r="AM185" s="4" t="str">
        <f>IFERROR(VLOOKUP(B185,FS!$A$2:$N$78,12,FALSE),"")</f>
        <v/>
      </c>
      <c r="AN185" s="4" t="str">
        <f>IFERROR(VLOOKUP(B185,FS!$A$2:$N$78,13,FALSE),"")</f>
        <v/>
      </c>
      <c r="AO185" s="236">
        <f t="shared" si="32"/>
        <v>0</v>
      </c>
      <c r="AP185" s="235">
        <f t="shared" si="33"/>
        <v>0</v>
      </c>
      <c r="AQ185" s="237">
        <f t="shared" si="34"/>
        <v>0</v>
      </c>
      <c r="AR185" s="4">
        <f t="shared" si="35"/>
        <v>0</v>
      </c>
      <c r="AS185" s="1">
        <f t="shared" si="36"/>
        <v>0</v>
      </c>
      <c r="AT185" s="1"/>
    </row>
    <row r="186" spans="1:46" ht="15" customHeight="1">
      <c r="A186" s="186">
        <v>9045182</v>
      </c>
      <c r="B186" s="186"/>
      <c r="C186" s="186" t="s">
        <v>277</v>
      </c>
      <c r="D186" s="187">
        <v>2008</v>
      </c>
      <c r="E186" s="187" t="s">
        <v>275</v>
      </c>
      <c r="F186" s="186"/>
      <c r="G186" s="217"/>
      <c r="H186" s="187" t="s">
        <v>164</v>
      </c>
      <c r="I186" s="188"/>
      <c r="J186" s="187"/>
      <c r="K186" s="187"/>
      <c r="L186" s="130"/>
      <c r="M186" s="130" t="str">
        <f>IFERROR(VLOOKUP(A186,'SPF1'!$C$1:$I$108,7,0),IFERROR(VLOOKUP(B186,'SPF1'!$D$1:$I$108,6,0),""))</f>
        <v/>
      </c>
      <c r="N186" s="127" t="str">
        <f>IFERROR(VLOOKUP(A186,'SPF2'!$C$1:$I$108,7,0),IFERROR(VLOOKUP(B186,'SPF2'!$D$1:$I$108,6,0),""))</f>
        <v/>
      </c>
      <c r="O186" s="10">
        <f t="shared" si="26"/>
        <v>0</v>
      </c>
      <c r="P186" s="11">
        <f t="shared" si="27"/>
        <v>0</v>
      </c>
      <c r="Q186" s="201">
        <f t="shared" si="28"/>
        <v>0</v>
      </c>
      <c r="R186" s="8"/>
      <c r="S186" s="130"/>
      <c r="T186" s="130"/>
      <c r="U186" s="130"/>
      <c r="V186" s="130"/>
      <c r="W186" s="130"/>
      <c r="X186" s="127" t="str">
        <f>IFERROR(IF(B186&lt;&gt;0,VLOOKUP(B186,KLSBX2!$D$2:$I$120,6,FALSE()),NA()),IFERROR(IF(A186&lt;&gt;0,VLOOKUP(A186,KLSBX2!$C$2:$I$120,7,FALSE()),NA()),""))</f>
        <v/>
      </c>
      <c r="Y186" s="127">
        <f>IFERROR(IF(B186&lt;&gt;0,VLOOKUP(B186,DMSBXNC!$D$2:$I$420,6,FALSE()),NA()),IFERROR(IF(A186&lt;&gt;0,VLOOKUP(A186,DMSBXNC!$C$2:$I$420,7,FALSE()),NA()),""))</f>
        <v>26</v>
      </c>
      <c r="Z186" s="127">
        <f>IFERROR(IF(B186&lt;&gt;0,VLOOKUP(B186,DMSBX1_3!$D$2:$I$420,6,FALSE()),NA()),IFERROR(IF(A186&lt;&gt;0,VLOOKUP(A186,DMSBX1_3!$C$2:$I$420,7,FALSE()),NA()),""))</f>
        <v>26</v>
      </c>
      <c r="AA186" s="127" t="str">
        <f>IFERROR(IF(B186&lt;&gt;0,VLOOKUP(B186,'KLS1'!$D$2:$I$420,6,FALSE()),NA()),IFERROR(IF(A186&lt;&gt;0,VLOOKUP(A186,'KLS1'!$C$2:$I$420,7,FALSE()),NA()),""))</f>
        <v/>
      </c>
      <c r="AB186" s="129" t="str">
        <f>IFERROR(IF(B186&lt;&gt;0,VLOOKUP(B186,'KLS2'!$D$2:$I$426,6,FALSE()),NA()),IFERROR(IF(A186&lt;&gt;0,VLOOKUP(A186,'KLS2'!$C$2:$I$426,7,FALSE()),NA()),""))</f>
        <v/>
      </c>
      <c r="AC186" s="10">
        <f t="shared" si="29"/>
        <v>52</v>
      </c>
      <c r="AD186" s="11">
        <f t="shared" si="30"/>
        <v>52</v>
      </c>
      <c r="AE186" s="201">
        <f t="shared" si="31"/>
        <v>17.333333333333332</v>
      </c>
      <c r="AF186" s="240"/>
      <c r="AG186" s="4" t="str">
        <f>IFERROR(VLOOKUP(B186,FS!$A$2:$N$78,6,FALSE),"")</f>
        <v/>
      </c>
      <c r="AH186" s="4" t="str">
        <f>IFERROR(VLOOKUP(B186,FS!$A$2:$N$78,7,FALSE),"")</f>
        <v/>
      </c>
      <c r="AI186" s="4" t="str">
        <f>IFERROR(VLOOKUP(B186,FS!$A$2:$N$78,8,FALSE),"")</f>
        <v/>
      </c>
      <c r="AJ186" s="4" t="str">
        <f>IFERROR(VLOOKUP(B186,FS!$A$2:$N$78,9,FALSE),"")</f>
        <v/>
      </c>
      <c r="AK186" s="4" t="str">
        <f>IFERROR(VLOOKUP(B186,FS!$A$2:$N$78,10,FALSE),"")</f>
        <v/>
      </c>
      <c r="AL186" s="4" t="str">
        <f>IFERROR(VLOOKUP(B186,FS!$A$2:$N$78,11,FALSE),"")</f>
        <v/>
      </c>
      <c r="AM186" s="4" t="str">
        <f>IFERROR(VLOOKUP(B186,FS!$A$2:$N$78,12,FALSE),"")</f>
        <v/>
      </c>
      <c r="AN186" s="4" t="str">
        <f>IFERROR(VLOOKUP(B186,FS!$A$2:$N$78,13,FALSE),"")</f>
        <v/>
      </c>
      <c r="AO186" s="236">
        <f t="shared" si="32"/>
        <v>0</v>
      </c>
      <c r="AP186" s="235">
        <f t="shared" si="33"/>
        <v>0</v>
      </c>
      <c r="AQ186" s="237">
        <f t="shared" si="34"/>
        <v>0</v>
      </c>
      <c r="AR186" s="4">
        <f t="shared" si="35"/>
        <v>17.333333333333332</v>
      </c>
      <c r="AS186" s="1">
        <f t="shared" si="36"/>
        <v>1</v>
      </c>
      <c r="AT186" s="130"/>
    </row>
    <row r="187" spans="1:46" ht="15" customHeight="1">
      <c r="A187" s="144">
        <v>9050331</v>
      </c>
      <c r="B187" s="144"/>
      <c r="C187" s="133" t="s">
        <v>289</v>
      </c>
      <c r="D187" s="134">
        <v>2008</v>
      </c>
      <c r="E187" s="134" t="s">
        <v>163</v>
      </c>
      <c r="F187" s="133"/>
      <c r="G187" s="219"/>
      <c r="H187" s="134" t="s">
        <v>161</v>
      </c>
      <c r="I187" s="127" t="str">
        <f>IFERROR(VLOOKUP(A187,'KLP1'!$C$1:$I$108,7,0),IFERROR(VLOOKUP(B187,'KLP1'!$D$1:$I$108,6,0),""))</f>
        <v/>
      </c>
      <c r="J187" s="127" t="str">
        <f>IFERROR(VLOOKUP(A187,'KLP2'!$C$1:$I$108,7,0),IFERROR(VLOOKUP(B187,'KLP2'!$D$1:$I$108,6,0),""))</f>
        <v/>
      </c>
      <c r="K187" s="127" t="str">
        <f>IFERROR(VLOOKUP(A187,'DM1'!$C$1:$I$108,7,0),IFERROR(VLOOKUP(B187,'DM1'!$D$1:$I$108,6,0),""))</f>
        <v/>
      </c>
      <c r="L187" s="127" t="str">
        <f>IFERROR(VLOOKUP(A187,'DM2'!$C$1:$I$108,7,0),IFERROR(VLOOKUP(B187,'DM2'!$D$1:$I$108,6,0),""))</f>
        <v/>
      </c>
      <c r="M187" s="130" t="str">
        <f>IFERROR(VLOOKUP(A187,'SPF1'!$C$1:$I$108,7,0),IFERROR(VLOOKUP(B187,'SPF1'!$D$1:$I$108,6,0),""))</f>
        <v/>
      </c>
      <c r="N187" s="127" t="str">
        <f>IFERROR(VLOOKUP(A187,'SPF2'!$C$1:$I$108,7,0),IFERROR(VLOOKUP(B187,'SPF2'!$D$1:$I$108,6,0),""))</f>
        <v/>
      </c>
      <c r="O187" s="10">
        <f t="shared" si="26"/>
        <v>0</v>
      </c>
      <c r="P187" s="11">
        <f t="shared" si="27"/>
        <v>0</v>
      </c>
      <c r="Q187" s="201">
        <f t="shared" si="28"/>
        <v>0</v>
      </c>
      <c r="R187" s="8"/>
      <c r="S187" s="136">
        <f>IFERROR(VLOOKUP(A187,DMSBX1!$C$1:$I$108,7,0),IFERROR(VLOOKUP(B187,DMSBX1!$D$1:$I$108,6,0),""))</f>
        <v>6</v>
      </c>
      <c r="T187" s="136">
        <f>IFERROR(VLOOKUP(A187,DMSBX2!$C$1:$I$101,7,0),IFERROR(VLOOKUP(B187,DMSBX2!$D$1:$I$101,6,0),""))</f>
        <v>2.8</v>
      </c>
      <c r="U187" s="135" t="str">
        <f>IFERROR(VLOOKUP(B187,'SP1'!$D$1:$I$107,6,0),"")</f>
        <v/>
      </c>
      <c r="V187" s="135" t="str">
        <f>IFERROR(VLOOKUP(B187,'SP2'!$D$1:$I$107,6,0),"")</f>
        <v/>
      </c>
      <c r="W187" s="127" t="str">
        <f>IFERROR(IF(B187&lt;&gt;0,VLOOKUP(B187,KLSBX1!$D$2:$I$120,6,FALSE()),NA()),IFERROR(IF(A187&lt;&gt;0,VLOOKUP(A187,KLSBX1!$C$2:$I$120,7,FALSE()),NA()),""))</f>
        <v/>
      </c>
      <c r="X187" s="127" t="str">
        <f>IFERROR(IF(B187&lt;&gt;0,VLOOKUP(B187,KLSBX2!$D$2:$I$120,6,FALSE()),NA()),IFERROR(IF(A187&lt;&gt;0,VLOOKUP(A187,KLSBX2!$C$2:$I$120,7,FALSE()),NA()),""))</f>
        <v/>
      </c>
      <c r="Y187" s="127" t="str">
        <f>IFERROR(IF(B187&lt;&gt;0,VLOOKUP(B187,DMSBXNC!$D$2:$I$420,6,FALSE()),NA()),IFERROR(IF(A187&lt;&gt;0,VLOOKUP(A187,DMSBXNC!$C$2:$I$420,7,FALSE()),NA()),""))</f>
        <v/>
      </c>
      <c r="Z187" s="127" t="str">
        <f>IFERROR(IF(B187&lt;&gt;0,VLOOKUP(B187,DMSBX1_3!$D$2:$I$420,6,FALSE()),NA()),IFERROR(IF(A187&lt;&gt;0,VLOOKUP(A187,DMSBX1_3!$C$2:$I$420,7,FALSE()),NA()),""))</f>
        <v/>
      </c>
      <c r="AA187" s="127" t="str">
        <f>IFERROR(IF(B187&lt;&gt;0,VLOOKUP(B187,'KLS1'!$D$2:$I$420,6,FALSE()),NA()),IFERROR(IF(A187&lt;&gt;0,VLOOKUP(A187,'KLS1'!$C$2:$I$420,7,FALSE()),NA()),""))</f>
        <v/>
      </c>
      <c r="AB187" s="129" t="str">
        <f>IFERROR(IF(B187&lt;&gt;0,VLOOKUP(B187,'KLS2'!$D$2:$I$426,6,FALSE()),NA()),IFERROR(IF(A187&lt;&gt;0,VLOOKUP(A187,'KLS2'!$C$2:$I$426,7,FALSE()),NA()),""))</f>
        <v/>
      </c>
      <c r="AC187" s="10">
        <f t="shared" si="29"/>
        <v>8.8000000000000007</v>
      </c>
      <c r="AD187" s="11">
        <f t="shared" si="30"/>
        <v>8.8000000000000007</v>
      </c>
      <c r="AE187" s="201">
        <f t="shared" si="31"/>
        <v>2.9333333333333336</v>
      </c>
      <c r="AF187" s="240"/>
      <c r="AG187" s="4" t="str">
        <f>IFERROR(VLOOKUP(B187,FS!$A$2:$N$78,6,FALSE),"")</f>
        <v/>
      </c>
      <c r="AH187" s="4" t="str">
        <f>IFERROR(VLOOKUP(B187,FS!$A$2:$N$78,7,FALSE),"")</f>
        <v/>
      </c>
      <c r="AI187" s="4" t="str">
        <f>IFERROR(VLOOKUP(B187,FS!$A$2:$N$78,8,FALSE),"")</f>
        <v/>
      </c>
      <c r="AJ187" s="4" t="str">
        <f>IFERROR(VLOOKUP(B187,FS!$A$2:$N$78,9,FALSE),"")</f>
        <v/>
      </c>
      <c r="AK187" s="4" t="str">
        <f>IFERROR(VLOOKUP(B187,FS!$A$2:$N$78,10,FALSE),"")</f>
        <v/>
      </c>
      <c r="AL187" s="4" t="str">
        <f>IFERROR(VLOOKUP(B187,FS!$A$2:$N$78,11,FALSE),"")</f>
        <v/>
      </c>
      <c r="AM187" s="4" t="str">
        <f>IFERROR(VLOOKUP(B187,FS!$A$2:$N$78,12,FALSE),"")</f>
        <v/>
      </c>
      <c r="AN187" s="4" t="str">
        <f>IFERROR(VLOOKUP(B187,FS!$A$2:$N$78,13,FALSE),"")</f>
        <v/>
      </c>
      <c r="AO187" s="236">
        <f t="shared" si="32"/>
        <v>0</v>
      </c>
      <c r="AP187" s="235">
        <f t="shared" si="33"/>
        <v>0</v>
      </c>
      <c r="AQ187" s="237">
        <f t="shared" si="34"/>
        <v>0</v>
      </c>
      <c r="AR187" s="4">
        <f t="shared" si="35"/>
        <v>2.9333333333333336</v>
      </c>
      <c r="AS187" s="1">
        <f t="shared" si="36"/>
        <v>1</v>
      </c>
      <c r="AT187" s="130"/>
    </row>
    <row r="188" spans="1:46" ht="15" customHeight="1">
      <c r="A188" s="186">
        <v>9295242</v>
      </c>
      <c r="B188" s="186"/>
      <c r="C188" s="186" t="s">
        <v>395</v>
      </c>
      <c r="D188" s="187">
        <v>2008</v>
      </c>
      <c r="E188" s="187" t="s">
        <v>393</v>
      </c>
      <c r="F188" s="186"/>
      <c r="G188" s="217"/>
      <c r="H188" s="187" t="s">
        <v>164</v>
      </c>
      <c r="I188" s="188"/>
      <c r="J188" s="187"/>
      <c r="K188" s="187"/>
      <c r="L188" s="130"/>
      <c r="M188" s="130" t="str">
        <f>IFERROR(VLOOKUP(A188,'SPF1'!$C$1:$I$108,7,0),IFERROR(VLOOKUP(B188,'SPF1'!$D$1:$I$108,6,0),""))</f>
        <v/>
      </c>
      <c r="N188" s="127" t="str">
        <f>IFERROR(VLOOKUP(A188,'SPF2'!$C$1:$I$108,7,0),IFERROR(VLOOKUP(B188,'SPF2'!$D$1:$I$108,6,0),""))</f>
        <v/>
      </c>
      <c r="O188" s="10">
        <f t="shared" si="26"/>
        <v>0</v>
      </c>
      <c r="P188" s="11">
        <f t="shared" si="27"/>
        <v>0</v>
      </c>
      <c r="Q188" s="201">
        <f t="shared" si="28"/>
        <v>0</v>
      </c>
      <c r="R188" s="8"/>
      <c r="S188" s="130"/>
      <c r="T188" s="130"/>
      <c r="U188" s="130"/>
      <c r="V188" s="130"/>
      <c r="W188" s="130"/>
      <c r="X188" s="127" t="str">
        <f>IFERROR(IF(B188&lt;&gt;0,VLOOKUP(B188,KLSBX2!$D$2:$I$120,6,FALSE()),NA()),IFERROR(IF(A188&lt;&gt;0,VLOOKUP(A188,KLSBX2!$C$2:$I$120,7,FALSE()),NA()),""))</f>
        <v/>
      </c>
      <c r="Y188" s="127">
        <f>IFERROR(IF(B188&lt;&gt;0,VLOOKUP(B188,DMSBXNC!$D$2:$I$420,6,FALSE()),NA()),IFERROR(IF(A188&lt;&gt;0,VLOOKUP(A188,DMSBXNC!$C$2:$I$420,7,FALSE()),NA()),""))</f>
        <v>18</v>
      </c>
      <c r="Z188" s="127">
        <f>IFERROR(IF(B188&lt;&gt;0,VLOOKUP(B188,DMSBX1_3!$D$2:$I$420,6,FALSE()),NA()),IFERROR(IF(A188&lt;&gt;0,VLOOKUP(A188,DMSBX1_3!$C$2:$I$420,7,FALSE()),NA()),""))</f>
        <v>22</v>
      </c>
      <c r="AA188" s="127" t="str">
        <f>IFERROR(IF(B188&lt;&gt;0,VLOOKUP(B188,'KLS1'!$D$2:$I$420,6,FALSE()),NA()),IFERROR(IF(A188&lt;&gt;0,VLOOKUP(A188,'KLS1'!$C$2:$I$420,7,FALSE()),NA()),""))</f>
        <v/>
      </c>
      <c r="AB188" s="129" t="str">
        <f>IFERROR(IF(B188&lt;&gt;0,VLOOKUP(B188,'KLS2'!$D$2:$I$426,6,FALSE()),NA()),IFERROR(IF(A188&lt;&gt;0,VLOOKUP(A188,'KLS2'!$C$2:$I$426,7,FALSE()),NA()),""))</f>
        <v/>
      </c>
      <c r="AC188" s="10">
        <f t="shared" si="29"/>
        <v>40</v>
      </c>
      <c r="AD188" s="11">
        <f t="shared" si="30"/>
        <v>40</v>
      </c>
      <c r="AE188" s="201">
        <f t="shared" si="31"/>
        <v>13.333333333333334</v>
      </c>
      <c r="AF188" s="240"/>
      <c r="AG188" s="4" t="str">
        <f>IFERROR(VLOOKUP(B188,FS!$A$2:$N$78,6,FALSE),"")</f>
        <v/>
      </c>
      <c r="AH188" s="4" t="str">
        <f>IFERROR(VLOOKUP(B188,FS!$A$2:$N$78,7,FALSE),"")</f>
        <v/>
      </c>
      <c r="AI188" s="4" t="str">
        <f>IFERROR(VLOOKUP(B188,FS!$A$2:$N$78,8,FALSE),"")</f>
        <v/>
      </c>
      <c r="AJ188" s="4" t="str">
        <f>IFERROR(VLOOKUP(B188,FS!$A$2:$N$78,9,FALSE),"")</f>
        <v/>
      </c>
      <c r="AK188" s="4" t="str">
        <f>IFERROR(VLOOKUP(B188,FS!$A$2:$N$78,10,FALSE),"")</f>
        <v/>
      </c>
      <c r="AL188" s="4" t="str">
        <f>IFERROR(VLOOKUP(B188,FS!$A$2:$N$78,11,FALSE),"")</f>
        <v/>
      </c>
      <c r="AM188" s="4" t="str">
        <f>IFERROR(VLOOKUP(B188,FS!$A$2:$N$78,12,FALSE),"")</f>
        <v/>
      </c>
      <c r="AN188" s="4" t="str">
        <f>IFERROR(VLOOKUP(B188,FS!$A$2:$N$78,13,FALSE),"")</f>
        <v/>
      </c>
      <c r="AO188" s="236">
        <f t="shared" si="32"/>
        <v>0</v>
      </c>
      <c r="AP188" s="235">
        <f t="shared" si="33"/>
        <v>0</v>
      </c>
      <c r="AQ188" s="237">
        <f t="shared" si="34"/>
        <v>0</v>
      </c>
      <c r="AR188" s="4">
        <f t="shared" si="35"/>
        <v>13.333333333333334</v>
      </c>
      <c r="AS188" s="1">
        <f t="shared" si="36"/>
        <v>1</v>
      </c>
      <c r="AT188" s="130"/>
    </row>
    <row r="189" spans="1:46" ht="15" customHeight="1">
      <c r="A189" s="192">
        <v>9290561</v>
      </c>
      <c r="B189" s="192"/>
      <c r="C189" s="193" t="s">
        <v>401</v>
      </c>
      <c r="D189" s="194">
        <v>2008</v>
      </c>
      <c r="E189" s="194" t="s">
        <v>393</v>
      </c>
      <c r="F189" s="125"/>
      <c r="G189" s="226"/>
      <c r="H189" s="126"/>
      <c r="I189" s="127"/>
      <c r="J189" s="127"/>
      <c r="K189" s="127"/>
      <c r="L189" s="127"/>
      <c r="M189" s="130" t="str">
        <f>IFERROR(VLOOKUP(A189,'SPF1'!$C$1:$I$108,7,0),IFERROR(VLOOKUP(B189,'SPF1'!$D$1:$I$108,6,0),""))</f>
        <v/>
      </c>
      <c r="N189" s="127" t="str">
        <f>IFERROR(VLOOKUP(A189,'SPF2'!$C$1:$I$108,7,0),IFERROR(VLOOKUP(B189,'SPF2'!$D$1:$I$108,6,0),""))</f>
        <v/>
      </c>
      <c r="O189" s="10">
        <f t="shared" si="26"/>
        <v>0</v>
      </c>
      <c r="P189" s="11">
        <f t="shared" si="27"/>
        <v>0</v>
      </c>
      <c r="Q189" s="201">
        <f t="shared" si="28"/>
        <v>0</v>
      </c>
      <c r="R189" s="8"/>
      <c r="S189" s="128"/>
      <c r="T189" s="127"/>
      <c r="U189" s="127" t="str">
        <f>IFERROR(VLOOKUP(B193,DMSBX2!$D$1:$I$101,6,0),"")</f>
        <v/>
      </c>
      <c r="V189" s="127" t="str">
        <f>IFERROR(VLOOKUP(B193,'SP2'!$D$1:$I$107,6,0),"")</f>
        <v/>
      </c>
      <c r="W189" s="127"/>
      <c r="X189" s="127" t="str">
        <f>IFERROR(IF(B189&lt;&gt;0,VLOOKUP(B189,KLSBX2!$D$2:$I$120,6,FALSE()),NA()),IFERROR(IF(A189&lt;&gt;0,VLOOKUP(A189,KLSBX2!$C$2:$I$120,7,FALSE()),NA()),""))</f>
        <v/>
      </c>
      <c r="Y189" s="127">
        <f>IFERROR(IF(B189&lt;&gt;0,VLOOKUP(B189,DMSBXNC!$D$2:$I$420,6,FALSE()),NA()),IFERROR(IF(A189&lt;&gt;0,VLOOKUP(A189,DMSBXNC!$C$2:$I$420,7,FALSE()),NA()),""))</f>
        <v>1.79</v>
      </c>
      <c r="Z189" s="127">
        <f>IFERROR(IF(B189&lt;&gt;0,VLOOKUP(B189,DMSBX1_3!$D$2:$I$420,6,FALSE()),NA()),IFERROR(IF(A189&lt;&gt;0,VLOOKUP(A189,DMSBX1_3!$C$2:$I$420,7,FALSE()),NA()),""))</f>
        <v>1.82</v>
      </c>
      <c r="AA189" s="127" t="str">
        <f>IFERROR(IF(B189&lt;&gt;0,VLOOKUP(B189,'KLS1'!$D$2:$I$420,6,FALSE()),NA()),IFERROR(IF(A189&lt;&gt;0,VLOOKUP(A189,'KLS1'!$C$2:$I$420,7,FALSE()),NA()),""))</f>
        <v/>
      </c>
      <c r="AB189" s="129" t="str">
        <f>IFERROR(IF(B189&lt;&gt;0,VLOOKUP(B189,'KLS2'!$D$2:$I$426,6,FALSE()),NA()),IFERROR(IF(A189&lt;&gt;0,VLOOKUP(A189,'KLS2'!$C$2:$I$426,7,FALSE()),NA()),""))</f>
        <v/>
      </c>
      <c r="AC189" s="10">
        <f t="shared" si="29"/>
        <v>3.6100000000000003</v>
      </c>
      <c r="AD189" s="11">
        <f t="shared" si="30"/>
        <v>3.6100000000000003</v>
      </c>
      <c r="AE189" s="201">
        <f t="shared" si="31"/>
        <v>1.2033333333333334</v>
      </c>
      <c r="AF189" s="240"/>
      <c r="AG189" s="4" t="str">
        <f>IFERROR(VLOOKUP(B189,FS!$A$2:$N$78,6,FALSE),"")</f>
        <v/>
      </c>
      <c r="AH189" s="4" t="str">
        <f>IFERROR(VLOOKUP(B189,FS!$A$2:$N$78,7,FALSE),"")</f>
        <v/>
      </c>
      <c r="AI189" s="4" t="str">
        <f>IFERROR(VLOOKUP(B189,FS!$A$2:$N$78,8,FALSE),"")</f>
        <v/>
      </c>
      <c r="AJ189" s="4" t="str">
        <f>IFERROR(VLOOKUP(B189,FS!$A$2:$N$78,9,FALSE),"")</f>
        <v/>
      </c>
      <c r="AK189" s="4" t="str">
        <f>IFERROR(VLOOKUP(B189,FS!$A$2:$N$78,10,FALSE),"")</f>
        <v/>
      </c>
      <c r="AL189" s="4" t="str">
        <f>IFERROR(VLOOKUP(B189,FS!$A$2:$N$78,11,FALSE),"")</f>
        <v/>
      </c>
      <c r="AM189" s="4" t="str">
        <f>IFERROR(VLOOKUP(B189,FS!$A$2:$N$78,12,FALSE),"")</f>
        <v/>
      </c>
      <c r="AN189" s="4" t="str">
        <f>IFERROR(VLOOKUP(B189,FS!$A$2:$N$78,13,FALSE),"")</f>
        <v/>
      </c>
      <c r="AO189" s="236">
        <f t="shared" si="32"/>
        <v>0</v>
      </c>
      <c r="AP189" s="235">
        <f t="shared" si="33"/>
        <v>0</v>
      </c>
      <c r="AQ189" s="237">
        <f t="shared" si="34"/>
        <v>0</v>
      </c>
      <c r="AR189" s="4">
        <f t="shared" si="35"/>
        <v>1.2033333333333334</v>
      </c>
      <c r="AS189" s="1">
        <f t="shared" si="36"/>
        <v>1</v>
      </c>
      <c r="AT189" s="130"/>
    </row>
    <row r="190" spans="1:46" s="17" customFormat="1" ht="15" customHeight="1">
      <c r="A190" s="186">
        <v>9301183</v>
      </c>
      <c r="B190" s="186"/>
      <c r="C190" s="186" t="s">
        <v>405</v>
      </c>
      <c r="D190" s="187">
        <v>2008</v>
      </c>
      <c r="E190" s="187" t="s">
        <v>251</v>
      </c>
      <c r="F190" s="186"/>
      <c r="G190" s="217"/>
      <c r="H190" s="187" t="s">
        <v>161</v>
      </c>
      <c r="I190" s="188"/>
      <c r="J190" s="187"/>
      <c r="K190" s="187"/>
      <c r="L190" s="130"/>
      <c r="M190" s="130" t="str">
        <f>IFERROR(VLOOKUP(A190,'SPF1'!$C$1:$I$108,7,0),IFERROR(VLOOKUP(B190,'SPF1'!$D$1:$I$108,6,0),""))</f>
        <v/>
      </c>
      <c r="N190" s="127" t="str">
        <f>IFERROR(VLOOKUP(A190,'SPF2'!$C$1:$I$108,7,0),IFERROR(VLOOKUP(B190,'SPF2'!$D$1:$I$108,6,0),""))</f>
        <v/>
      </c>
      <c r="O190" s="10">
        <f t="shared" si="26"/>
        <v>0</v>
      </c>
      <c r="P190" s="11">
        <f t="shared" si="27"/>
        <v>0</v>
      </c>
      <c r="Q190" s="201">
        <f t="shared" si="28"/>
        <v>0</v>
      </c>
      <c r="R190" s="8"/>
      <c r="S190" s="130"/>
      <c r="T190" s="130"/>
      <c r="U190" s="130"/>
      <c r="V190" s="130"/>
      <c r="W190" s="130"/>
      <c r="X190" s="127" t="str">
        <f>IFERROR(IF(B190&lt;&gt;0,VLOOKUP(B190,KLSBX2!$D$2:$I$120,6,FALSE()),NA()),IFERROR(IF(A190&lt;&gt;0,VLOOKUP(A190,KLSBX2!$C$2:$I$120,7,FALSE()),NA()),""))</f>
        <v/>
      </c>
      <c r="Y190" s="127">
        <f>IFERROR(IF(B190&lt;&gt;0,VLOOKUP(B190,DMSBXNC!$D$2:$I$420,6,FALSE()),NA()),IFERROR(IF(A190&lt;&gt;0,VLOOKUP(A190,DMSBXNC!$C$2:$I$420,7,FALSE()),NA()),""))</f>
        <v>18</v>
      </c>
      <c r="Z190" s="127">
        <f>IFERROR(IF(B190&lt;&gt;0,VLOOKUP(B190,DMSBX1_3!$D$2:$I$420,6,FALSE()),NA()),IFERROR(IF(A190&lt;&gt;0,VLOOKUP(A190,DMSBX1_3!$C$2:$I$420,7,FALSE()),NA()),""))</f>
        <v>13</v>
      </c>
      <c r="AA190" s="127" t="str">
        <f>IFERROR(IF(B190&lt;&gt;0,VLOOKUP(B190,'KLS1'!$D$2:$I$420,6,FALSE()),NA()),IFERROR(IF(A190&lt;&gt;0,VLOOKUP(A190,'KLS1'!$C$2:$I$420,7,FALSE()),NA()),""))</f>
        <v/>
      </c>
      <c r="AB190" s="129" t="str">
        <f>IFERROR(IF(B190&lt;&gt;0,VLOOKUP(B190,'KLS2'!$D$2:$I$426,6,FALSE()),NA()),IFERROR(IF(A190&lt;&gt;0,VLOOKUP(A190,'KLS2'!$C$2:$I$426,7,FALSE()),NA()),""))</f>
        <v/>
      </c>
      <c r="AC190" s="10">
        <f t="shared" si="29"/>
        <v>31</v>
      </c>
      <c r="AD190" s="11">
        <f t="shared" si="30"/>
        <v>31</v>
      </c>
      <c r="AE190" s="201">
        <f t="shared" si="31"/>
        <v>10.333333333333334</v>
      </c>
      <c r="AF190" s="240"/>
      <c r="AG190" s="4" t="str">
        <f>IFERROR(VLOOKUP(B190,FS!$A$2:$N$78,6,FALSE),"")</f>
        <v/>
      </c>
      <c r="AH190" s="4" t="str">
        <f>IFERROR(VLOOKUP(B190,FS!$A$2:$N$78,7,FALSE),"")</f>
        <v/>
      </c>
      <c r="AI190" s="4" t="str">
        <f>IFERROR(VLOOKUP(B190,FS!$A$2:$N$78,8,FALSE),"")</f>
        <v/>
      </c>
      <c r="AJ190" s="4" t="str">
        <f>IFERROR(VLOOKUP(B190,FS!$A$2:$N$78,9,FALSE),"")</f>
        <v/>
      </c>
      <c r="AK190" s="4" t="str">
        <f>IFERROR(VLOOKUP(B190,FS!$A$2:$N$78,10,FALSE),"")</f>
        <v/>
      </c>
      <c r="AL190" s="4" t="str">
        <f>IFERROR(VLOOKUP(B190,FS!$A$2:$N$78,11,FALSE),"")</f>
        <v/>
      </c>
      <c r="AM190" s="4" t="str">
        <f>IFERROR(VLOOKUP(B190,FS!$A$2:$N$78,12,FALSE),"")</f>
        <v/>
      </c>
      <c r="AN190" s="4" t="str">
        <f>IFERROR(VLOOKUP(B190,FS!$A$2:$N$78,13,FALSE),"")</f>
        <v/>
      </c>
      <c r="AO190" s="236">
        <f t="shared" si="32"/>
        <v>0</v>
      </c>
      <c r="AP190" s="235">
        <f t="shared" si="33"/>
        <v>0</v>
      </c>
      <c r="AQ190" s="237">
        <f t="shared" si="34"/>
        <v>0</v>
      </c>
      <c r="AR190" s="4">
        <f t="shared" si="35"/>
        <v>10.333333333333334</v>
      </c>
      <c r="AS190" s="1">
        <f t="shared" si="36"/>
        <v>1</v>
      </c>
      <c r="AT190" s="130"/>
    </row>
    <row r="191" spans="1:46" s="17" customFormat="1" ht="15" customHeight="1">
      <c r="A191" s="198">
        <v>9320257</v>
      </c>
      <c r="B191" s="198"/>
      <c r="C191" s="198" t="s">
        <v>621</v>
      </c>
      <c r="D191" s="199">
        <v>2008</v>
      </c>
      <c r="E191" s="199" t="s">
        <v>14</v>
      </c>
      <c r="F191" s="198"/>
      <c r="G191" s="255"/>
      <c r="H191" s="199" t="s">
        <v>161</v>
      </c>
      <c r="I191" s="130" t="str">
        <f>IFERROR(VLOOKUP(A191,'KLP1'!$C$1:$I$108,7,0),IFERROR(VLOOKUP(B191,'KLP1'!$D$1:$I$108,6,0),""))</f>
        <v/>
      </c>
      <c r="J191" s="130" t="str">
        <f>IFERROR(VLOOKUP(A191,'KLP2'!$C$1:$I$108,7,0),IFERROR(VLOOKUP(B191,'KLP2'!$D$1:$I$108,6,0),""))</f>
        <v/>
      </c>
      <c r="K191" s="130" t="str">
        <f>IFERROR(VLOOKUP(A191,'DM1'!$C$1:$I$108,7,0),IFERROR(VLOOKUP(B191,'DM1'!$D$1:$I$108,6,0),""))</f>
        <v/>
      </c>
      <c r="L191" s="130" t="str">
        <f>IFERROR(VLOOKUP(A191,'DM2'!$C$1:$I$108,7,0),IFERROR(VLOOKUP(B191,'DM2'!$D$1:$I$108,6,0),""))</f>
        <v/>
      </c>
      <c r="M191" s="130">
        <f>IFERROR(VLOOKUP(A191,'SPF1'!$C$1:$I$108,7,0),IFERROR(VLOOKUP(B191,'SPF1'!$D$1:$I$108,6,0),""))</f>
        <v>60</v>
      </c>
      <c r="N191" s="127">
        <f>IFERROR(VLOOKUP(A191,'SPF2'!$C$1:$I$108,7,0),IFERROR(VLOOKUP(B191,'SPF2'!$D$1:$I$108,6,0),""))</f>
        <v>80</v>
      </c>
      <c r="O191" s="10">
        <f t="shared" si="26"/>
        <v>140</v>
      </c>
      <c r="P191" s="11">
        <f t="shared" si="27"/>
        <v>140</v>
      </c>
      <c r="Q191" s="201">
        <f t="shared" si="28"/>
        <v>46.666666666666664</v>
      </c>
      <c r="R191" s="197"/>
      <c r="S191" s="130" t="str">
        <f>IFERROR(VLOOKUP(A191,DMSBX1!$C$1:$I$108,7,0),IFERROR(VLOOKUP(B191,DMSBX1!$D$1:$I$108,6,0),""))</f>
        <v/>
      </c>
      <c r="T191" s="130" t="str">
        <f>IFERROR(VLOOKUP(A191,DMSBX2!$C$1:$I$101,7,0),IFERROR(VLOOKUP(B191,DMSBX2!$D$1:$I$101,6,0),""))</f>
        <v/>
      </c>
      <c r="U191" s="130" t="str">
        <f>IFERROR(VLOOKUP(B191,'SP1'!$D$1:$I$107,6,0),"")</f>
        <v/>
      </c>
      <c r="V191" s="130" t="str">
        <f>IFERROR(VLOOKUP(B191,'SP2'!$D$1:$I$107,6,0),"")</f>
        <v/>
      </c>
      <c r="W191" s="127" t="str">
        <f>IFERROR(IF(B191&lt;&gt;0,VLOOKUP(B191,KLSBX1!$D$2:$I$120,6,FALSE()),NA()),IFERROR(IF(A191&lt;&gt;0,VLOOKUP(A191,KLSBX1!$C$2:$I$120,7,FALSE()),NA()),""))</f>
        <v/>
      </c>
      <c r="X191" s="127" t="str">
        <f>IFERROR(IF(B191&lt;&gt;0,VLOOKUP(B191,KLSBX2!$D$2:$I$120,6,FALSE()),NA()),IFERROR(IF(A191&lt;&gt;0,VLOOKUP(A191,KLSBX2!$C$2:$I$120,7,FALSE()),NA()),""))</f>
        <v/>
      </c>
      <c r="Y191" s="127" t="str">
        <f>IFERROR(IF(B191&lt;&gt;0,VLOOKUP(B191,DMSBXNC!$D$2:$I$420,6,FALSE()),NA()),IFERROR(IF(A191&lt;&gt;0,VLOOKUP(A191,DMSBXNC!$C$2:$I$420,7,FALSE()),NA()),""))</f>
        <v/>
      </c>
      <c r="Z191" s="127" t="str">
        <f>IFERROR(IF(B191&lt;&gt;0,VLOOKUP(B191,DMSBX1_3!$D$2:$I$420,6,FALSE()),NA()),IFERROR(IF(A191&lt;&gt;0,VLOOKUP(A191,DMSBX1_3!$C$2:$I$420,7,FALSE()),NA()),""))</f>
        <v/>
      </c>
      <c r="AA191" s="127" t="str">
        <f>IFERROR(IF(B191&lt;&gt;0,VLOOKUP(B191,'KLS1'!$D$2:$I$420,6,FALSE()),NA()),IFERROR(IF(A191&lt;&gt;0,VLOOKUP(A191,'KLS1'!$C$2:$I$420,7,FALSE()),NA()),""))</f>
        <v/>
      </c>
      <c r="AB191" s="129" t="str">
        <f>IFERROR(IF(B191&lt;&gt;0,VLOOKUP(B191,'KLS2'!$D$2:$I$426,6,FALSE()),NA()),IFERROR(IF(A191&lt;&gt;0,VLOOKUP(A191,'KLS2'!$C$2:$I$426,7,FALSE()),NA()),""))</f>
        <v/>
      </c>
      <c r="AC191" s="10">
        <f t="shared" si="29"/>
        <v>0</v>
      </c>
      <c r="AD191" s="11">
        <f t="shared" si="30"/>
        <v>0</v>
      </c>
      <c r="AE191" s="201">
        <f t="shared" si="31"/>
        <v>0</v>
      </c>
      <c r="AF191" s="240"/>
      <c r="AG191" s="4" t="str">
        <f>IFERROR(VLOOKUP(B191,FS!$A$2:$N$78,6,FALSE),"")</f>
        <v/>
      </c>
      <c r="AH191" s="4" t="str">
        <f>IFERROR(VLOOKUP(B191,FS!$A$2:$N$78,7,FALSE),"")</f>
        <v/>
      </c>
      <c r="AI191" s="4" t="str">
        <f>IFERROR(VLOOKUP(B191,FS!$A$2:$N$78,8,FALSE),"")</f>
        <v/>
      </c>
      <c r="AJ191" s="4" t="str">
        <f>IFERROR(VLOOKUP(B191,FS!$A$2:$N$78,9,FALSE),"")</f>
        <v/>
      </c>
      <c r="AK191" s="4" t="str">
        <f>IFERROR(VLOOKUP(B191,FS!$A$2:$N$78,10,FALSE),"")</f>
        <v/>
      </c>
      <c r="AL191" s="4" t="str">
        <f>IFERROR(VLOOKUP(B191,FS!$A$2:$N$78,11,FALSE),"")</f>
        <v/>
      </c>
      <c r="AM191" s="4" t="str">
        <f>IFERROR(VLOOKUP(B191,FS!$A$2:$N$78,12,FALSE),"")</f>
        <v/>
      </c>
      <c r="AN191" s="4" t="str">
        <f>IFERROR(VLOOKUP(B191,FS!$A$2:$N$78,13,FALSE),"")</f>
        <v/>
      </c>
      <c r="AO191" s="236">
        <f t="shared" si="32"/>
        <v>0</v>
      </c>
      <c r="AP191" s="235">
        <f t="shared" si="33"/>
        <v>0</v>
      </c>
      <c r="AQ191" s="237">
        <f t="shared" si="34"/>
        <v>0</v>
      </c>
      <c r="AR191" s="4">
        <f t="shared" si="35"/>
        <v>46.666666666666664</v>
      </c>
      <c r="AS191" s="1">
        <f t="shared" si="36"/>
        <v>1</v>
      </c>
      <c r="AT191" s="130"/>
    </row>
    <row r="192" spans="1:46" s="17" customFormat="1" ht="15" customHeight="1">
      <c r="A192" s="143">
        <v>9430231</v>
      </c>
      <c r="B192" s="143"/>
      <c r="C192" s="137" t="s">
        <v>27</v>
      </c>
      <c r="D192" s="139">
        <v>2008</v>
      </c>
      <c r="E192" s="139" t="s">
        <v>16</v>
      </c>
      <c r="F192" s="139"/>
      <c r="G192" s="225"/>
      <c r="H192" s="134" t="s">
        <v>161</v>
      </c>
      <c r="I192" s="135">
        <f>IFERROR(VLOOKUP(A192,'KLP1'!$C$1:$I$108,7,0),IFERROR(VLOOKUP(B192,'KLP1'!$D$1:$I$108,6,0),""))</f>
        <v>40</v>
      </c>
      <c r="J192" s="127">
        <f>IFERROR(VLOOKUP(A192,'KLP2'!$C$1:$I$108,7,0),IFERROR(VLOOKUP(B192,'KLP2'!$D$1:$I$108,6,0),""))</f>
        <v>32</v>
      </c>
      <c r="K192" s="127">
        <f>IFERROR(VLOOKUP(A192,'DM1'!$C$1:$I$108,7,0),IFERROR(VLOOKUP(B192,'DM1'!$D$1:$I$108,6,0),""))</f>
        <v>20</v>
      </c>
      <c r="L192" s="127">
        <f>IFERROR(VLOOKUP(A192,'DM2'!$C$1:$I$108,7,0),IFERROR(VLOOKUP(B192,'DM2'!$D$1:$I$108,6,0),""))</f>
        <v>26</v>
      </c>
      <c r="M192" s="130">
        <f>IFERROR(VLOOKUP(A192,'SPF1'!$C$1:$I$108,7,0),IFERROR(VLOOKUP(B192,'SPF1'!$D$1:$I$108,6,0),""))</f>
        <v>24</v>
      </c>
      <c r="N192" s="127">
        <f>IFERROR(VLOOKUP(A192,'SPF2'!$C$1:$I$108,7,0),IFERROR(VLOOKUP(B192,'SPF2'!$D$1:$I$108,6,0),""))</f>
        <v>20</v>
      </c>
      <c r="O192" s="10">
        <f t="shared" si="26"/>
        <v>162</v>
      </c>
      <c r="P192" s="11">
        <f t="shared" si="27"/>
        <v>122</v>
      </c>
      <c r="Q192" s="201">
        <f t="shared" si="28"/>
        <v>32.666666666666664</v>
      </c>
      <c r="R192" s="8"/>
      <c r="S192" s="136"/>
      <c r="T192" s="135"/>
      <c r="U192" s="135"/>
      <c r="V192" s="135"/>
      <c r="W192" s="127" t="str">
        <f>IFERROR(IF(B192&lt;&gt;0,VLOOKUP(B192,KLSBX1!$D$2:$I$120,6,FALSE()),NA()),IFERROR(IF(A192&lt;&gt;0,VLOOKUP(A192,KLSBX1!$C$2:$I$120,7,FALSE()),NA()),""))</f>
        <v/>
      </c>
      <c r="X192" s="127" t="str">
        <f>IFERROR(IF(B192&lt;&gt;0,VLOOKUP(B192,KLSBX2!$D$2:$I$120,6,FALSE()),NA()),IFERROR(IF(A192&lt;&gt;0,VLOOKUP(A192,KLSBX2!$C$2:$I$120,7,FALSE()),NA()),""))</f>
        <v/>
      </c>
      <c r="Y192" s="127" t="str">
        <f>IFERROR(IF(B192&lt;&gt;0,VLOOKUP(B192,DMSBXNC!$D$2:$I$420,6,FALSE()),NA()),IFERROR(IF(A192&lt;&gt;0,VLOOKUP(A192,DMSBXNC!$C$2:$I$420,7,FALSE()),NA()),""))</f>
        <v/>
      </c>
      <c r="Z192" s="127" t="str">
        <f>IFERROR(IF(B192&lt;&gt;0,VLOOKUP(B192,DMSBX1_3!$D$2:$I$420,6,FALSE()),NA()),IFERROR(IF(A192&lt;&gt;0,VLOOKUP(A192,DMSBX1_3!$C$2:$I$420,7,FALSE()),NA()),""))</f>
        <v/>
      </c>
      <c r="AA192" s="127" t="str">
        <f>IFERROR(IF(B192&lt;&gt;0,VLOOKUP(B192,'KLS1'!$D$2:$I$420,6,FALSE()),NA()),IFERROR(IF(A192&lt;&gt;0,VLOOKUP(A192,'KLS1'!$C$2:$I$420,7,FALSE()),NA()),""))</f>
        <v/>
      </c>
      <c r="AB192" s="129" t="str">
        <f>IFERROR(IF(B192&lt;&gt;0,VLOOKUP(B192,'KLS2'!$D$2:$I$426,6,FALSE()),NA()),IFERROR(IF(A192&lt;&gt;0,VLOOKUP(A192,'KLS2'!$C$2:$I$426,7,FALSE()),NA()),""))</f>
        <v/>
      </c>
      <c r="AC192" s="10">
        <f t="shared" si="29"/>
        <v>0</v>
      </c>
      <c r="AD192" s="11">
        <f t="shared" si="30"/>
        <v>0</v>
      </c>
      <c r="AE192" s="201">
        <f t="shared" si="31"/>
        <v>0</v>
      </c>
      <c r="AF192" s="240"/>
      <c r="AG192" s="4" t="str">
        <f>IFERROR(VLOOKUP(B192,FS!$A$2:$N$78,6,FALSE),"")</f>
        <v/>
      </c>
      <c r="AH192" s="4" t="str">
        <f>IFERROR(VLOOKUP(B192,FS!$A$2:$N$78,7,FALSE),"")</f>
        <v/>
      </c>
      <c r="AI192" s="4" t="str">
        <f>IFERROR(VLOOKUP(B192,FS!$A$2:$N$78,8,FALSE),"")</f>
        <v/>
      </c>
      <c r="AJ192" s="4" t="str">
        <f>IFERROR(VLOOKUP(B192,FS!$A$2:$N$78,9,FALSE),"")</f>
        <v/>
      </c>
      <c r="AK192" s="4" t="str">
        <f>IFERROR(VLOOKUP(B192,FS!$A$2:$N$78,10,FALSE),"")</f>
        <v/>
      </c>
      <c r="AL192" s="4" t="str">
        <f>IFERROR(VLOOKUP(B192,FS!$A$2:$N$78,11,FALSE),"")</f>
        <v/>
      </c>
      <c r="AM192" s="4" t="str">
        <f>IFERROR(VLOOKUP(B192,FS!$A$2:$N$78,12,FALSE),"")</f>
        <v/>
      </c>
      <c r="AN192" s="4" t="str">
        <f>IFERROR(VLOOKUP(B192,FS!$A$2:$N$78,13,FALSE),"")</f>
        <v/>
      </c>
      <c r="AO192" s="236">
        <f t="shared" si="32"/>
        <v>0</v>
      </c>
      <c r="AP192" s="235">
        <f t="shared" si="33"/>
        <v>0</v>
      </c>
      <c r="AQ192" s="237">
        <f t="shared" si="34"/>
        <v>0</v>
      </c>
      <c r="AR192" s="4">
        <f t="shared" si="35"/>
        <v>32.666666666666664</v>
      </c>
      <c r="AS192" s="1">
        <f t="shared" si="36"/>
        <v>1</v>
      </c>
      <c r="AT192" s="130"/>
    </row>
    <row r="193" spans="1:46" ht="15" customHeight="1">
      <c r="A193" s="143">
        <v>9435117</v>
      </c>
      <c r="B193" s="143"/>
      <c r="C193" s="137" t="s">
        <v>74</v>
      </c>
      <c r="D193" s="139">
        <v>2008</v>
      </c>
      <c r="E193" s="139" t="s">
        <v>16</v>
      </c>
      <c r="F193" s="139"/>
      <c r="G193" s="225"/>
      <c r="H193" s="134" t="s">
        <v>164</v>
      </c>
      <c r="I193" s="135">
        <f>IFERROR(VLOOKUP(A193,'KLP1'!$C$1:$I$108,7,0),IFERROR(VLOOKUP(B193,'KLP1'!$D$1:$I$108,6,0),""))</f>
        <v>22</v>
      </c>
      <c r="J193" s="127">
        <f>IFERROR(VLOOKUP(A193,'KLP2'!$C$1:$I$108,7,0),IFERROR(VLOOKUP(B193,'KLP2'!$D$1:$I$108,6,0),""))</f>
        <v>20</v>
      </c>
      <c r="K193" s="127">
        <f>IFERROR(VLOOKUP(A193,'DM1'!$C$1:$I$108,7,0),IFERROR(VLOOKUP(B193,'DM1'!$D$1:$I$108,6,0),""))</f>
        <v>26</v>
      </c>
      <c r="L193" s="127">
        <f>IFERROR(VLOOKUP(A193,'DM2'!$C$1:$I$108,7,0),IFERROR(VLOOKUP(B193,'DM2'!$D$1:$I$108,6,0),""))</f>
        <v>18</v>
      </c>
      <c r="M193" s="130" t="str">
        <f>IFERROR(VLOOKUP(A193,'SPF1'!$C$1:$I$108,7,0),IFERROR(VLOOKUP(B193,'SPF1'!$D$1:$I$108,6,0),""))</f>
        <v/>
      </c>
      <c r="N193" s="127" t="str">
        <f>IFERROR(VLOOKUP(A193,'SPF2'!$C$1:$I$108,7,0),IFERROR(VLOOKUP(B193,'SPF2'!$D$1:$I$108,6,0),""))</f>
        <v/>
      </c>
      <c r="O193" s="10">
        <f t="shared" si="26"/>
        <v>86</v>
      </c>
      <c r="P193" s="11">
        <f t="shared" si="27"/>
        <v>86</v>
      </c>
      <c r="Q193" s="201">
        <f t="shared" si="28"/>
        <v>22.666666666666668</v>
      </c>
      <c r="R193" s="8"/>
      <c r="S193" s="136"/>
      <c r="T193" s="135"/>
      <c r="U193" s="135"/>
      <c r="V193" s="135"/>
      <c r="W193" s="127" t="str">
        <f>IFERROR(IF(B193&lt;&gt;0,VLOOKUP(B193,KLSBX1!$D$2:$I$120,6,FALSE()),NA()),IFERROR(IF(A193&lt;&gt;0,VLOOKUP(A193,KLSBX1!$C$2:$I$120,7,FALSE()),NA()),""))</f>
        <v/>
      </c>
      <c r="X193" s="127" t="str">
        <f>IFERROR(IF(B193&lt;&gt;0,VLOOKUP(B193,KLSBX2!$D$2:$I$120,6,FALSE()),NA()),IFERROR(IF(A193&lt;&gt;0,VLOOKUP(A193,KLSBX2!$C$2:$I$120,7,FALSE()),NA()),""))</f>
        <v/>
      </c>
      <c r="Y193" s="127" t="str">
        <f>IFERROR(IF(B193&lt;&gt;0,VLOOKUP(B193,DMSBXNC!$D$2:$I$420,6,FALSE()),NA()),IFERROR(IF(A193&lt;&gt;0,VLOOKUP(A193,DMSBXNC!$C$2:$I$420,7,FALSE()),NA()),""))</f>
        <v/>
      </c>
      <c r="Z193" s="127" t="str">
        <f>IFERROR(IF(B193&lt;&gt;0,VLOOKUP(B193,DMSBX1_3!$D$2:$I$420,6,FALSE()),NA()),IFERROR(IF(A193&lt;&gt;0,VLOOKUP(A193,DMSBX1_3!$C$2:$I$420,7,FALSE()),NA()),""))</f>
        <v/>
      </c>
      <c r="AA193" s="127" t="str">
        <f>IFERROR(IF(B193&lt;&gt;0,VLOOKUP(B193,'KLS1'!$D$2:$I$420,6,FALSE()),NA()),IFERROR(IF(A193&lt;&gt;0,VLOOKUP(A193,'KLS1'!$C$2:$I$420,7,FALSE()),NA()),""))</f>
        <v/>
      </c>
      <c r="AB193" s="129" t="str">
        <f>IFERROR(IF(B193&lt;&gt;0,VLOOKUP(B193,'KLS2'!$D$2:$I$426,6,FALSE()),NA()),IFERROR(IF(A193&lt;&gt;0,VLOOKUP(A193,'KLS2'!$C$2:$I$426,7,FALSE()),NA()),""))</f>
        <v/>
      </c>
      <c r="AC193" s="10">
        <f t="shared" si="29"/>
        <v>0</v>
      </c>
      <c r="AD193" s="11">
        <f t="shared" si="30"/>
        <v>0</v>
      </c>
      <c r="AE193" s="201">
        <f t="shared" si="31"/>
        <v>0</v>
      </c>
      <c r="AF193" s="240"/>
      <c r="AG193" s="4" t="str">
        <f>IFERROR(VLOOKUP(B193,FS!$A$2:$N$78,6,FALSE),"")</f>
        <v/>
      </c>
      <c r="AH193" s="4" t="str">
        <f>IFERROR(VLOOKUP(B193,FS!$A$2:$N$78,7,FALSE),"")</f>
        <v/>
      </c>
      <c r="AI193" s="4" t="str">
        <f>IFERROR(VLOOKUP(B193,FS!$A$2:$N$78,8,FALSE),"")</f>
        <v/>
      </c>
      <c r="AJ193" s="4" t="str">
        <f>IFERROR(VLOOKUP(B193,FS!$A$2:$N$78,9,FALSE),"")</f>
        <v/>
      </c>
      <c r="AK193" s="4" t="str">
        <f>IFERROR(VLOOKUP(B193,FS!$A$2:$N$78,10,FALSE),"")</f>
        <v/>
      </c>
      <c r="AL193" s="4" t="str">
        <f>IFERROR(VLOOKUP(B193,FS!$A$2:$N$78,11,FALSE),"")</f>
        <v/>
      </c>
      <c r="AM193" s="4" t="str">
        <f>IFERROR(VLOOKUP(B193,FS!$A$2:$N$78,12,FALSE),"")</f>
        <v/>
      </c>
      <c r="AN193" s="4" t="str">
        <f>IFERROR(VLOOKUP(B193,FS!$A$2:$N$78,13,FALSE),"")</f>
        <v/>
      </c>
      <c r="AO193" s="236">
        <f t="shared" si="32"/>
        <v>0</v>
      </c>
      <c r="AP193" s="235">
        <f t="shared" si="33"/>
        <v>0</v>
      </c>
      <c r="AQ193" s="237">
        <f t="shared" si="34"/>
        <v>0</v>
      </c>
      <c r="AR193" s="4">
        <f t="shared" si="35"/>
        <v>22.666666666666668</v>
      </c>
      <c r="AS193" s="1">
        <f t="shared" si="36"/>
        <v>1</v>
      </c>
      <c r="AT193" s="130"/>
    </row>
    <row r="194" spans="1:46" ht="15" customHeight="1">
      <c r="A194" s="143">
        <v>9435120</v>
      </c>
      <c r="B194" s="143"/>
      <c r="C194" s="137" t="s">
        <v>76</v>
      </c>
      <c r="D194" s="139">
        <v>2008</v>
      </c>
      <c r="E194" s="139" t="s">
        <v>16</v>
      </c>
      <c r="F194" s="139"/>
      <c r="G194" s="225"/>
      <c r="H194" s="134" t="s">
        <v>164</v>
      </c>
      <c r="I194" s="135">
        <f>IFERROR(VLOOKUP(A194,'KLP1'!$C$1:$I$108,7,0),IFERROR(VLOOKUP(B194,'KLP1'!$D$1:$I$108,6,0),""))</f>
        <v>24</v>
      </c>
      <c r="J194" s="127">
        <f>IFERROR(VLOOKUP(A194,'KLP2'!$C$1:$I$108,7,0),IFERROR(VLOOKUP(B194,'KLP2'!$D$1:$I$108,6,0),""))</f>
        <v>22</v>
      </c>
      <c r="K194" s="127">
        <f>IFERROR(VLOOKUP(A194,'DM1'!$C$1:$I$108,7,0),IFERROR(VLOOKUP(B194,'DM1'!$D$1:$I$108,6,0),""))</f>
        <v>15</v>
      </c>
      <c r="L194" s="127">
        <f>IFERROR(VLOOKUP(A194,'DM2'!$C$1:$I$108,7,0),IFERROR(VLOOKUP(B194,'DM2'!$D$1:$I$108,6,0),""))</f>
        <v>15</v>
      </c>
      <c r="M194" s="130" t="str">
        <f>IFERROR(VLOOKUP(A194,'SPF1'!$C$1:$I$108,7,0),IFERROR(VLOOKUP(B194,'SPF1'!$D$1:$I$108,6,0),""))</f>
        <v/>
      </c>
      <c r="N194" s="127" t="str">
        <f>IFERROR(VLOOKUP(A194,'SPF2'!$C$1:$I$108,7,0),IFERROR(VLOOKUP(B194,'SPF2'!$D$1:$I$108,6,0),""))</f>
        <v/>
      </c>
      <c r="O194" s="10">
        <f t="shared" si="26"/>
        <v>76</v>
      </c>
      <c r="P194" s="11">
        <f t="shared" si="27"/>
        <v>76</v>
      </c>
      <c r="Q194" s="201">
        <f t="shared" si="28"/>
        <v>20.333333333333332</v>
      </c>
      <c r="R194" s="8"/>
      <c r="S194" s="136"/>
      <c r="T194" s="135"/>
      <c r="U194" s="135"/>
      <c r="V194" s="135"/>
      <c r="W194" s="127" t="str">
        <f>IFERROR(IF(B194&lt;&gt;0,VLOOKUP(B194,KLSBX1!$D$2:$I$120,6,FALSE()),NA()),IFERROR(IF(A194&lt;&gt;0,VLOOKUP(A194,KLSBX1!$C$2:$I$120,7,FALSE()),NA()),""))</f>
        <v/>
      </c>
      <c r="X194" s="127" t="str">
        <f>IFERROR(IF(B194&lt;&gt;0,VLOOKUP(B194,KLSBX2!$D$2:$I$120,6,FALSE()),NA()),IFERROR(IF(A194&lt;&gt;0,VLOOKUP(A194,KLSBX2!$C$2:$I$120,7,FALSE()),NA()),""))</f>
        <v/>
      </c>
      <c r="Y194" s="127" t="str">
        <f>IFERROR(IF(B194&lt;&gt;0,VLOOKUP(B194,DMSBXNC!$D$2:$I$420,6,FALSE()),NA()),IFERROR(IF(A194&lt;&gt;0,VLOOKUP(A194,DMSBXNC!$C$2:$I$420,7,FALSE()),NA()),""))</f>
        <v/>
      </c>
      <c r="Z194" s="127" t="str">
        <f>IFERROR(IF(B194&lt;&gt;0,VLOOKUP(B194,DMSBX1_3!$D$2:$I$420,6,FALSE()),NA()),IFERROR(IF(A194&lt;&gt;0,VLOOKUP(A194,DMSBX1_3!$C$2:$I$420,7,FALSE()),NA()),""))</f>
        <v/>
      </c>
      <c r="AA194" s="127" t="str">
        <f>IFERROR(IF(B194&lt;&gt;0,VLOOKUP(B194,'KLS1'!$D$2:$I$420,6,FALSE()),NA()),IFERROR(IF(A194&lt;&gt;0,VLOOKUP(A194,'KLS1'!$C$2:$I$420,7,FALSE()),NA()),""))</f>
        <v/>
      </c>
      <c r="AB194" s="129" t="str">
        <f>IFERROR(IF(B194&lt;&gt;0,VLOOKUP(B194,'KLS2'!$D$2:$I$426,6,FALSE()),NA()),IFERROR(IF(A194&lt;&gt;0,VLOOKUP(A194,'KLS2'!$C$2:$I$426,7,FALSE()),NA()),""))</f>
        <v/>
      </c>
      <c r="AC194" s="10">
        <f t="shared" si="29"/>
        <v>0</v>
      </c>
      <c r="AD194" s="11">
        <f t="shared" si="30"/>
        <v>0</v>
      </c>
      <c r="AE194" s="201">
        <f t="shared" si="31"/>
        <v>0</v>
      </c>
      <c r="AF194" s="240"/>
      <c r="AG194" s="4" t="str">
        <f>IFERROR(VLOOKUP(B194,FS!$A$2:$N$78,6,FALSE),"")</f>
        <v/>
      </c>
      <c r="AH194" s="4" t="str">
        <f>IFERROR(VLOOKUP(B194,FS!$A$2:$N$78,7,FALSE),"")</f>
        <v/>
      </c>
      <c r="AI194" s="4" t="str">
        <f>IFERROR(VLOOKUP(B194,FS!$A$2:$N$78,8,FALSE),"")</f>
        <v/>
      </c>
      <c r="AJ194" s="4" t="str">
        <f>IFERROR(VLOOKUP(B194,FS!$A$2:$N$78,9,FALSE),"")</f>
        <v/>
      </c>
      <c r="AK194" s="4" t="str">
        <f>IFERROR(VLOOKUP(B194,FS!$A$2:$N$78,10,FALSE),"")</f>
        <v/>
      </c>
      <c r="AL194" s="4" t="str">
        <f>IFERROR(VLOOKUP(B194,FS!$A$2:$N$78,11,FALSE),"")</f>
        <v/>
      </c>
      <c r="AM194" s="4" t="str">
        <f>IFERROR(VLOOKUP(B194,FS!$A$2:$N$78,12,FALSE),"")</f>
        <v/>
      </c>
      <c r="AN194" s="4" t="str">
        <f>IFERROR(VLOOKUP(B194,FS!$A$2:$N$78,13,FALSE),"")</f>
        <v/>
      </c>
      <c r="AO194" s="236">
        <f t="shared" si="32"/>
        <v>0</v>
      </c>
      <c r="AP194" s="235">
        <f t="shared" si="33"/>
        <v>0</v>
      </c>
      <c r="AQ194" s="237">
        <f t="shared" si="34"/>
        <v>0</v>
      </c>
      <c r="AR194" s="4">
        <f t="shared" si="35"/>
        <v>20.333333333333332</v>
      </c>
      <c r="AS194" s="1">
        <f t="shared" si="36"/>
        <v>1</v>
      </c>
      <c r="AT194" s="130"/>
    </row>
    <row r="195" spans="1:46" ht="15" customHeight="1">
      <c r="A195" s="144">
        <v>9430220</v>
      </c>
      <c r="B195" s="144"/>
      <c r="C195" s="133" t="s">
        <v>42</v>
      </c>
      <c r="D195" s="134">
        <v>2008</v>
      </c>
      <c r="E195" s="134" t="s">
        <v>16</v>
      </c>
      <c r="F195" s="133"/>
      <c r="G195" s="219"/>
      <c r="H195" s="134" t="s">
        <v>161</v>
      </c>
      <c r="I195" s="135"/>
      <c r="J195" s="135"/>
      <c r="K195" s="127">
        <f>IFERROR(VLOOKUP(A195,'DM1'!$C$1:$I$108,7,0),IFERROR(VLOOKUP(B195,'DM1'!$D$1:$I$108,6,0),""))</f>
        <v>12</v>
      </c>
      <c r="L195" s="127">
        <f>IFERROR(VLOOKUP(A195,'DM2'!$C$1:$I$108,7,0),IFERROR(VLOOKUP(B195,'DM2'!$D$1:$I$108,6,0),""))</f>
        <v>11</v>
      </c>
      <c r="M195" s="130" t="str">
        <f>IFERROR(VLOOKUP(A195,'SPF1'!$C$1:$I$108,7,0),IFERROR(VLOOKUP(B195,'SPF1'!$D$1:$I$108,6,0),""))</f>
        <v/>
      </c>
      <c r="N195" s="127" t="str">
        <f>IFERROR(VLOOKUP(A195,'SPF2'!$C$1:$I$108,7,0),IFERROR(VLOOKUP(B195,'SPF2'!$D$1:$I$108,6,0),""))</f>
        <v/>
      </c>
      <c r="O195" s="10">
        <f t="shared" ref="O195:O258" si="39">SUM(I195:N195)</f>
        <v>23</v>
      </c>
      <c r="P195" s="11">
        <f t="shared" ref="P195:P258" si="40">IFERROR(LARGE(I195:N195,1),"0")+IFERROR(LARGE(I195:N195,2),"0")+IFERROR(LARGE(I195:N195,3),"0")+IFERROR(LARGE(I195:N195,4),"0")</f>
        <v>23</v>
      </c>
      <c r="Q195" s="201">
        <f t="shared" ref="Q195:Q258" si="41">(IFERROR(LARGE(I195:N195,1),"0")+IFERROR(LARGE(I195:N195,2),"0")+IFERROR(LARGE(I195:N195,3),"0"))/3</f>
        <v>7.666666666666667</v>
      </c>
      <c r="R195" s="8"/>
      <c r="S195" s="136"/>
      <c r="T195" s="135"/>
      <c r="U195" s="135"/>
      <c r="V195" s="135"/>
      <c r="W195" s="127" t="str">
        <f>IFERROR(IF(B195&lt;&gt;0,VLOOKUP(B195,KLSBX1!$D$2:$I$120,6,FALSE()),NA()),IFERROR(IF(A195&lt;&gt;0,VLOOKUP(A195,KLSBX1!$C$2:$I$120,7,FALSE()),NA()),""))</f>
        <v/>
      </c>
      <c r="X195" s="127" t="str">
        <f>IFERROR(IF(B195&lt;&gt;0,VLOOKUP(B195,KLSBX2!$D$2:$I$120,6,FALSE()),NA()),IFERROR(IF(A195&lt;&gt;0,VLOOKUP(A195,KLSBX2!$C$2:$I$120,7,FALSE()),NA()),""))</f>
        <v/>
      </c>
      <c r="Y195" s="127" t="str">
        <f>IFERROR(IF(B195&lt;&gt;0,VLOOKUP(B195,DMSBXNC!$D$2:$I$420,6,FALSE()),NA()),IFERROR(IF(A195&lt;&gt;0,VLOOKUP(A195,DMSBXNC!$C$2:$I$420,7,FALSE()),NA()),""))</f>
        <v/>
      </c>
      <c r="Z195" s="127" t="str">
        <f>IFERROR(IF(B195&lt;&gt;0,VLOOKUP(B195,DMSBX1_3!$D$2:$I$420,6,FALSE()),NA()),IFERROR(IF(A195&lt;&gt;0,VLOOKUP(A195,DMSBX1_3!$C$2:$I$420,7,FALSE()),NA()),""))</f>
        <v/>
      </c>
      <c r="AA195" s="127" t="str">
        <f>IFERROR(IF(B195&lt;&gt;0,VLOOKUP(B195,'KLS1'!$D$2:$I$420,6,FALSE()),NA()),IFERROR(IF(A195&lt;&gt;0,VLOOKUP(A195,'KLS1'!$C$2:$I$420,7,FALSE()),NA()),""))</f>
        <v/>
      </c>
      <c r="AB195" s="129" t="str">
        <f>IFERROR(IF(B195&lt;&gt;0,VLOOKUP(B195,'KLS2'!$D$2:$I$426,6,FALSE()),NA()),IFERROR(IF(A195&lt;&gt;0,VLOOKUP(A195,'KLS2'!$C$2:$I$426,7,FALSE()),NA()),""))</f>
        <v/>
      </c>
      <c r="AC195" s="10">
        <f t="shared" ref="AC195:AC258" si="42">SUM(S195:AB195)</f>
        <v>0</v>
      </c>
      <c r="AD195" s="11">
        <f t="shared" ref="AD195:AD258" si="43">(IFERROR(LARGE(S195:AB195,1),"0")+IFERROR(LARGE(S195:AB195,2),"0")+IFERROR(LARGE(S195:AB195,3),"0")+IFERROR(LARGE(S195:AB195,4),"0")+IFERROR(LARGE(S195:AB195,5),"0")+IFERROR(LARGE(S195:AB195,6),"0")+IFERROR(LARGE(S195:AB195,7),"0")+IFERROR(LARGE(S195:AB195,8),"0"))</f>
        <v>0</v>
      </c>
      <c r="AE195" s="201">
        <f t="shared" ref="AE195:AE258" si="44">(IFERROR(LARGE(S195:AB195,1),"0")+IFERROR(LARGE(S195:AB195,2),"0")+IFERROR(LARGE(S195:AB195,3),"0"))/3</f>
        <v>0</v>
      </c>
      <c r="AF195" s="240"/>
      <c r="AG195" s="4" t="str">
        <f>IFERROR(VLOOKUP(B195,FS!$A$2:$N$78,6,FALSE),"")</f>
        <v/>
      </c>
      <c r="AH195" s="4" t="str">
        <f>IFERROR(VLOOKUP(B195,FS!$A$2:$N$78,7,FALSE),"")</f>
        <v/>
      </c>
      <c r="AI195" s="4" t="str">
        <f>IFERROR(VLOOKUP(B195,FS!$A$2:$N$78,8,FALSE),"")</f>
        <v/>
      </c>
      <c r="AJ195" s="4" t="str">
        <f>IFERROR(VLOOKUP(B195,FS!$A$2:$N$78,9,FALSE),"")</f>
        <v/>
      </c>
      <c r="AK195" s="4" t="str">
        <f>IFERROR(VLOOKUP(B195,FS!$A$2:$N$78,10,FALSE),"")</f>
        <v/>
      </c>
      <c r="AL195" s="4" t="str">
        <f>IFERROR(VLOOKUP(B195,FS!$A$2:$N$78,11,FALSE),"")</f>
        <v/>
      </c>
      <c r="AM195" s="4" t="str">
        <f>IFERROR(VLOOKUP(B195,FS!$A$2:$N$78,12,FALSE),"")</f>
        <v/>
      </c>
      <c r="AN195" s="4" t="str">
        <f>IFERROR(VLOOKUP(B195,FS!$A$2:$N$78,13,FALSE),"")</f>
        <v/>
      </c>
      <c r="AO195" s="236">
        <f t="shared" ref="AO195:AO258" si="45">SUM(AG195:AN195)</f>
        <v>0</v>
      </c>
      <c r="AP195" s="235">
        <f t="shared" ref="AP195:AP258" si="46">(IFERROR(LARGE(AG195:AN195,1),"0")+IFERROR(LARGE(AG195:AN195,2),"0")+IFERROR(LARGE(AG195:AN195,3),"0")+IFERROR(LARGE(AG195:AN195,4),"0")+IFERROR(LARGE(AG195:AN195,5),"0"))</f>
        <v>0</v>
      </c>
      <c r="AQ195" s="237">
        <f t="shared" ref="AQ195:AQ258" si="47">(IFERROR(LARGE(AG195:AN195,1),"0")+IFERROR(LARGE(AG195:AN195,2),"0")+IFERROR(LARGE(AG195:AN195,3),"0"))/3</f>
        <v>0</v>
      </c>
      <c r="AR195" s="4">
        <f t="shared" ref="AR195:AR258" si="48">Q195+AE195+AQ195</f>
        <v>7.666666666666667</v>
      </c>
      <c r="AS195" s="1">
        <f t="shared" ref="AS195:AS258" si="49">(IF(Q195&gt;0,1,0))+(IF(AE195&gt;0,1,0))+(IF(AQ195&gt;0,1,0))</f>
        <v>1</v>
      </c>
      <c r="AT195" s="130"/>
    </row>
    <row r="196" spans="1:46" ht="15" customHeight="1">
      <c r="A196" s="144">
        <v>9490286</v>
      </c>
      <c r="B196" s="144"/>
      <c r="C196" s="133" t="s">
        <v>418</v>
      </c>
      <c r="D196" s="134">
        <v>2008</v>
      </c>
      <c r="E196" s="134" t="s">
        <v>419</v>
      </c>
      <c r="F196" s="133"/>
      <c r="G196" s="219"/>
      <c r="H196" s="134" t="s">
        <v>161</v>
      </c>
      <c r="I196" s="127" t="str">
        <f>IFERROR(VLOOKUP(A196,'KLP1'!$C$1:$I$108,7,0),IFERROR(VLOOKUP(B196,'KLP1'!$D$1:$I$108,6,0),""))</f>
        <v/>
      </c>
      <c r="J196" s="127" t="str">
        <f>IFERROR(VLOOKUP(A196,'KLP2'!$C$1:$I$108,7,0),IFERROR(VLOOKUP(B196,'KLP2'!$D$1:$I$108,6,0),""))</f>
        <v/>
      </c>
      <c r="K196" s="127" t="str">
        <f>IFERROR(VLOOKUP(A196,'DM1'!$C$1:$I$108,7,0),IFERROR(VLOOKUP(B196,'DM1'!$D$1:$I$108,6,0),""))</f>
        <v/>
      </c>
      <c r="L196" s="127" t="str">
        <f>IFERROR(VLOOKUP(A196,'DM2'!$C$1:$I$108,7,0),IFERROR(VLOOKUP(B196,'DM2'!$D$1:$I$108,6,0),""))</f>
        <v/>
      </c>
      <c r="M196" s="130" t="str">
        <f>IFERROR(VLOOKUP(A196,'SPF1'!$C$1:$I$108,7,0),IFERROR(VLOOKUP(B196,'SPF1'!$D$1:$I$108,6,0),""))</f>
        <v/>
      </c>
      <c r="N196" s="127" t="str">
        <f>IFERROR(VLOOKUP(A196,'SPF2'!$C$1:$I$108,7,0),IFERROR(VLOOKUP(B196,'SPF2'!$D$1:$I$108,6,0),""))</f>
        <v/>
      </c>
      <c r="O196" s="10">
        <f t="shared" si="39"/>
        <v>0</v>
      </c>
      <c r="P196" s="11">
        <f t="shared" si="40"/>
        <v>0</v>
      </c>
      <c r="Q196" s="201">
        <f t="shared" si="41"/>
        <v>0</v>
      </c>
      <c r="R196" s="8"/>
      <c r="S196" s="136">
        <f>IFERROR(VLOOKUP(A196,DMSBX1!$C$1:$I$108,7,0),IFERROR(VLOOKUP(B196,DMSBX1!$D$1:$I$108,6,0),""))</f>
        <v>16</v>
      </c>
      <c r="T196" s="136">
        <f>IFERROR(VLOOKUP(A196,DMSBX2!$C$1:$I$101,7,0),IFERROR(VLOOKUP(B196,DMSBX2!$D$1:$I$101,6,0),""))</f>
        <v>18</v>
      </c>
      <c r="U196" s="135" t="str">
        <f>IFERROR(VLOOKUP(B196,'SP1'!$D$1:$I$107,6,0),"")</f>
        <v/>
      </c>
      <c r="V196" s="135" t="str">
        <f>IFERROR(VLOOKUP(B196,'SP2'!$D$1:$I$107,6,0),"")</f>
        <v/>
      </c>
      <c r="W196" s="127" t="str">
        <f>IFERROR(IF(B196&lt;&gt;0,VLOOKUP(B196,KLSBX1!$D$2:$I$120,6,FALSE()),NA()),IFERROR(IF(A196&lt;&gt;0,VLOOKUP(A196,KLSBX1!$C$2:$I$120,7,FALSE()),NA()),""))</f>
        <v/>
      </c>
      <c r="X196" s="127" t="str">
        <f>IFERROR(IF(B196&lt;&gt;0,VLOOKUP(B196,KLSBX2!$D$2:$I$120,6,FALSE()),NA()),IFERROR(IF(A196&lt;&gt;0,VLOOKUP(A196,KLSBX2!$C$2:$I$120,7,FALSE()),NA()),""))</f>
        <v/>
      </c>
      <c r="Y196" s="127" t="str">
        <f>IFERROR(IF(B196&lt;&gt;0,VLOOKUP(B196,DMSBXNC!$D$2:$I$420,6,FALSE()),NA()),IFERROR(IF(A196&lt;&gt;0,VLOOKUP(A196,DMSBXNC!$C$2:$I$420,7,FALSE()),NA()),""))</f>
        <v/>
      </c>
      <c r="Z196" s="127" t="str">
        <f>IFERROR(IF(B196&lt;&gt;0,VLOOKUP(B196,DMSBX1_3!$D$2:$I$420,6,FALSE()),NA()),IFERROR(IF(A196&lt;&gt;0,VLOOKUP(A196,DMSBX1_3!$C$2:$I$420,7,FALSE()),NA()),""))</f>
        <v/>
      </c>
      <c r="AA196" s="127" t="str">
        <f>IFERROR(IF(B196&lt;&gt;0,VLOOKUP(B196,'KLS1'!$D$2:$I$420,6,FALSE()),NA()),IFERROR(IF(A196&lt;&gt;0,VLOOKUP(A196,'KLS1'!$C$2:$I$420,7,FALSE()),NA()),""))</f>
        <v/>
      </c>
      <c r="AB196" s="129" t="str">
        <f>IFERROR(IF(B196&lt;&gt;0,VLOOKUP(B196,'KLS2'!$D$2:$I$426,6,FALSE()),NA()),IFERROR(IF(A196&lt;&gt;0,VLOOKUP(A196,'KLS2'!$C$2:$I$426,7,FALSE()),NA()),""))</f>
        <v/>
      </c>
      <c r="AC196" s="10">
        <f t="shared" si="42"/>
        <v>34</v>
      </c>
      <c r="AD196" s="11">
        <f t="shared" si="43"/>
        <v>34</v>
      </c>
      <c r="AE196" s="201">
        <f t="shared" si="44"/>
        <v>11.333333333333334</v>
      </c>
      <c r="AF196" s="240"/>
      <c r="AG196" s="4" t="str">
        <f>IFERROR(VLOOKUP(B196,FS!$A$2:$N$78,6,FALSE),"")</f>
        <v/>
      </c>
      <c r="AH196" s="4" t="str">
        <f>IFERROR(VLOOKUP(B196,FS!$A$2:$N$78,7,FALSE),"")</f>
        <v/>
      </c>
      <c r="AI196" s="4" t="str">
        <f>IFERROR(VLOOKUP(B196,FS!$A$2:$N$78,8,FALSE),"")</f>
        <v/>
      </c>
      <c r="AJ196" s="4" t="str">
        <f>IFERROR(VLOOKUP(B196,FS!$A$2:$N$78,9,FALSE),"")</f>
        <v/>
      </c>
      <c r="AK196" s="4" t="str">
        <f>IFERROR(VLOOKUP(B196,FS!$A$2:$N$78,10,FALSE),"")</f>
        <v/>
      </c>
      <c r="AL196" s="4" t="str">
        <f>IFERROR(VLOOKUP(B196,FS!$A$2:$N$78,11,FALSE),"")</f>
        <v/>
      </c>
      <c r="AM196" s="4" t="str">
        <f>IFERROR(VLOOKUP(B196,FS!$A$2:$N$78,12,FALSE),"")</f>
        <v/>
      </c>
      <c r="AN196" s="4" t="str">
        <f>IFERROR(VLOOKUP(B196,FS!$A$2:$N$78,13,FALSE),"")</f>
        <v/>
      </c>
      <c r="AO196" s="236">
        <f t="shared" si="45"/>
        <v>0</v>
      </c>
      <c r="AP196" s="235">
        <f t="shared" si="46"/>
        <v>0</v>
      </c>
      <c r="AQ196" s="237">
        <f t="shared" si="47"/>
        <v>0</v>
      </c>
      <c r="AR196" s="4">
        <f t="shared" si="48"/>
        <v>11.333333333333334</v>
      </c>
      <c r="AS196" s="1">
        <f t="shared" si="49"/>
        <v>1</v>
      </c>
      <c r="AT196" s="1"/>
    </row>
    <row r="197" spans="1:46" ht="15" customHeight="1">
      <c r="A197" s="144">
        <v>9700073</v>
      </c>
      <c r="B197" s="144"/>
      <c r="C197" s="133" t="s">
        <v>421</v>
      </c>
      <c r="D197" s="134">
        <v>2008</v>
      </c>
      <c r="E197" s="134" t="s">
        <v>268</v>
      </c>
      <c r="F197" s="133"/>
      <c r="G197" s="219"/>
      <c r="H197" s="134" t="s">
        <v>161</v>
      </c>
      <c r="I197" s="127" t="str">
        <f>IFERROR(VLOOKUP(A197,'KLP1'!$C$1:$I$108,7,0),IFERROR(VLOOKUP(B197,'KLP1'!$D$1:$I$108,6,0),""))</f>
        <v/>
      </c>
      <c r="J197" s="127" t="str">
        <f>IFERROR(VLOOKUP(A197,'KLP2'!$C$1:$I$108,7,0),IFERROR(VLOOKUP(B197,'KLP2'!$D$1:$I$108,6,0),""))</f>
        <v/>
      </c>
      <c r="K197" s="127" t="str">
        <f>IFERROR(VLOOKUP(A197,'DM1'!$C$1:$I$108,7,0),IFERROR(VLOOKUP(B197,'DM1'!$D$1:$I$108,6,0),""))</f>
        <v/>
      </c>
      <c r="L197" s="127" t="str">
        <f>IFERROR(VLOOKUP(A197,'DM2'!$C$1:$I$108,7,0),IFERROR(VLOOKUP(B197,'DM2'!$D$1:$I$108,6,0),""))</f>
        <v/>
      </c>
      <c r="M197" s="130" t="str">
        <f>IFERROR(VLOOKUP(A197,'SPF1'!$C$1:$I$108,7,0),IFERROR(VLOOKUP(B197,'SPF1'!$D$1:$I$108,6,0),""))</f>
        <v/>
      </c>
      <c r="N197" s="127" t="str">
        <f>IFERROR(VLOOKUP(A197,'SPF2'!$C$1:$I$108,7,0),IFERROR(VLOOKUP(B197,'SPF2'!$D$1:$I$108,6,0),""))</f>
        <v/>
      </c>
      <c r="O197" s="10">
        <f t="shared" si="39"/>
        <v>0</v>
      </c>
      <c r="P197" s="11">
        <f t="shared" si="40"/>
        <v>0</v>
      </c>
      <c r="Q197" s="201">
        <f t="shared" si="41"/>
        <v>0</v>
      </c>
      <c r="R197" s="8"/>
      <c r="S197" s="136">
        <f>IFERROR(VLOOKUP(A197,DMSBX1!$C$1:$I$108,7,0),IFERROR(VLOOKUP(B197,DMSBX1!$D$1:$I$108,6,0),""))</f>
        <v>60</v>
      </c>
      <c r="T197" s="136">
        <f>IFERROR(VLOOKUP(A197,DMSBX2!$C$1:$I$101,7,0),IFERROR(VLOOKUP(B197,DMSBX2!$D$1:$I$101,6,0),""))</f>
        <v>50</v>
      </c>
      <c r="U197" s="135" t="str">
        <f>IFERROR(VLOOKUP(B197,'SP1'!$D$1:$I$107,6,0),"")</f>
        <v/>
      </c>
      <c r="V197" s="135" t="str">
        <f>IFERROR(VLOOKUP(B197,'SP2'!$D$1:$I$107,6,0),"")</f>
        <v/>
      </c>
      <c r="W197" s="127" t="str">
        <f>IFERROR(IF(B197&lt;&gt;0,VLOOKUP(B197,KLSBX1!$D$2:$I$120,6,FALSE()),NA()),IFERROR(IF(A197&lt;&gt;0,VLOOKUP(A197,KLSBX1!$C$2:$I$120,7,FALSE()),NA()),""))</f>
        <v/>
      </c>
      <c r="X197" s="127" t="str">
        <f>IFERROR(IF(B197&lt;&gt;0,VLOOKUP(B197,KLSBX2!$D$2:$I$120,6,FALSE()),NA()),IFERROR(IF(A197&lt;&gt;0,VLOOKUP(A197,KLSBX2!$C$2:$I$120,7,FALSE()),NA()),""))</f>
        <v/>
      </c>
      <c r="Y197" s="127">
        <f>IFERROR(IF(B197&lt;&gt;0,VLOOKUP(B197,DMSBXNC!$D$2:$I$420,6,FALSE()),NA()),IFERROR(IF(A197&lt;&gt;0,VLOOKUP(A197,DMSBXNC!$C$2:$I$420,7,FALSE()),NA()),""))</f>
        <v>29</v>
      </c>
      <c r="Z197" s="127">
        <f>IFERROR(IF(B197&lt;&gt;0,VLOOKUP(B197,DMSBX1_3!$D$2:$I$420,6,FALSE()),NA()),IFERROR(IF(A197&lt;&gt;0,VLOOKUP(A197,DMSBX1_3!$C$2:$I$420,7,FALSE()),NA()),""))</f>
        <v>16</v>
      </c>
      <c r="AA197" s="127" t="str">
        <f>IFERROR(IF(B197&lt;&gt;0,VLOOKUP(B197,'KLS1'!$D$2:$I$420,6,FALSE()),NA()),IFERROR(IF(A197&lt;&gt;0,VLOOKUP(A197,'KLS1'!$C$2:$I$420,7,FALSE()),NA()),""))</f>
        <v/>
      </c>
      <c r="AB197" s="129" t="str">
        <f>IFERROR(IF(B197&lt;&gt;0,VLOOKUP(B197,'KLS2'!$D$2:$I$426,6,FALSE()),NA()),IFERROR(IF(A197&lt;&gt;0,VLOOKUP(A197,'KLS2'!$C$2:$I$426,7,FALSE()),NA()),""))</f>
        <v/>
      </c>
      <c r="AC197" s="10">
        <f t="shared" si="42"/>
        <v>155</v>
      </c>
      <c r="AD197" s="11">
        <f t="shared" si="43"/>
        <v>155</v>
      </c>
      <c r="AE197" s="201">
        <f t="shared" si="44"/>
        <v>46.333333333333336</v>
      </c>
      <c r="AF197" s="240"/>
      <c r="AG197" s="4" t="str">
        <f>IFERROR(VLOOKUP(B197,FS!$A$2:$N$78,6,FALSE),"")</f>
        <v/>
      </c>
      <c r="AH197" s="4" t="str">
        <f>IFERROR(VLOOKUP(B197,FS!$A$2:$N$78,7,FALSE),"")</f>
        <v/>
      </c>
      <c r="AI197" s="4" t="str">
        <f>IFERROR(VLOOKUP(B197,FS!$A$2:$N$78,8,FALSE),"")</f>
        <v/>
      </c>
      <c r="AJ197" s="4" t="str">
        <f>IFERROR(VLOOKUP(B197,FS!$A$2:$N$78,9,FALSE),"")</f>
        <v/>
      </c>
      <c r="AK197" s="4" t="str">
        <f>IFERROR(VLOOKUP(B197,FS!$A$2:$N$78,10,FALSE),"")</f>
        <v/>
      </c>
      <c r="AL197" s="4" t="str">
        <f>IFERROR(VLOOKUP(B197,FS!$A$2:$N$78,11,FALSE),"")</f>
        <v/>
      </c>
      <c r="AM197" s="4" t="str">
        <f>IFERROR(VLOOKUP(B197,FS!$A$2:$N$78,12,FALSE),"")</f>
        <v/>
      </c>
      <c r="AN197" s="4" t="str">
        <f>IFERROR(VLOOKUP(B197,FS!$A$2:$N$78,13,FALSE),"")</f>
        <v/>
      </c>
      <c r="AO197" s="236">
        <f t="shared" si="45"/>
        <v>0</v>
      </c>
      <c r="AP197" s="235">
        <f t="shared" si="46"/>
        <v>0</v>
      </c>
      <c r="AQ197" s="237">
        <f t="shared" si="47"/>
        <v>0</v>
      </c>
      <c r="AR197" s="4">
        <f t="shared" si="48"/>
        <v>46.333333333333336</v>
      </c>
      <c r="AS197" s="1">
        <f t="shared" si="49"/>
        <v>1</v>
      </c>
      <c r="AT197" s="1"/>
    </row>
    <row r="198" spans="1:46" ht="15" customHeight="1">
      <c r="A198" s="144">
        <v>9700074</v>
      </c>
      <c r="B198" s="144"/>
      <c r="C198" s="133" t="s">
        <v>422</v>
      </c>
      <c r="D198" s="134">
        <v>2008</v>
      </c>
      <c r="E198" s="134" t="s">
        <v>268</v>
      </c>
      <c r="F198" s="133"/>
      <c r="G198" s="219"/>
      <c r="H198" s="134" t="s">
        <v>161</v>
      </c>
      <c r="I198" s="127" t="str">
        <f>IFERROR(VLOOKUP(A198,'KLP1'!$C$1:$I$108,7,0),IFERROR(VLOOKUP(B198,'KLP1'!$D$1:$I$108,6,0),""))</f>
        <v/>
      </c>
      <c r="J198" s="127" t="str">
        <f>IFERROR(VLOOKUP(A198,'KLP2'!$C$1:$I$108,7,0),IFERROR(VLOOKUP(B198,'KLP2'!$D$1:$I$108,6,0),""))</f>
        <v/>
      </c>
      <c r="K198" s="127" t="str">
        <f>IFERROR(VLOOKUP(A198,'DM1'!$C$1:$I$108,7,0),IFERROR(VLOOKUP(B198,'DM1'!$D$1:$I$108,6,0),""))</f>
        <v/>
      </c>
      <c r="L198" s="127" t="str">
        <f>IFERROR(VLOOKUP(A198,'DM2'!$C$1:$I$108,7,0),IFERROR(VLOOKUP(B198,'DM2'!$D$1:$I$108,6,0),""))</f>
        <v/>
      </c>
      <c r="M198" s="130" t="str">
        <f>IFERROR(VLOOKUP(A198,'SPF1'!$C$1:$I$108,7,0),IFERROR(VLOOKUP(B198,'SPF1'!$D$1:$I$108,6,0),""))</f>
        <v/>
      </c>
      <c r="N198" s="127" t="str">
        <f>IFERROR(VLOOKUP(A198,'SPF2'!$C$1:$I$108,7,0),IFERROR(VLOOKUP(B198,'SPF2'!$D$1:$I$108,6,0),""))</f>
        <v/>
      </c>
      <c r="O198" s="10">
        <f t="shared" si="39"/>
        <v>0</v>
      </c>
      <c r="P198" s="11">
        <f t="shared" si="40"/>
        <v>0</v>
      </c>
      <c r="Q198" s="201">
        <f t="shared" si="41"/>
        <v>0</v>
      </c>
      <c r="R198" s="8"/>
      <c r="S198" s="136">
        <f>IFERROR(VLOOKUP(A198,DMSBX1!$C$1:$I$108,7,0),IFERROR(VLOOKUP(B198,DMSBX1!$D$1:$I$108,6,0),""))</f>
        <v>13</v>
      </c>
      <c r="T198" s="136">
        <f>IFERROR(VLOOKUP(A198,DMSBX2!$C$1:$I$101,7,0),IFERROR(VLOOKUP(B198,DMSBX2!$D$1:$I$101,6,0),""))</f>
        <v>14</v>
      </c>
      <c r="U198" s="135" t="str">
        <f>IFERROR(VLOOKUP(B198,'SP1'!$D$1:$I$107,6,0),"")</f>
        <v/>
      </c>
      <c r="V198" s="135" t="str">
        <f>IFERROR(VLOOKUP(B198,'SP2'!$D$1:$I$107,6,0),"")</f>
        <v/>
      </c>
      <c r="W198" s="127">
        <f>IFERROR(IF(B198&lt;&gt;0,VLOOKUP(B198,KLSBX1!$D$2:$I$120,6,FALSE()),NA()),IFERROR(IF(A198&lt;&gt;0,VLOOKUP(A198,KLSBX1!$C$2:$I$120,7,FALSE()),NA()),""))</f>
        <v>20</v>
      </c>
      <c r="X198" s="127">
        <f>IFERROR(IF(B198&lt;&gt;0,VLOOKUP(B198,KLSBX2!$D$2:$I$120,6,FALSE()),NA()),IFERROR(IF(A198&lt;&gt;0,VLOOKUP(A198,KLSBX2!$C$2:$I$120,7,FALSE()),NA()),""))</f>
        <v>60</v>
      </c>
      <c r="Y198" s="127">
        <f>IFERROR(IF(B198&lt;&gt;0,VLOOKUP(B198,DMSBXNC!$D$2:$I$420,6,FALSE()),NA()),IFERROR(IF(A198&lt;&gt;0,VLOOKUP(A198,DMSBXNC!$C$2:$I$420,7,FALSE()),NA()),""))</f>
        <v>11</v>
      </c>
      <c r="Z198" s="127">
        <f>IFERROR(IF(B198&lt;&gt;0,VLOOKUP(B198,DMSBX1_3!$D$2:$I$420,6,FALSE()),NA()),IFERROR(IF(A198&lt;&gt;0,VLOOKUP(A198,DMSBX1_3!$C$2:$I$420,7,FALSE()),NA()),""))</f>
        <v>24</v>
      </c>
      <c r="AA198" s="127" t="str">
        <f>IFERROR(IF(B198&lt;&gt;0,VLOOKUP(B198,'KLS1'!$D$2:$I$420,6,FALSE()),NA()),IFERROR(IF(A198&lt;&gt;0,VLOOKUP(A198,'KLS1'!$C$2:$I$420,7,FALSE()),NA()),""))</f>
        <v/>
      </c>
      <c r="AB198" s="129" t="str">
        <f>IFERROR(IF(B198&lt;&gt;0,VLOOKUP(B198,'KLS2'!$D$2:$I$426,6,FALSE()),NA()),IFERROR(IF(A198&lt;&gt;0,VLOOKUP(A198,'KLS2'!$C$2:$I$426,7,FALSE()),NA()),""))</f>
        <v/>
      </c>
      <c r="AC198" s="10">
        <f t="shared" si="42"/>
        <v>142</v>
      </c>
      <c r="AD198" s="11">
        <f t="shared" si="43"/>
        <v>142</v>
      </c>
      <c r="AE198" s="201">
        <f t="shared" si="44"/>
        <v>34.666666666666664</v>
      </c>
      <c r="AF198" s="240"/>
      <c r="AG198" s="4" t="str">
        <f>IFERROR(VLOOKUP(B198,FS!$A$2:$N$78,6,FALSE),"")</f>
        <v/>
      </c>
      <c r="AH198" s="4" t="str">
        <f>IFERROR(VLOOKUP(B198,FS!$A$2:$N$78,7,FALSE),"")</f>
        <v/>
      </c>
      <c r="AI198" s="4" t="str">
        <f>IFERROR(VLOOKUP(B198,FS!$A$2:$N$78,8,FALSE),"")</f>
        <v/>
      </c>
      <c r="AJ198" s="4" t="str">
        <f>IFERROR(VLOOKUP(B198,FS!$A$2:$N$78,9,FALSE),"")</f>
        <v/>
      </c>
      <c r="AK198" s="4" t="str">
        <f>IFERROR(VLOOKUP(B198,FS!$A$2:$N$78,10,FALSE),"")</f>
        <v/>
      </c>
      <c r="AL198" s="4" t="str">
        <f>IFERROR(VLOOKUP(B198,FS!$A$2:$N$78,11,FALSE),"")</f>
        <v/>
      </c>
      <c r="AM198" s="4" t="str">
        <f>IFERROR(VLOOKUP(B198,FS!$A$2:$N$78,12,FALSE),"")</f>
        <v/>
      </c>
      <c r="AN198" s="4" t="str">
        <f>IFERROR(VLOOKUP(B198,FS!$A$2:$N$78,13,FALSE),"")</f>
        <v/>
      </c>
      <c r="AO198" s="236">
        <f t="shared" si="45"/>
        <v>0</v>
      </c>
      <c r="AP198" s="235">
        <f t="shared" si="46"/>
        <v>0</v>
      </c>
      <c r="AQ198" s="237">
        <f t="shared" si="47"/>
        <v>0</v>
      </c>
      <c r="AR198" s="4">
        <f t="shared" si="48"/>
        <v>34.666666666666664</v>
      </c>
      <c r="AS198" s="1">
        <f t="shared" si="49"/>
        <v>1</v>
      </c>
      <c r="AT198" s="1"/>
    </row>
    <row r="199" spans="1:46" ht="15" customHeight="1">
      <c r="A199" s="190">
        <v>9200230</v>
      </c>
      <c r="B199" s="190"/>
      <c r="C199" s="190" t="s">
        <v>439</v>
      </c>
      <c r="D199" s="191">
        <v>2008</v>
      </c>
      <c r="E199" s="191"/>
      <c r="F199" s="190"/>
      <c r="G199" s="216"/>
      <c r="H199" s="191" t="s">
        <v>161</v>
      </c>
      <c r="I199" s="135" t="str">
        <f>IFERROR(VLOOKUP(A199,'KLP1'!$C$1:$I$108,7,0),IFERROR(VLOOKUP(B199,'KLP1'!$D$1:$I$108,6,0),""))</f>
        <v/>
      </c>
      <c r="J199" s="135" t="str">
        <f>IFERROR(VLOOKUP(A199,'KLP2'!$C$1:$I$108,7,0),IFERROR(VLOOKUP(B199,'KLP2'!$D$1:$I$108,6,0),""))</f>
        <v/>
      </c>
      <c r="K199" s="135"/>
      <c r="L199" s="135" t="str">
        <f>IFERROR(VLOOKUP(A199,'DM2'!$C$1:$I$108,7,0),IFERROR(VLOOKUP(B199,'DM2'!$D$1:$I$108,6,0),""))</f>
        <v/>
      </c>
      <c r="M199" s="130" t="str">
        <f>IFERROR(VLOOKUP(A199,'SPF1'!$C$1:$I$108,7,0),IFERROR(VLOOKUP(B199,'SPF1'!$D$1:$I$108,6,0),""))</f>
        <v/>
      </c>
      <c r="N199" s="127" t="str">
        <f>IFERROR(VLOOKUP(A199,'SPF2'!$C$1:$I$108,7,0),IFERROR(VLOOKUP(B199,'SPF2'!$D$1:$I$108,6,0),""))</f>
        <v/>
      </c>
      <c r="O199" s="10">
        <f t="shared" si="39"/>
        <v>0</v>
      </c>
      <c r="P199" s="11">
        <f t="shared" si="40"/>
        <v>0</v>
      </c>
      <c r="Q199" s="201">
        <f t="shared" si="41"/>
        <v>0</v>
      </c>
      <c r="R199" s="8"/>
      <c r="S199" s="136"/>
      <c r="T199" s="135"/>
      <c r="U199" s="135" t="str">
        <f>IFERROR(VLOOKUP(B199,DMSBX2!$D$1:$I$101,6,0),"")</f>
        <v/>
      </c>
      <c r="V199" s="135" t="str">
        <f>IFERROR(VLOOKUP(B199,'SP2'!$D$1:$I$107,6,0),"")</f>
        <v/>
      </c>
      <c r="W199" s="127">
        <f>IFERROR(IF(B199&lt;&gt;0,VLOOKUP(B199,KLSBX1!$D$2:$I$120,6,FALSE()),NA()),IFERROR(IF(A199&lt;&gt;0,VLOOKUP(A199,KLSBX1!$C$2:$I$120,7,FALSE()),NA()),""))</f>
        <v>12</v>
      </c>
      <c r="X199" s="127">
        <f>IFERROR(IF(B199&lt;&gt;0,VLOOKUP(B199,KLSBX2!$D$2:$I$120,6,FALSE()),NA()),IFERROR(IF(A199&lt;&gt;0,VLOOKUP(A199,KLSBX2!$C$2:$I$120,7,FALSE()),NA()),""))</f>
        <v>18</v>
      </c>
      <c r="Y199" s="127" t="str">
        <f>IFERROR(IF(B199&lt;&gt;0,VLOOKUP(B199,DMSBXNC!$D$2:$I$420,6,FALSE()),NA()),IFERROR(IF(A199&lt;&gt;0,VLOOKUP(A199,DMSBXNC!$C$2:$I$420,7,FALSE()),NA()),""))</f>
        <v/>
      </c>
      <c r="Z199" s="127" t="str">
        <f>IFERROR(IF(B199&lt;&gt;0,VLOOKUP(B199,DMSBX1_3!$D$2:$I$420,6,FALSE()),NA()),IFERROR(IF(A199&lt;&gt;0,VLOOKUP(A199,DMSBX1_3!$C$2:$I$420,7,FALSE()),NA()),""))</f>
        <v/>
      </c>
      <c r="AA199" s="127" t="str">
        <f>IFERROR(IF(B199&lt;&gt;0,VLOOKUP(B199,'KLS1'!$D$2:$I$420,6,FALSE()),NA()),IFERROR(IF(A199&lt;&gt;0,VLOOKUP(A199,'KLS1'!$C$2:$I$420,7,FALSE()),NA()),""))</f>
        <v/>
      </c>
      <c r="AB199" s="129" t="str">
        <f>IFERROR(IF(B199&lt;&gt;0,VLOOKUP(B199,'KLS2'!$D$2:$I$426,6,FALSE()),NA()),IFERROR(IF(A199&lt;&gt;0,VLOOKUP(A199,'KLS2'!$C$2:$I$426,7,FALSE()),NA()),""))</f>
        <v/>
      </c>
      <c r="AC199" s="10">
        <f t="shared" si="42"/>
        <v>30</v>
      </c>
      <c r="AD199" s="11">
        <f t="shared" si="43"/>
        <v>30</v>
      </c>
      <c r="AE199" s="201">
        <f t="shared" si="44"/>
        <v>10</v>
      </c>
      <c r="AF199" s="240"/>
      <c r="AG199" s="4" t="str">
        <f>IFERROR(VLOOKUP(B199,FS!$A$2:$N$78,6,FALSE),"")</f>
        <v/>
      </c>
      <c r="AH199" s="4" t="str">
        <f>IFERROR(VLOOKUP(B199,FS!$A$2:$N$78,7,FALSE),"")</f>
        <v/>
      </c>
      <c r="AI199" s="4" t="str">
        <f>IFERROR(VLOOKUP(B199,FS!$A$2:$N$78,8,FALSE),"")</f>
        <v/>
      </c>
      <c r="AJ199" s="4" t="str">
        <f>IFERROR(VLOOKUP(B199,FS!$A$2:$N$78,9,FALSE),"")</f>
        <v/>
      </c>
      <c r="AK199" s="4" t="str">
        <f>IFERROR(VLOOKUP(B199,FS!$A$2:$N$78,10,FALSE),"")</f>
        <v/>
      </c>
      <c r="AL199" s="4" t="str">
        <f>IFERROR(VLOOKUP(B199,FS!$A$2:$N$78,11,FALSE),"")</f>
        <v/>
      </c>
      <c r="AM199" s="4" t="str">
        <f>IFERROR(VLOOKUP(B199,FS!$A$2:$N$78,12,FALSE),"")</f>
        <v/>
      </c>
      <c r="AN199" s="4" t="str">
        <f>IFERROR(VLOOKUP(B199,FS!$A$2:$N$78,13,FALSE),"")</f>
        <v/>
      </c>
      <c r="AO199" s="236">
        <f t="shared" si="45"/>
        <v>0</v>
      </c>
      <c r="AP199" s="235">
        <f t="shared" si="46"/>
        <v>0</v>
      </c>
      <c r="AQ199" s="237">
        <f t="shared" si="47"/>
        <v>0</v>
      </c>
      <c r="AR199" s="4">
        <f t="shared" si="48"/>
        <v>10</v>
      </c>
      <c r="AS199" s="1">
        <f t="shared" si="49"/>
        <v>1</v>
      </c>
      <c r="AT199" s="1"/>
    </row>
    <row r="200" spans="1:46" ht="15" customHeight="1">
      <c r="A200" s="184"/>
      <c r="B200" s="184">
        <v>891723</v>
      </c>
      <c r="C200" s="184" t="s">
        <v>332</v>
      </c>
      <c r="D200" s="185">
        <v>2013</v>
      </c>
      <c r="E200" s="185" t="s">
        <v>11</v>
      </c>
      <c r="F200" s="1" t="str">
        <f>IFERROR(VLOOKUP(B200,SVEXP!$A$2:$F$6577,6,FALSE),"")</f>
        <v>Neregistrovaní</v>
      </c>
      <c r="G200" s="211" t="str">
        <f>IFERROR(VLOOKUP(B200,SVEXP!$A$2:$E$6577,5,FALSE),"")</f>
        <v>Olomoucký kraj</v>
      </c>
      <c r="H200" s="185" t="s">
        <v>164</v>
      </c>
      <c r="I200" s="13"/>
      <c r="J200" s="185"/>
      <c r="K200" s="185"/>
      <c r="M200" s="1" t="str">
        <f>IFERROR(VLOOKUP(A200,'SPF1'!$C$1:$I$108,7,0),IFERROR(VLOOKUP(B200,'SPF1'!$D$1:$I$108,6,0),""))</f>
        <v/>
      </c>
      <c r="N200" s="4" t="str">
        <f>IFERROR(VLOOKUP(A200,'SPF2'!$C$1:$I$108,7,0),IFERROR(VLOOKUP(B200,'SPF2'!$D$1:$I$108,6,0),""))</f>
        <v/>
      </c>
      <c r="O200" s="10">
        <f t="shared" si="39"/>
        <v>0</v>
      </c>
      <c r="P200" s="11">
        <f t="shared" si="40"/>
        <v>0</v>
      </c>
      <c r="Q200" s="201">
        <f t="shared" si="41"/>
        <v>0</v>
      </c>
      <c r="R200" s="8"/>
      <c r="S200" s="5" t="str">
        <f>IFERROR(VLOOKUP(A200,DMSBX1!$C$1:$I$108,7,0),IFERROR(VLOOKUP(B200,DMSBX1!$D$1:$I$108,6,0),""))</f>
        <v/>
      </c>
      <c r="X200" s="4" t="str">
        <f>IFERROR(IF(B200&lt;&gt;0,VLOOKUP(B200,KLSBX2!$D$2:$I$120,6,FALSE()),NA()),IFERROR(IF(A200&lt;&gt;0,VLOOKUP(A200,KLSBX2!$C$2:$I$120,7,FALSE()),NA()),""))</f>
        <v/>
      </c>
      <c r="Y200" s="4">
        <f>IFERROR(IF(B200&lt;&gt;0,VLOOKUP(B200,DMSBXNC!$D$2:$I$420,6,FALSE()),NA()),IFERROR(IF(A200&lt;&gt;0,VLOOKUP(A200,DMSBXNC!$C$2:$I$420,7,FALSE()),NA()),""))</f>
        <v>7</v>
      </c>
      <c r="Z200" s="4">
        <f>IFERROR(IF(B200&lt;&gt;0,VLOOKUP(B200,DMSBX1_3!$D$2:$I$420,6,FALSE()),NA()),IFERROR(IF(A200&lt;&gt;0,VLOOKUP(A200,DMSBX1_3!$C$2:$I$420,7,FALSE()),NA()),""))</f>
        <v>4.5</v>
      </c>
      <c r="AA200" s="4" t="str">
        <f>IFERROR(IF(B200&lt;&gt;0,VLOOKUP(B200,'KLS1'!$D$2:$I$420,6,FALSE()),NA()),IFERROR(IF(A200&lt;&gt;0,VLOOKUP(A200,'KLS1'!$C$2:$I$420,7,FALSE()),NA()),""))</f>
        <v/>
      </c>
      <c r="AB200" s="6" t="str">
        <f>IFERROR(IF(B200&lt;&gt;0,VLOOKUP(B200,'KLS2'!$D$2:$I$426,6,FALSE()),NA()),IFERROR(IF(A200&lt;&gt;0,VLOOKUP(A200,'KLS2'!$C$2:$I$426,7,FALSE()),NA()),""))</f>
        <v/>
      </c>
      <c r="AC200" s="10">
        <f t="shared" si="42"/>
        <v>11.5</v>
      </c>
      <c r="AD200" s="11">
        <f t="shared" si="43"/>
        <v>11.5</v>
      </c>
      <c r="AE200" s="201">
        <f t="shared" si="44"/>
        <v>3.8333333333333335</v>
      </c>
      <c r="AF200" s="240"/>
      <c r="AG200" s="4" t="str">
        <f>IFERROR(VLOOKUP(B200,FS!$A$2:$N$78,6,FALSE),"")</f>
        <v/>
      </c>
      <c r="AH200" s="4" t="str">
        <f>IFERROR(VLOOKUP(B200,FS!$A$2:$N$78,7,FALSE),"")</f>
        <v/>
      </c>
      <c r="AI200" s="4" t="str">
        <f>IFERROR(VLOOKUP(B200,FS!$A$2:$N$78,8,FALSE),"")</f>
        <v/>
      </c>
      <c r="AJ200" s="4" t="str">
        <f>IFERROR(VLOOKUP(B200,FS!$A$2:$N$78,9,FALSE),"")</f>
        <v/>
      </c>
      <c r="AK200" s="4" t="str">
        <f>IFERROR(VLOOKUP(B200,FS!$A$2:$N$78,10,FALSE),"")</f>
        <v/>
      </c>
      <c r="AL200" s="4" t="str">
        <f>IFERROR(VLOOKUP(B200,FS!$A$2:$N$78,11,FALSE),"")</f>
        <v/>
      </c>
      <c r="AM200" s="4" t="str">
        <f>IFERROR(VLOOKUP(B200,FS!$A$2:$N$78,12,FALSE),"")</f>
        <v/>
      </c>
      <c r="AN200" s="4" t="str">
        <f>IFERROR(VLOOKUP(B200,FS!$A$2:$N$78,13,FALSE),"")</f>
        <v/>
      </c>
      <c r="AO200" s="236">
        <f t="shared" si="45"/>
        <v>0</v>
      </c>
      <c r="AP200" s="235">
        <f t="shared" si="46"/>
        <v>0</v>
      </c>
      <c r="AQ200" s="237">
        <f t="shared" si="47"/>
        <v>0</v>
      </c>
      <c r="AR200" s="4">
        <f t="shared" si="48"/>
        <v>3.8333333333333335</v>
      </c>
      <c r="AS200" s="1">
        <f t="shared" si="49"/>
        <v>1</v>
      </c>
      <c r="AT200" s="245">
        <f>COUNTIF(I200:N200,"&gt;"&amp;0)+COUNTIF(S200:AB200,"&gt;"&amp;0)+COUNTIF(AG200:AN200,"&gt;"&amp;0)</f>
        <v>2</v>
      </c>
    </row>
    <row r="201" spans="1:46" ht="15" customHeight="1">
      <c r="A201" s="141"/>
      <c r="B201" s="141">
        <v>886522</v>
      </c>
      <c r="C201" s="14" t="s">
        <v>311</v>
      </c>
      <c r="D201" s="2">
        <v>2013</v>
      </c>
      <c r="E201" s="3" t="s">
        <v>11</v>
      </c>
      <c r="F201" s="1" t="str">
        <f>IFERROR(VLOOKUP(B201,SVEXP!$A$2:$F$6577,6,FALSE),"")</f>
        <v>SK Špindl</v>
      </c>
      <c r="G201" s="211" t="str">
        <f>IFERROR(VLOOKUP(B201,SVEXP!$A$2:$E$6577,5,FALSE),"")</f>
        <v>Středočeský kraj</v>
      </c>
      <c r="H201" s="3" t="s">
        <v>164</v>
      </c>
      <c r="I201" s="4">
        <f>IFERROR(VLOOKUP(A201,'KLP1'!$C$1:$I$108,7,0),IFERROR(VLOOKUP(B201,'KLP1'!$D$1:$I$108,6,0),""))</f>
        <v>64</v>
      </c>
      <c r="J201" s="4">
        <f>IFERROR(VLOOKUP(A201,'KLP2'!$C$1:$I$108,7,0),IFERROR(VLOOKUP(B201,'KLP2'!$D$1:$I$108,6,0),""))</f>
        <v>80</v>
      </c>
      <c r="K201" s="4">
        <f>IFERROR(VLOOKUP(A201,'DM1'!$C$1:$I$108,7,0),IFERROR(VLOOKUP(B201,'DM1'!$D$1:$I$108,6,0),""))</f>
        <v>80</v>
      </c>
      <c r="L201" s="4">
        <f>IFERROR(VLOOKUP(A201,'DM2'!$C$1:$I$108,7,0),IFERROR(VLOOKUP(B201,'DM2'!$D$1:$I$108,6,0),""))</f>
        <v>80</v>
      </c>
      <c r="M201" s="4">
        <f>IFERROR(VLOOKUP(A201,'SPF1'!$C$1:$I$108,7,0),IFERROR(VLOOKUP(B201,'SPF1'!$D$1:$I$108,6,0),""))</f>
        <v>80</v>
      </c>
      <c r="N201" s="4">
        <f>IFERROR(VLOOKUP(A201,'SPF2'!$C$1:$I$108,7,0),IFERROR(VLOOKUP(B201,'SPF2'!$D$1:$I$108,6,0),""))</f>
        <v>60</v>
      </c>
      <c r="O201" s="10">
        <f t="shared" si="39"/>
        <v>444</v>
      </c>
      <c r="P201" s="11">
        <f t="shared" si="40"/>
        <v>320</v>
      </c>
      <c r="Q201" s="201">
        <f t="shared" si="41"/>
        <v>80</v>
      </c>
      <c r="R201" s="8"/>
      <c r="S201" s="5">
        <f>IFERROR(VLOOKUP(A201,DMSBX1!$C$1:$I$108,7,0),IFERROR(VLOOKUP(B201,DMSBX1!$D$1:$I$108,6,0),""))</f>
        <v>32</v>
      </c>
      <c r="T201" s="5">
        <f>IFERROR(VLOOKUP(A201,DMSBX2!$C$1:$I$101,7,0),IFERROR(VLOOKUP(B201,DMSBX2!$D$1:$I$101,6,0),""))</f>
        <v>32</v>
      </c>
      <c r="U201" s="4">
        <f>IFERROR(VLOOKUP(B201,'SP1'!$D$1:$I$107,6,0),"")</f>
        <v>45</v>
      </c>
      <c r="V201" s="4">
        <f>IFERROR(VLOOKUP(B201,'SP2'!$D$1:$I$107,6,0),"")</f>
        <v>36</v>
      </c>
      <c r="W201" s="4">
        <f>IFERROR(IF(B201&lt;&gt;0,VLOOKUP(B201,KLSBX1!$D$2:$I$120,6,FALSE()),NA()),IFERROR(IF(A201&lt;&gt;0,VLOOKUP(A201,KLSBX1!$C$2:$I$120,7,FALSE()),NA()),""))</f>
        <v>36</v>
      </c>
      <c r="X201" s="4">
        <f>IFERROR(IF(B201&lt;&gt;0,VLOOKUP(B201,KLSBX2!$D$2:$I$120,6,FALSE()),NA()),IFERROR(IF(A201&lt;&gt;0,VLOOKUP(A201,KLSBX2!$C$2:$I$120,7,FALSE()),NA()),""))</f>
        <v>22</v>
      </c>
      <c r="Y201" s="4">
        <f>IFERROR(IF(B201&lt;&gt;0,VLOOKUP(B201,DMSBXNC!$D$2:$I$420,6,FALSE()),NA()),IFERROR(IF(A201&lt;&gt;0,VLOOKUP(A201,DMSBXNC!$C$2:$I$420,7,FALSE()),NA()),""))</f>
        <v>14</v>
      </c>
      <c r="Z201" s="4">
        <f>IFERROR(IF(B201&lt;&gt;0,VLOOKUP(B201,DMSBX1_3!$D$2:$I$420,6,FALSE()),NA()),IFERROR(IF(A201&lt;&gt;0,VLOOKUP(A201,DMSBX1_3!$C$2:$I$420,7,FALSE()),NA()),""))</f>
        <v>40</v>
      </c>
      <c r="AA201" s="4">
        <f>IFERROR(IF(B201&lt;&gt;0,VLOOKUP(B201,'KLS1'!$D$2:$I$420,6,FALSE()),NA()),IFERROR(IF(A201&lt;&gt;0,VLOOKUP(A201,'KLS1'!$C$2:$I$420,7,FALSE()),NA()),""))</f>
        <v>32</v>
      </c>
      <c r="AB201" s="6">
        <f>IFERROR(IF(B201&lt;&gt;0,VLOOKUP(B201,'KLS2'!$D$2:$I$426,6,FALSE()),NA()),IFERROR(IF(A201&lt;&gt;0,VLOOKUP(A201,'KLS2'!$C$2:$I$426,7,FALSE()),NA()),""))</f>
        <v>36</v>
      </c>
      <c r="AC201" s="10">
        <f t="shared" si="42"/>
        <v>325</v>
      </c>
      <c r="AD201" s="11">
        <f t="shared" si="43"/>
        <v>289</v>
      </c>
      <c r="AE201" s="201">
        <f t="shared" si="44"/>
        <v>40.333333333333336</v>
      </c>
      <c r="AF201" s="240"/>
      <c r="AG201" s="4" t="str">
        <f>IFERROR(VLOOKUP(B201,FS!$A$2:$N$78,6,FALSE),"")</f>
        <v/>
      </c>
      <c r="AH201" s="4" t="str">
        <f>IFERROR(VLOOKUP(B201,FS!$A$2:$N$78,7,FALSE),"")</f>
        <v/>
      </c>
      <c r="AI201" s="4" t="str">
        <f>IFERROR(VLOOKUP(B201,FS!$A$2:$N$78,8,FALSE),"")</f>
        <v/>
      </c>
      <c r="AJ201" s="4" t="str">
        <f>IFERROR(VLOOKUP(B201,FS!$A$2:$N$78,9,FALSE),"")</f>
        <v/>
      </c>
      <c r="AK201" s="4" t="str">
        <f>IFERROR(VLOOKUP(B201,FS!$A$2:$N$78,10,FALSE),"")</f>
        <v/>
      </c>
      <c r="AL201" s="4" t="str">
        <f>IFERROR(VLOOKUP(B201,FS!$A$2:$N$78,11,FALSE),"")</f>
        <v/>
      </c>
      <c r="AM201" s="4" t="str">
        <f>IFERROR(VLOOKUP(B201,FS!$A$2:$N$78,12,FALSE),"")</f>
        <v/>
      </c>
      <c r="AN201" s="4" t="str">
        <f>IFERROR(VLOOKUP(B201,FS!$A$2:$N$78,13,FALSE),"")</f>
        <v/>
      </c>
      <c r="AO201" s="236">
        <f t="shared" si="45"/>
        <v>0</v>
      </c>
      <c r="AP201" s="235">
        <f t="shared" si="46"/>
        <v>0</v>
      </c>
      <c r="AQ201" s="237">
        <f t="shared" si="47"/>
        <v>0</v>
      </c>
      <c r="AR201" s="4">
        <f t="shared" si="48"/>
        <v>120.33333333333334</v>
      </c>
      <c r="AS201" s="1">
        <f t="shared" si="49"/>
        <v>2</v>
      </c>
      <c r="AT201" s="245">
        <f>COUNTIF(I201:N201,"&gt;"&amp;0)+COUNTIF(S201:AB201,"&gt;"&amp;0)+COUNTIF(AG201:AN201,"&gt;"&amp;0)</f>
        <v>16</v>
      </c>
    </row>
    <row r="202" spans="1:46" ht="15" customHeight="1">
      <c r="B202" s="142">
        <v>775700</v>
      </c>
      <c r="C202" s="142" t="s">
        <v>587</v>
      </c>
      <c r="D202" s="18">
        <v>2013</v>
      </c>
      <c r="E202" s="13" t="s">
        <v>11</v>
      </c>
      <c r="F202" s="1" t="str">
        <f>IFERROR(VLOOKUP(B202,SVEXP!$A$2:$F$6577,6,FALSE),"")</f>
        <v>Lítací jelen</v>
      </c>
      <c r="G202" s="211" t="s">
        <v>1254</v>
      </c>
      <c r="H202" s="13" t="s">
        <v>161</v>
      </c>
      <c r="I202" s="4" t="str">
        <f>IFERROR(VLOOKUP(A202,'KLP1'!$C$1:$I$108,7,0),IFERROR(VLOOKUP(B202,'KLP1'!$D$1:$I$108,6,0),""))</f>
        <v/>
      </c>
      <c r="J202" s="4" t="str">
        <f>IFERROR(VLOOKUP(A202,'KLP2'!$C$1:$I$108,7,0),IFERROR(VLOOKUP(B202,'KLP2'!$D$1:$I$108,6,0),""))</f>
        <v/>
      </c>
      <c r="K202" s="4">
        <f>IFERROR(VLOOKUP(A202,'DM1'!$C$1:$I$108,7,0),IFERROR(VLOOKUP(B202,'DM1'!$D$1:$I$108,6,0),""))</f>
        <v>32</v>
      </c>
      <c r="L202" s="4" t="str">
        <f>IFERROR(VLOOKUP(A202,'DM2'!$C$1:$I$108,7,0),IFERROR(VLOOKUP(B202,'DM2'!$D$1:$I$108,6,0),""))</f>
        <v/>
      </c>
      <c r="M202" s="4" t="str">
        <f>IFERROR(VLOOKUP(A202,'SPF1'!$C$1:$I$108,7,0),IFERROR(VLOOKUP(B202,'SPF1'!$D$1:$I$108,6,0),""))</f>
        <v/>
      </c>
      <c r="N202" s="4" t="str">
        <f>IFERROR(VLOOKUP(A202,'SPF2'!$C$1:$I$108,7,0),IFERROR(VLOOKUP(B202,'SPF2'!$D$1:$I$108,6,0),""))</f>
        <v/>
      </c>
      <c r="O202" s="10">
        <f t="shared" si="39"/>
        <v>32</v>
      </c>
      <c r="P202" s="11">
        <f t="shared" si="40"/>
        <v>32</v>
      </c>
      <c r="Q202" s="201">
        <f t="shared" si="41"/>
        <v>10.666666666666666</v>
      </c>
      <c r="R202" s="8"/>
      <c r="S202" s="5" t="str">
        <f>IFERROR(VLOOKUP(A202,DMSBX1!$C$1:$I$108,7,0),IFERROR(VLOOKUP(B202,DMSBX1!$D$1:$I$108,6,0),""))</f>
        <v/>
      </c>
      <c r="T202" s="5" t="str">
        <f>IFERROR(VLOOKUP(A202,DMSBX2!$C$1:$I$101,7,0),IFERROR(VLOOKUP(B202,DMSBX2!$D$1:$I$101,6,0),""))</f>
        <v/>
      </c>
      <c r="U202" s="4" t="str">
        <f>IFERROR(VLOOKUP(B202,'SP1'!$D$1:$I$107,6,0),"")</f>
        <v/>
      </c>
      <c r="V202" s="4" t="str">
        <f>IFERROR(VLOOKUP(B202,'SP2'!$D$1:$I$107,6,0),"")</f>
        <v/>
      </c>
      <c r="W202" s="4" t="str">
        <f>IFERROR(IF(B202&lt;&gt;0,VLOOKUP(B202,KLSBX1!$D$2:$I$120,6,FALSE()),NA()),IFERROR(IF(A202&lt;&gt;0,VLOOKUP(A202,KLSBX1!$C$2:$I$120,7,FALSE()),NA()),""))</f>
        <v/>
      </c>
      <c r="X202" s="4" t="str">
        <f>IFERROR(IF(B202&lt;&gt;0,VLOOKUP(B202,KLSBX2!$D$2:$I$120,6,FALSE()),NA()),IFERROR(IF(A202&lt;&gt;0,VLOOKUP(A202,KLSBX2!$C$2:$I$120,7,FALSE()),NA()),""))</f>
        <v/>
      </c>
      <c r="Y202" s="4" t="str">
        <f>IFERROR(IF(B202&lt;&gt;0,VLOOKUP(B202,DMSBXNC!$D$2:$I$420,6,FALSE()),NA()),IFERROR(IF(A202&lt;&gt;0,VLOOKUP(A202,DMSBXNC!$C$2:$I$420,7,FALSE()),NA()),""))</f>
        <v/>
      </c>
      <c r="Z202" s="4" t="str">
        <f>IFERROR(IF(B202&lt;&gt;0,VLOOKUP(B202,DMSBX1_3!$D$2:$I$420,6,FALSE()),NA()),IFERROR(IF(A202&lt;&gt;0,VLOOKUP(A202,DMSBX1_3!$C$2:$I$420,7,FALSE()),NA()),""))</f>
        <v/>
      </c>
      <c r="AA202" s="4" t="str">
        <f>IFERROR(IF(B202&lt;&gt;0,VLOOKUP(B202,'KLS1'!$D$2:$I$420,6,FALSE()),NA()),IFERROR(IF(A202&lt;&gt;0,VLOOKUP(A202,'KLS1'!$C$2:$I$420,7,FALSE()),NA()),""))</f>
        <v/>
      </c>
      <c r="AB202" s="6" t="str">
        <f>IFERROR(IF(B202&lt;&gt;0,VLOOKUP(B202,'KLS2'!$D$2:$I$426,6,FALSE()),NA()),IFERROR(IF(A202&lt;&gt;0,VLOOKUP(A202,'KLS2'!$C$2:$I$426,7,FALSE()),NA()),""))</f>
        <v/>
      </c>
      <c r="AC202" s="10">
        <f t="shared" si="42"/>
        <v>0</v>
      </c>
      <c r="AD202" s="11">
        <f t="shared" si="43"/>
        <v>0</v>
      </c>
      <c r="AE202" s="201">
        <f t="shared" si="44"/>
        <v>0</v>
      </c>
      <c r="AF202" s="240"/>
      <c r="AG202" s="4" t="str">
        <f>IFERROR(VLOOKUP(B202,FS!$A$2:$N$78,6,FALSE),"")</f>
        <v/>
      </c>
      <c r="AH202" s="4" t="str">
        <f>IFERROR(VLOOKUP(B202,FS!$A$2:$N$78,7,FALSE),"")</f>
        <v/>
      </c>
      <c r="AI202" s="4" t="str">
        <f>IFERROR(VLOOKUP(B202,FS!$A$2:$N$78,8,FALSE),"")</f>
        <v/>
      </c>
      <c r="AJ202" s="4" t="str">
        <f>IFERROR(VLOOKUP(B202,FS!$A$2:$N$78,9,FALSE),"")</f>
        <v/>
      </c>
      <c r="AK202" s="4" t="str">
        <f>IFERROR(VLOOKUP(B202,FS!$A$2:$N$78,10,FALSE),"")</f>
        <v/>
      </c>
      <c r="AL202" s="4" t="str">
        <f>IFERROR(VLOOKUP(B202,FS!$A$2:$N$78,11,FALSE),"")</f>
        <v/>
      </c>
      <c r="AM202" s="4" t="str">
        <f>IFERROR(VLOOKUP(B202,FS!$A$2:$N$78,12,FALSE),"")</f>
        <v/>
      </c>
      <c r="AN202" s="4" t="str">
        <f>IFERROR(VLOOKUP(B202,FS!$A$2:$N$78,13,FALSE),"")</f>
        <v/>
      </c>
      <c r="AO202" s="236">
        <f t="shared" si="45"/>
        <v>0</v>
      </c>
      <c r="AP202" s="235">
        <f t="shared" si="46"/>
        <v>0</v>
      </c>
      <c r="AQ202" s="237">
        <f t="shared" si="47"/>
        <v>0</v>
      </c>
      <c r="AR202" s="4">
        <f t="shared" si="48"/>
        <v>10.666666666666666</v>
      </c>
      <c r="AS202" s="1">
        <f t="shared" si="49"/>
        <v>1</v>
      </c>
      <c r="AT202" s="130"/>
    </row>
    <row r="203" spans="1:46" ht="15" customHeight="1">
      <c r="A203" s="141"/>
      <c r="B203" s="141">
        <v>774468</v>
      </c>
      <c r="C203" s="14" t="s">
        <v>564</v>
      </c>
      <c r="D203" s="2">
        <v>2013</v>
      </c>
      <c r="E203" s="3" t="s">
        <v>11</v>
      </c>
      <c r="F203" s="1" t="str">
        <f>IFERROR(VLOOKUP(B203,SVEXP!$A$2:$F$6577,6,FALSE),"")</f>
        <v>SA Špindlerův Mlýn</v>
      </c>
      <c r="G203" s="211" t="str">
        <f>IFERROR(VLOOKUP(B203,SVEXP!$A$2:$E$6577,5,FALSE),"")</f>
        <v>Hlavní město Praha</v>
      </c>
      <c r="H203" s="3" t="s">
        <v>161</v>
      </c>
      <c r="I203" s="4" t="str">
        <f>IFERROR(VLOOKUP(A203,'KLP1'!$C$1:$I$108,7,0),IFERROR(VLOOKUP(B203,'KLP1'!$D$1:$I$108,6,0),""))</f>
        <v/>
      </c>
      <c r="J203" s="4" t="str">
        <f>IFERROR(VLOOKUP(A203,'KLP2'!$C$1:$I$108,7,0),IFERROR(VLOOKUP(B203,'KLP2'!$D$1:$I$108,6,0),""))</f>
        <v/>
      </c>
      <c r="K203" s="4" t="str">
        <f>IFERROR(VLOOKUP(A203,'DM1'!$C$1:$I$108,7,0),IFERROR(VLOOKUP(B203,'DM1'!$D$1:$I$108,6,0),""))</f>
        <v/>
      </c>
      <c r="L203" s="4" t="str">
        <f>IFERROR(VLOOKUP(A203,'DM2'!$C$1:$I$108,7,0),IFERROR(VLOOKUP(B203,'DM2'!$D$1:$I$108,6,0),""))</f>
        <v/>
      </c>
      <c r="M203" s="1" t="str">
        <f>IFERROR(VLOOKUP(A203,'SPF1'!$C$1:$I$108,7,0),IFERROR(VLOOKUP(B203,'SPF1'!$D$1:$I$108,6,0),""))</f>
        <v/>
      </c>
      <c r="N203" s="4" t="str">
        <f>IFERROR(VLOOKUP(A203,'SPF2'!$C$1:$I$108,7,0),IFERROR(VLOOKUP(B203,'SPF2'!$D$1:$I$108,6,0),""))</f>
        <v/>
      </c>
      <c r="O203" s="10">
        <f t="shared" si="39"/>
        <v>0</v>
      </c>
      <c r="P203" s="11">
        <f t="shared" si="40"/>
        <v>0</v>
      </c>
      <c r="Q203" s="201">
        <f t="shared" si="41"/>
        <v>0</v>
      </c>
      <c r="R203" s="8"/>
      <c r="S203" s="5">
        <f>IFERROR(VLOOKUP(A203,DMSBX1!$C$1:$I$108,7,0),IFERROR(VLOOKUP(B203,DMSBX1!$D$1:$I$108,6,0),""))</f>
        <v>32</v>
      </c>
      <c r="T203" s="5">
        <f>IFERROR(VLOOKUP(A203,DMSBX2!$C$1:$I$101,7,0),IFERROR(VLOOKUP(B203,DMSBX2!$D$1:$I$101,6,0),""))</f>
        <v>29</v>
      </c>
      <c r="U203" s="4" t="str">
        <f>IFERROR(VLOOKUP(B203,'SP1'!$D$1:$I$107,6,0),"")</f>
        <v/>
      </c>
      <c r="V203" s="4" t="str">
        <f>IFERROR(VLOOKUP(B203,'SP2'!$D$1:$I$107,6,0),"")</f>
        <v/>
      </c>
      <c r="W203" s="4" t="str">
        <f>IFERROR(IF(B203&lt;&gt;0,VLOOKUP(B203,KLSBX1!$D$2:$I$120,6,FALSE()),NA()),IFERROR(IF(A203&lt;&gt;0,VLOOKUP(A203,KLSBX1!$C$2:$I$120,7,FALSE()),NA()),""))</f>
        <v/>
      </c>
      <c r="X203" s="4" t="str">
        <f>IFERROR(IF(B203&lt;&gt;0,VLOOKUP(B203,KLSBX2!$D$2:$I$120,6,FALSE()),NA()),IFERROR(IF(A203&lt;&gt;0,VLOOKUP(A203,KLSBX2!$C$2:$I$120,7,FALSE()),NA()),""))</f>
        <v/>
      </c>
      <c r="Y203" s="4" t="str">
        <f>IFERROR(IF(B203&lt;&gt;0,VLOOKUP(B203,DMSBXNC!$D$2:$I$420,6,FALSE()),NA()),IFERROR(IF(A203&lt;&gt;0,VLOOKUP(A203,DMSBXNC!$C$2:$I$420,7,FALSE()),NA()),""))</f>
        <v/>
      </c>
      <c r="Z203" s="4" t="str">
        <f>IFERROR(IF(B203&lt;&gt;0,VLOOKUP(B203,DMSBX1_3!$D$2:$I$420,6,FALSE()),NA()),IFERROR(IF(A203&lt;&gt;0,VLOOKUP(A203,DMSBX1_3!$C$2:$I$420,7,FALSE()),NA()),""))</f>
        <v/>
      </c>
      <c r="AA203" s="4" t="str">
        <f>IFERROR(IF(B203&lt;&gt;0,VLOOKUP(B203,'KLS1'!$D$2:$I$420,6,FALSE()),NA()),IFERROR(IF(A203&lt;&gt;0,VLOOKUP(A203,'KLS1'!$C$2:$I$420,7,FALSE()),NA()),""))</f>
        <v/>
      </c>
      <c r="AB203" s="6" t="str">
        <f>IFERROR(IF(B203&lt;&gt;0,VLOOKUP(B203,'KLS2'!$D$2:$I$426,6,FALSE()),NA()),IFERROR(IF(A203&lt;&gt;0,VLOOKUP(A203,'KLS2'!$C$2:$I$426,7,FALSE()),NA()),""))</f>
        <v/>
      </c>
      <c r="AC203" s="10">
        <f t="shared" si="42"/>
        <v>61</v>
      </c>
      <c r="AD203" s="11">
        <f t="shared" si="43"/>
        <v>61</v>
      </c>
      <c r="AE203" s="201">
        <f t="shared" si="44"/>
        <v>20.333333333333332</v>
      </c>
      <c r="AF203" s="240"/>
      <c r="AG203" s="4">
        <f>IFERROR(VLOOKUP(B203,FS!$A$2:$N$78,6,FALSE),"")</f>
        <v>36</v>
      </c>
      <c r="AI203" s="4">
        <f>IFERROR(VLOOKUP(B203,FS!$A$2:$N$78,8,FALSE),"")</f>
        <v>27</v>
      </c>
      <c r="AJ203" s="4">
        <f>IFERROR(VLOOKUP(B203,FS!$A$2:$N$78,9,FALSE),"")</f>
        <v>45</v>
      </c>
      <c r="AO203" s="236">
        <f t="shared" si="45"/>
        <v>108</v>
      </c>
      <c r="AP203" s="235">
        <f t="shared" si="46"/>
        <v>108</v>
      </c>
      <c r="AQ203" s="237">
        <f t="shared" si="47"/>
        <v>36</v>
      </c>
      <c r="AR203" s="4">
        <f t="shared" si="48"/>
        <v>56.333333333333329</v>
      </c>
      <c r="AS203" s="1">
        <f t="shared" si="49"/>
        <v>2</v>
      </c>
      <c r="AT203" s="245">
        <f>COUNTIF(I203:N203,"&gt;"&amp;0)+COUNTIF(S203:AB203,"&gt;"&amp;0)+COUNTIF(AG203:AN203,"&gt;"&amp;0)</f>
        <v>5</v>
      </c>
    </row>
    <row r="204" spans="1:46" ht="15" customHeight="1">
      <c r="B204" s="14">
        <v>779187</v>
      </c>
      <c r="C204" s="1" t="s">
        <v>1194</v>
      </c>
      <c r="D204" s="3">
        <v>2013</v>
      </c>
      <c r="E204" s="3" t="s">
        <v>11</v>
      </c>
      <c r="F204" s="1" t="str">
        <f>IFERROR(VLOOKUP(B204,SVEXP!$A$2:$F$6577,6,FALSE),"")</f>
        <v>Neregistrovaní</v>
      </c>
      <c r="G204" s="211" t="str">
        <f>IFERROR(VLOOKUP(B204,SVEXP!$A$2:$E$6577,5,FALSE),"")</f>
        <v>Hlavní město Praha</v>
      </c>
      <c r="H204" s="3" t="s">
        <v>161</v>
      </c>
      <c r="O204" s="10">
        <f t="shared" si="39"/>
        <v>0</v>
      </c>
      <c r="P204" s="11">
        <f t="shared" si="40"/>
        <v>0</v>
      </c>
      <c r="Q204" s="201">
        <f t="shared" si="41"/>
        <v>0</v>
      </c>
      <c r="AC204" s="10">
        <f t="shared" si="42"/>
        <v>0</v>
      </c>
      <c r="AD204" s="11">
        <f t="shared" si="43"/>
        <v>0</v>
      </c>
      <c r="AE204" s="201">
        <f t="shared" si="44"/>
        <v>0</v>
      </c>
      <c r="AF204" s="240"/>
      <c r="AM204" s="4">
        <f>IFERROR(VLOOKUP(B204,FS!$A$2:$N$78,12,FALSE),"")</f>
        <v>26.1</v>
      </c>
      <c r="AO204" s="236">
        <f t="shared" si="45"/>
        <v>26.1</v>
      </c>
      <c r="AP204" s="235">
        <f t="shared" si="46"/>
        <v>26.1</v>
      </c>
      <c r="AQ204" s="237">
        <f t="shared" si="47"/>
        <v>8.7000000000000011</v>
      </c>
      <c r="AR204" s="4">
        <f t="shared" si="48"/>
        <v>8.7000000000000011</v>
      </c>
      <c r="AS204" s="1">
        <f t="shared" si="49"/>
        <v>1</v>
      </c>
      <c r="AT204" s="245">
        <f>COUNTIF(I204:N204,"&gt;"&amp;0)+COUNTIF(S204:AB204,"&gt;"&amp;0)+COUNTIF(AG204:AN204,"&gt;"&amp;0)</f>
        <v>1</v>
      </c>
    </row>
    <row r="205" spans="1:46" ht="15" customHeight="1">
      <c r="B205" s="14">
        <v>777706</v>
      </c>
      <c r="C205" s="14" t="s">
        <v>555</v>
      </c>
      <c r="D205" s="2">
        <v>2013</v>
      </c>
      <c r="E205" s="3" t="s">
        <v>11</v>
      </c>
      <c r="F205" s="1" t="str">
        <f>IFERROR(VLOOKUP(B205,SVEXP!$A$2:$F$6577,6,FALSE),"")</f>
        <v>Snow Rockets</v>
      </c>
      <c r="G205" s="211" t="str">
        <f>IFERROR(VLOOKUP(B205,SVEXP!$A$2:$E$6577,5,FALSE),"")</f>
        <v>Hlavní město Praha</v>
      </c>
      <c r="H205" s="3" t="s">
        <v>161</v>
      </c>
      <c r="I205" s="4" t="str">
        <f>IFERROR(VLOOKUP(A205,'KLP1'!$C$1:$I$108,7,0),IFERROR(VLOOKUP(B205,'KLP1'!$D$1:$I$108,6,0),""))</f>
        <v/>
      </c>
      <c r="J205" s="4" t="str">
        <f>IFERROR(VLOOKUP(A205,'KLP2'!$C$1:$I$108,7,0),IFERROR(VLOOKUP(B205,'KLP2'!$D$1:$I$108,6,0),""))</f>
        <v/>
      </c>
      <c r="K205" s="4" t="str">
        <f>IFERROR(VLOOKUP(A205,'DM1'!$C$1:$I$108,7,0),IFERROR(VLOOKUP(B205,'DM1'!$D$1:$I$108,6,0),""))</f>
        <v/>
      </c>
      <c r="L205" s="4" t="str">
        <f>IFERROR(VLOOKUP(A205,'DM2'!$C$1:$I$108,7,0),IFERROR(VLOOKUP(B205,'DM2'!$D$1:$I$108,6,0),""))</f>
        <v/>
      </c>
      <c r="M205" s="1" t="str">
        <f>IFERROR(VLOOKUP(A205,'SPF1'!$C$1:$I$108,7,0),IFERROR(VLOOKUP(B205,'SPF1'!$D$1:$I$108,6,0),""))</f>
        <v/>
      </c>
      <c r="N205" s="4" t="str">
        <f>IFERROR(VLOOKUP(A205,'SPF2'!$C$1:$I$108,7,0),IFERROR(VLOOKUP(B205,'SPF2'!$D$1:$I$108,6,0),""))</f>
        <v/>
      </c>
      <c r="O205" s="10">
        <f t="shared" si="39"/>
        <v>0</v>
      </c>
      <c r="P205" s="11">
        <f t="shared" si="40"/>
        <v>0</v>
      </c>
      <c r="Q205" s="201">
        <f t="shared" si="41"/>
        <v>0</v>
      </c>
      <c r="R205" s="8"/>
      <c r="S205" s="5" t="str">
        <f>IFERROR(VLOOKUP(A205,DMSBX1!$C$1:$I$108,7,0),IFERROR(VLOOKUP(B205,DMSBX1!$D$1:$I$108,6,0),""))</f>
        <v/>
      </c>
      <c r="T205" s="5" t="str">
        <f>IFERROR(VLOOKUP(A205,DMSBX2!$C$1:$I$101,7,0),IFERROR(VLOOKUP(B205,DMSBX2!$D$1:$I$101,6,0),""))</f>
        <v/>
      </c>
      <c r="U205" s="4">
        <f>IFERROR(VLOOKUP(B205,'SP1'!$D$1:$I$107,6,0),"")</f>
        <v>29</v>
      </c>
      <c r="V205" s="4">
        <f>IFERROR(VLOOKUP(B205,'SP2'!$D$1:$I$107,6,0),"")</f>
        <v>26</v>
      </c>
      <c r="W205" s="4" t="str">
        <f>IFERROR(IF(B205&lt;&gt;0,VLOOKUP(B205,KLSBX1!$D$2:$I$120,6,FALSE()),NA()),IFERROR(IF(A205&lt;&gt;0,VLOOKUP(A205,KLSBX1!$C$2:$I$120,7,FALSE()),NA()),""))</f>
        <v/>
      </c>
      <c r="X205" s="4" t="str">
        <f>IFERROR(IF(B205&lt;&gt;0,VLOOKUP(B205,KLSBX2!$D$2:$I$120,6,FALSE()),NA()),IFERROR(IF(A205&lt;&gt;0,VLOOKUP(A205,KLSBX2!$C$2:$I$120,7,FALSE()),NA()),""))</f>
        <v/>
      </c>
      <c r="Y205" s="4">
        <f>IFERROR(IF(B205&lt;&gt;0,VLOOKUP(B205,DMSBXNC!$D$2:$I$420,6,FALSE()),NA()),IFERROR(IF(A205&lt;&gt;0,VLOOKUP(A205,DMSBXNC!$C$2:$I$420,7,FALSE()),NA()),""))</f>
        <v>24</v>
      </c>
      <c r="Z205" s="4">
        <f>IFERROR(IF(B205&lt;&gt;0,VLOOKUP(B205,DMSBX1_3!$D$2:$I$420,6,FALSE()),NA()),IFERROR(IF(A205&lt;&gt;0,VLOOKUP(A205,DMSBX1_3!$C$2:$I$420,7,FALSE()),NA()),""))</f>
        <v>18</v>
      </c>
      <c r="AA205" s="4">
        <f>IFERROR(IF(B205&lt;&gt;0,VLOOKUP(B205,'KLS1'!$D$2:$I$420,6,FALSE()),NA()),IFERROR(IF(A205&lt;&gt;0,VLOOKUP(A205,'KLS1'!$C$2:$I$420,7,FALSE()),NA()),""))</f>
        <v>29</v>
      </c>
      <c r="AB205" s="6">
        <f>IFERROR(IF(B205&lt;&gt;0,VLOOKUP(B205,'KLS2'!$D$2:$I$426,6,FALSE()),NA()),IFERROR(IF(A205&lt;&gt;0,VLOOKUP(A205,'KLS2'!$C$2:$I$426,7,FALSE()),NA()),""))</f>
        <v>29</v>
      </c>
      <c r="AC205" s="10">
        <f t="shared" si="42"/>
        <v>155</v>
      </c>
      <c r="AD205" s="11">
        <f t="shared" si="43"/>
        <v>155</v>
      </c>
      <c r="AE205" s="201">
        <f t="shared" si="44"/>
        <v>29</v>
      </c>
      <c r="AF205" s="240"/>
      <c r="AG205" s="4" t="str">
        <f>IFERROR(VLOOKUP(B205,FS!$A$2:$N$78,6,FALSE),"")</f>
        <v/>
      </c>
      <c r="AH205" s="4" t="str">
        <f>IFERROR(VLOOKUP(B205,FS!$A$2:$N$78,7,FALSE),"")</f>
        <v/>
      </c>
      <c r="AI205" s="4" t="str">
        <f>IFERROR(VLOOKUP(B205,FS!$A$2:$N$78,8,FALSE),"")</f>
        <v/>
      </c>
      <c r="AJ205" s="4" t="str">
        <f>IFERROR(VLOOKUP(B205,FS!$A$2:$N$78,9,FALSE),"")</f>
        <v/>
      </c>
      <c r="AK205" s="4" t="str">
        <f>IFERROR(VLOOKUP(B205,FS!$A$2:$N$78,10,FALSE),"")</f>
        <v/>
      </c>
      <c r="AL205" s="4" t="str">
        <f>IFERROR(VLOOKUP(B205,FS!$A$2:$N$78,11,FALSE),"")</f>
        <v/>
      </c>
      <c r="AM205" s="4" t="str">
        <f>IFERROR(VLOOKUP(B205,FS!$A$2:$N$78,12,FALSE),"")</f>
        <v/>
      </c>
      <c r="AN205" s="4" t="str">
        <f>IFERROR(VLOOKUP(B205,FS!$A$2:$N$78,13,FALSE),"")</f>
        <v/>
      </c>
      <c r="AO205" s="236">
        <f t="shared" si="45"/>
        <v>0</v>
      </c>
      <c r="AP205" s="235">
        <f t="shared" si="46"/>
        <v>0</v>
      </c>
      <c r="AQ205" s="237">
        <f t="shared" si="47"/>
        <v>0</v>
      </c>
      <c r="AR205" s="4">
        <f t="shared" si="48"/>
        <v>29</v>
      </c>
      <c r="AS205" s="1">
        <f t="shared" si="49"/>
        <v>1</v>
      </c>
      <c r="AT205" s="130"/>
    </row>
    <row r="206" spans="1:46" ht="15" customHeight="1">
      <c r="A206" s="141"/>
      <c r="B206" s="141">
        <v>773750</v>
      </c>
      <c r="C206" s="14" t="s">
        <v>551</v>
      </c>
      <c r="D206" s="2">
        <v>2013</v>
      </c>
      <c r="E206" s="3" t="s">
        <v>11</v>
      </c>
      <c r="F206" s="1" t="str">
        <f>IFERROR(VLOOKUP(B206,SVEXP!$A$2:$F$6577,6,FALSE),"")</f>
        <v>SK SNOWRIDERS VIMPERK</v>
      </c>
      <c r="G206" s="211" t="str">
        <f>IFERROR(VLOOKUP(B206,SVEXP!$A$2:$E$6577,5,FALSE),"")</f>
        <v>Jihočeský kraj</v>
      </c>
      <c r="H206" s="3" t="s">
        <v>161</v>
      </c>
      <c r="I206" s="4" t="str">
        <f>IFERROR(VLOOKUP(A206,'KLP1'!$C$1:$I$108,7,0),IFERROR(VLOOKUP(B206,'KLP1'!$D$1:$I$108,6,0),""))</f>
        <v/>
      </c>
      <c r="J206" s="4" t="str">
        <f>IFERROR(VLOOKUP(A206,'KLP2'!$C$1:$I$108,7,0),IFERROR(VLOOKUP(B206,'KLP2'!$D$1:$I$108,6,0),""))</f>
        <v/>
      </c>
      <c r="K206" s="4" t="str">
        <f>IFERROR(VLOOKUP(A206,'DM1'!$C$1:$I$108,7,0),IFERROR(VLOOKUP(B206,'DM1'!$D$1:$I$108,6,0),""))</f>
        <v/>
      </c>
      <c r="L206" s="4" t="str">
        <f>IFERROR(VLOOKUP(A206,'DM2'!$C$1:$I$108,7,0),IFERROR(VLOOKUP(B206,'DM2'!$D$1:$I$108,6,0),""))</f>
        <v/>
      </c>
      <c r="M206" s="1" t="str">
        <f>IFERROR(VLOOKUP(A206,'SPF1'!$C$1:$I$108,7,0),IFERROR(VLOOKUP(B206,'SPF1'!$D$1:$I$108,6,0),""))</f>
        <v/>
      </c>
      <c r="N206" s="4" t="str">
        <f>IFERROR(VLOOKUP(A206,'SPF2'!$C$1:$I$108,7,0),IFERROR(VLOOKUP(B206,'SPF2'!$D$1:$I$108,6,0),""))</f>
        <v/>
      </c>
      <c r="O206" s="10">
        <f t="shared" si="39"/>
        <v>0</v>
      </c>
      <c r="P206" s="11">
        <f t="shared" si="40"/>
        <v>0</v>
      </c>
      <c r="Q206" s="201">
        <f t="shared" si="41"/>
        <v>0</v>
      </c>
      <c r="R206" s="8"/>
      <c r="S206" s="5">
        <f>IFERROR(VLOOKUP(A206,DMSBX1!$C$1:$I$108,7,0),IFERROR(VLOOKUP(B206,DMSBX1!$D$1:$I$108,6,0),""))</f>
        <v>26</v>
      </c>
      <c r="T206" s="5">
        <f>IFERROR(VLOOKUP(A206,DMSBX2!$C$1:$I$101,7,0),IFERROR(VLOOKUP(B206,DMSBX2!$D$1:$I$101,6,0),""))</f>
        <v>26</v>
      </c>
      <c r="U206" s="4">
        <f>IFERROR(VLOOKUP(B206,'SP1'!$D$1:$I$107,6,0),"")</f>
        <v>32</v>
      </c>
      <c r="V206" s="4">
        <f>IFERROR(VLOOKUP(B206,'SP2'!$D$1:$I$107,6,0),"")</f>
        <v>60</v>
      </c>
      <c r="W206" s="4" t="str">
        <f>IFERROR(IF(B206&lt;&gt;0,VLOOKUP(B206,KLSBX1!$D$2:$I$120,6,FALSE()),NA()),IFERROR(IF(A206&lt;&gt;0,VLOOKUP(A206,KLSBX1!$C$2:$I$120,7,FALSE()),NA()),""))</f>
        <v/>
      </c>
      <c r="X206" s="4" t="str">
        <f>IFERROR(IF(B206&lt;&gt;0,VLOOKUP(B206,KLSBX2!$D$2:$I$120,6,FALSE()),NA()),IFERROR(IF(A206&lt;&gt;0,VLOOKUP(A206,KLSBX2!$C$2:$I$120,7,FALSE()),NA()),""))</f>
        <v/>
      </c>
      <c r="Y206" s="4">
        <f>IFERROR(IF(B206&lt;&gt;0,VLOOKUP(B206,DMSBXNC!$D$2:$I$420,6,FALSE()),NA()),IFERROR(IF(A206&lt;&gt;0,VLOOKUP(A206,DMSBXNC!$C$2:$I$420,7,FALSE()),NA()),""))</f>
        <v>14</v>
      </c>
      <c r="Z206" s="4">
        <f>IFERROR(IF(B206&lt;&gt;0,VLOOKUP(B206,DMSBX1_3!$D$2:$I$420,6,FALSE()),NA()),IFERROR(IF(A206&lt;&gt;0,VLOOKUP(A206,DMSBX1_3!$C$2:$I$420,7,FALSE()),NA()),""))</f>
        <v>14</v>
      </c>
      <c r="AA206" s="4">
        <f>IFERROR(IF(B206&lt;&gt;0,VLOOKUP(B206,'KLS1'!$D$2:$I$420,6,FALSE()),NA()),IFERROR(IF(A206&lt;&gt;0,VLOOKUP(A206,'KLS1'!$C$2:$I$420,7,FALSE()),NA()),""))</f>
        <v>45</v>
      </c>
      <c r="AB206" s="6">
        <f>IFERROR(IF(B206&lt;&gt;0,VLOOKUP(B206,'KLS2'!$D$2:$I$426,6,FALSE()),NA()),IFERROR(IF(A206&lt;&gt;0,VLOOKUP(A206,'KLS2'!$C$2:$I$426,7,FALSE()),NA()),""))</f>
        <v>45</v>
      </c>
      <c r="AC206" s="10">
        <f t="shared" si="42"/>
        <v>262</v>
      </c>
      <c r="AD206" s="11">
        <f t="shared" si="43"/>
        <v>262</v>
      </c>
      <c r="AE206" s="201">
        <f t="shared" si="44"/>
        <v>50</v>
      </c>
      <c r="AF206" s="240"/>
      <c r="AG206" s="4" t="str">
        <f>IFERROR(VLOOKUP(B206,FS!$A$2:$N$78,6,FALSE),"")</f>
        <v/>
      </c>
      <c r="AH206" s="4" t="str">
        <f>IFERROR(VLOOKUP(B206,FS!$A$2:$N$78,7,FALSE),"")</f>
        <v/>
      </c>
      <c r="AI206" s="4" t="str">
        <f>IFERROR(VLOOKUP(B206,FS!$A$2:$N$78,8,FALSE),"")</f>
        <v/>
      </c>
      <c r="AJ206" s="4" t="str">
        <f>IFERROR(VLOOKUP(B206,FS!$A$2:$N$78,9,FALSE),"")</f>
        <v/>
      </c>
      <c r="AK206" s="4" t="str">
        <f>IFERROR(VLOOKUP(B206,FS!$A$2:$N$78,10,FALSE),"")</f>
        <v/>
      </c>
      <c r="AL206" s="4" t="str">
        <f>IFERROR(VLOOKUP(B206,FS!$A$2:$N$78,11,FALSE),"")</f>
        <v/>
      </c>
      <c r="AM206" s="4" t="str">
        <f>IFERROR(VLOOKUP(B206,FS!$A$2:$N$78,12,FALSE),"")</f>
        <v/>
      </c>
      <c r="AN206" s="4" t="str">
        <f>IFERROR(VLOOKUP(B206,FS!$A$2:$N$78,13,FALSE),"")</f>
        <v/>
      </c>
      <c r="AO206" s="236">
        <f t="shared" si="45"/>
        <v>0</v>
      </c>
      <c r="AP206" s="235">
        <f t="shared" si="46"/>
        <v>0</v>
      </c>
      <c r="AQ206" s="237">
        <f t="shared" si="47"/>
        <v>0</v>
      </c>
      <c r="AR206" s="4">
        <f t="shared" si="48"/>
        <v>50</v>
      </c>
      <c r="AS206" s="1">
        <f t="shared" si="49"/>
        <v>1</v>
      </c>
      <c r="AT206" s="130"/>
    </row>
    <row r="207" spans="1:46" ht="15" customHeight="1">
      <c r="B207" s="14">
        <v>777769</v>
      </c>
      <c r="C207" s="14" t="s">
        <v>553</v>
      </c>
      <c r="D207" s="3">
        <v>2013</v>
      </c>
      <c r="E207" s="3" t="s">
        <v>11</v>
      </c>
      <c r="F207" s="1" t="str">
        <f>IFERROR(VLOOKUP(B207,SVEXP!$A$2:$F$6577,6,FALSE),"")</f>
        <v>SK SNOWRIDERS VIMPERK</v>
      </c>
      <c r="G207" s="211" t="str">
        <f>IFERROR(VLOOKUP(B207,SVEXP!$A$2:$E$6577,5,FALSE),"")</f>
        <v>Jihočeský kraj</v>
      </c>
      <c r="H207" s="3" t="s">
        <v>161</v>
      </c>
      <c r="I207" s="4" t="str">
        <f>IFERROR(VLOOKUP(A207,'KLP1'!$C$1:$I$108,7,0),IFERROR(VLOOKUP(B207,'KLP1'!$D$1:$I$108,6,0),""))</f>
        <v/>
      </c>
      <c r="J207" s="4" t="str">
        <f>IFERROR(VLOOKUP(A207,'KLP2'!$C$1:$I$108,7,0),IFERROR(VLOOKUP(B207,'KLP2'!$D$1:$I$108,6,0),""))</f>
        <v/>
      </c>
      <c r="K207" s="4" t="str">
        <f>IFERROR(VLOOKUP(A207,'DM1'!$C$1:$I$108,7,0),IFERROR(VLOOKUP(B207,'DM1'!$D$1:$I$108,6,0),""))</f>
        <v/>
      </c>
      <c r="L207" s="4" t="str">
        <f>IFERROR(VLOOKUP(A207,'DM2'!$C$1:$I$108,7,0),IFERROR(VLOOKUP(B207,'DM2'!$D$1:$I$108,6,0),""))</f>
        <v/>
      </c>
      <c r="M207" s="1" t="str">
        <f>IFERROR(VLOOKUP(A207,'SPF1'!$C$1:$I$108,7,0),IFERROR(VLOOKUP(B207,'SPF1'!$D$1:$I$108,6,0),""))</f>
        <v/>
      </c>
      <c r="N207" s="4" t="str">
        <f>IFERROR(VLOOKUP(A207,'SPF2'!$C$1:$I$108,7,0),IFERROR(VLOOKUP(B207,'SPF2'!$D$1:$I$108,6,0),""))</f>
        <v/>
      </c>
      <c r="O207" s="10">
        <f t="shared" si="39"/>
        <v>0</v>
      </c>
      <c r="P207" s="11">
        <f t="shared" si="40"/>
        <v>0</v>
      </c>
      <c r="Q207" s="201">
        <f t="shared" si="41"/>
        <v>0</v>
      </c>
      <c r="R207" s="8"/>
      <c r="S207" s="5">
        <f>IFERROR(VLOOKUP(A207,DMSBX1!$C$1:$I$108,7,0),IFERROR(VLOOKUP(B207,DMSBX1!$D$1:$I$108,6,0),""))</f>
        <v>20</v>
      </c>
      <c r="T207" s="5">
        <f>IFERROR(VLOOKUP(A207,DMSBX2!$C$1:$I$101,7,0),IFERROR(VLOOKUP(B207,DMSBX2!$D$1:$I$101,6,0),""))</f>
        <v>20</v>
      </c>
      <c r="U207" s="4">
        <f>IFERROR(VLOOKUP(B207,'SP1'!$D$1:$I$107,6,0),"")</f>
        <v>16</v>
      </c>
      <c r="V207" s="4">
        <f>IFERROR(VLOOKUP(B207,'SP2'!$D$1:$I$107,6,0),"")</f>
        <v>18</v>
      </c>
      <c r="W207" s="4" t="str">
        <f>IFERROR(IF(B207&lt;&gt;0,VLOOKUP(B207,KLSBX1!$D$2:$I$120,6,FALSE()),NA()),IFERROR(IF(A207&lt;&gt;0,VLOOKUP(A207,KLSBX1!$C$2:$I$120,7,FALSE()),NA()),""))</f>
        <v/>
      </c>
      <c r="X207" s="4" t="str">
        <f>IFERROR(IF(B207&lt;&gt;0,VLOOKUP(B207,KLSBX2!$D$2:$I$120,6,FALSE()),NA()),IFERROR(IF(A207&lt;&gt;0,VLOOKUP(A207,KLSBX2!$C$2:$I$120,7,FALSE()),NA()),""))</f>
        <v/>
      </c>
      <c r="Y207" s="4">
        <f>IFERROR(IF(B207&lt;&gt;0,VLOOKUP(B207,DMSBXNC!$D$2:$I$420,6,FALSE()),NA()),IFERROR(IF(A207&lt;&gt;0,VLOOKUP(A207,DMSBXNC!$C$2:$I$420,7,FALSE()),NA()),""))</f>
        <v>16</v>
      </c>
      <c r="Z207" s="4">
        <f>IFERROR(IF(B207&lt;&gt;0,VLOOKUP(B207,DMSBX1_3!$D$2:$I$420,6,FALSE()),NA()),IFERROR(IF(A207&lt;&gt;0,VLOOKUP(A207,DMSBX1_3!$C$2:$I$420,7,FALSE()),NA()),""))</f>
        <v>7</v>
      </c>
      <c r="AA207" s="4">
        <f>IFERROR(IF(B207&lt;&gt;0,VLOOKUP(B207,'KLS1'!$D$2:$I$420,6,FALSE()),NA()),IFERROR(IF(A207&lt;&gt;0,VLOOKUP(A207,'KLS1'!$C$2:$I$420,7,FALSE()),NA()),""))</f>
        <v>32</v>
      </c>
      <c r="AB207" s="6">
        <f>IFERROR(IF(B207&lt;&gt;0,VLOOKUP(B207,'KLS2'!$D$2:$I$426,6,FALSE()),NA()),IFERROR(IF(A207&lt;&gt;0,VLOOKUP(A207,'KLS2'!$C$2:$I$426,7,FALSE()),NA()),""))</f>
        <v>32</v>
      </c>
      <c r="AC207" s="10">
        <f t="shared" si="42"/>
        <v>161</v>
      </c>
      <c r="AD207" s="11">
        <f t="shared" si="43"/>
        <v>161</v>
      </c>
      <c r="AE207" s="201">
        <f t="shared" si="44"/>
        <v>28</v>
      </c>
      <c r="AF207" s="240"/>
      <c r="AG207" s="4" t="str">
        <f>IFERROR(VLOOKUP(B207,FS!$A$2:$N$78,6,FALSE),"")</f>
        <v/>
      </c>
      <c r="AH207" s="4" t="str">
        <f>IFERROR(VLOOKUP(B207,FS!$A$2:$N$78,7,FALSE),"")</f>
        <v/>
      </c>
      <c r="AI207" s="4" t="str">
        <f>IFERROR(VLOOKUP(B207,FS!$A$2:$N$78,8,FALSE),"")</f>
        <v/>
      </c>
      <c r="AJ207" s="4" t="str">
        <f>IFERROR(VLOOKUP(B207,FS!$A$2:$N$78,9,FALSE),"")</f>
        <v/>
      </c>
      <c r="AK207" s="4" t="str">
        <f>IFERROR(VLOOKUP(B207,FS!$A$2:$N$78,10,FALSE),"")</f>
        <v/>
      </c>
      <c r="AL207" s="4" t="str">
        <f>IFERROR(VLOOKUP(B207,FS!$A$2:$N$78,11,FALSE),"")</f>
        <v/>
      </c>
      <c r="AM207" s="4" t="str">
        <f>IFERROR(VLOOKUP(B207,FS!$A$2:$N$78,12,FALSE),"")</f>
        <v/>
      </c>
      <c r="AN207" s="4" t="str">
        <f>IFERROR(VLOOKUP(B207,FS!$A$2:$N$78,13,FALSE),"")</f>
        <v/>
      </c>
      <c r="AO207" s="236">
        <f t="shared" si="45"/>
        <v>0</v>
      </c>
      <c r="AP207" s="235">
        <f t="shared" si="46"/>
        <v>0</v>
      </c>
      <c r="AQ207" s="237">
        <f t="shared" si="47"/>
        <v>0</v>
      </c>
      <c r="AR207" s="4">
        <f t="shared" si="48"/>
        <v>28</v>
      </c>
      <c r="AS207" s="1">
        <f t="shared" si="49"/>
        <v>1</v>
      </c>
      <c r="AT207" s="130"/>
    </row>
    <row r="208" spans="1:46" ht="15" customHeight="1">
      <c r="B208" s="14">
        <v>777117</v>
      </c>
      <c r="C208" s="14" t="s">
        <v>562</v>
      </c>
      <c r="D208" s="3">
        <v>2013</v>
      </c>
      <c r="E208" s="3" t="s">
        <v>11</v>
      </c>
      <c r="F208" s="1" t="str">
        <f>IFERROR(VLOOKUP(B208,SVEXP!$A$2:$F$6577,6,FALSE),"")</f>
        <v>SK SNOWRIDERS VIMPERK</v>
      </c>
      <c r="G208" s="211" t="str">
        <f>IFERROR(VLOOKUP(B208,SVEXP!$A$2:$E$6577,5,FALSE),"")</f>
        <v>Jihočeský kraj</v>
      </c>
      <c r="H208" s="3" t="s">
        <v>161</v>
      </c>
      <c r="I208" s="4" t="str">
        <f>IFERROR(VLOOKUP(A208,'KLP1'!$C$1:$I$108,7,0),IFERROR(VLOOKUP(B208,'KLP1'!$D$1:$I$108,6,0),""))</f>
        <v/>
      </c>
      <c r="J208" s="4" t="str">
        <f>IFERROR(VLOOKUP(A208,'KLP2'!$C$1:$I$108,7,0),IFERROR(VLOOKUP(B208,'KLP2'!$D$1:$I$108,6,0),""))</f>
        <v/>
      </c>
      <c r="K208" s="4" t="str">
        <f>IFERROR(VLOOKUP(A208,'DM1'!$C$1:$I$108,7,0),IFERROR(VLOOKUP(B208,'DM1'!$D$1:$I$108,6,0),""))</f>
        <v/>
      </c>
      <c r="L208" s="4" t="str">
        <f>IFERROR(VLOOKUP(A208,'DM2'!$C$1:$I$108,7,0),IFERROR(VLOOKUP(B208,'DM2'!$D$1:$I$108,6,0),""))</f>
        <v/>
      </c>
      <c r="M208" s="1" t="str">
        <f>IFERROR(VLOOKUP(A208,'SPF1'!$C$1:$I$108,7,0),IFERROR(VLOOKUP(B208,'SPF1'!$D$1:$I$108,6,0),""))</f>
        <v/>
      </c>
      <c r="N208" s="4" t="str">
        <f>IFERROR(VLOOKUP(A208,'SPF2'!$C$1:$I$108,7,0),IFERROR(VLOOKUP(B208,'SPF2'!$D$1:$I$108,6,0),""))</f>
        <v/>
      </c>
      <c r="O208" s="10">
        <f t="shared" si="39"/>
        <v>0</v>
      </c>
      <c r="P208" s="11">
        <f t="shared" si="40"/>
        <v>0</v>
      </c>
      <c r="Q208" s="201">
        <f t="shared" si="41"/>
        <v>0</v>
      </c>
      <c r="R208" s="8"/>
      <c r="S208" s="5" t="str">
        <f>IFERROR(VLOOKUP(A208,DMSBX1!$C$1:$I$108,7,0),IFERROR(VLOOKUP(B208,DMSBX1!$D$1:$I$108,6,0),""))</f>
        <v/>
      </c>
      <c r="T208" s="5" t="str">
        <f>IFERROR(VLOOKUP(A208,DMSBX2!$C$1:$I$101,7,0),IFERROR(VLOOKUP(B208,DMSBX2!$D$1:$I$101,6,0),""))</f>
        <v/>
      </c>
      <c r="U208" s="4">
        <f>IFERROR(VLOOKUP(B208,'SP1'!$D$1:$I$107,6,0),"")</f>
        <v>10</v>
      </c>
      <c r="V208" s="4">
        <f>IFERROR(VLOOKUP(B208,'SP2'!$D$1:$I$107,6,0),"")</f>
        <v>13</v>
      </c>
      <c r="W208" s="4">
        <f>IFERROR(IF(B208&lt;&gt;0,VLOOKUP(B208,KLSBX1!$D$2:$I$120,6,FALSE()),NA()),IFERROR(IF(A208&lt;&gt;0,VLOOKUP(A208,KLSBX1!$C$2:$I$120,7,FALSE()),NA()),""))</f>
        <v>15</v>
      </c>
      <c r="X208" s="4">
        <f>IFERROR(IF(B208&lt;&gt;0,VLOOKUP(B208,KLSBX2!$D$2:$I$120,6,FALSE()),NA()),IFERROR(IF(A208&lt;&gt;0,VLOOKUP(A208,KLSBX2!$C$2:$I$120,7,FALSE()),NA()),""))</f>
        <v>18</v>
      </c>
      <c r="Y208" s="4">
        <f>IFERROR(IF(B208&lt;&gt;0,VLOOKUP(B208,DMSBXNC!$D$2:$I$420,6,FALSE()),NA()),IFERROR(IF(A208&lt;&gt;0,VLOOKUP(A208,DMSBXNC!$C$2:$I$420,7,FALSE()),NA()),""))</f>
        <v>10</v>
      </c>
      <c r="Z208" s="4">
        <f>IFERROR(IF(B208&lt;&gt;0,VLOOKUP(B208,DMSBX1_3!$D$2:$I$420,6,FALSE()),NA()),IFERROR(IF(A208&lt;&gt;0,VLOOKUP(A208,DMSBX1_3!$C$2:$I$420,7,FALSE()),NA()),""))</f>
        <v>10</v>
      </c>
      <c r="AA208" s="4" t="str">
        <f>IFERROR(IF(B208&lt;&gt;0,VLOOKUP(B208,'KLS1'!$D$2:$I$420,6,FALSE()),NA()),IFERROR(IF(A208&lt;&gt;0,VLOOKUP(A208,'KLS1'!$C$2:$I$420,7,FALSE()),NA()),""))</f>
        <v/>
      </c>
      <c r="AB208" s="6" t="str">
        <f>IFERROR(IF(B208&lt;&gt;0,VLOOKUP(B208,'KLS2'!$D$2:$I$426,6,FALSE()),NA()),IFERROR(IF(A208&lt;&gt;0,VLOOKUP(A208,'KLS2'!$C$2:$I$426,7,FALSE()),NA()),""))</f>
        <v/>
      </c>
      <c r="AC208" s="10">
        <f t="shared" si="42"/>
        <v>76</v>
      </c>
      <c r="AD208" s="11">
        <f t="shared" si="43"/>
        <v>76</v>
      </c>
      <c r="AE208" s="201">
        <f t="shared" si="44"/>
        <v>15.333333333333334</v>
      </c>
      <c r="AF208" s="240"/>
      <c r="AG208" s="4" t="str">
        <f>IFERROR(VLOOKUP(B208,FS!$A$2:$N$78,6,FALSE),"")</f>
        <v/>
      </c>
      <c r="AH208" s="4" t="str">
        <f>IFERROR(VLOOKUP(B208,FS!$A$2:$N$78,7,FALSE),"")</f>
        <v/>
      </c>
      <c r="AI208" s="4" t="str">
        <f>IFERROR(VLOOKUP(B208,FS!$A$2:$N$78,8,FALSE),"")</f>
        <v/>
      </c>
      <c r="AJ208" s="4" t="str">
        <f>IFERROR(VLOOKUP(B208,FS!$A$2:$N$78,9,FALSE),"")</f>
        <v/>
      </c>
      <c r="AK208" s="4" t="str">
        <f>IFERROR(VLOOKUP(B208,FS!$A$2:$N$78,10,FALSE),"")</f>
        <v/>
      </c>
      <c r="AL208" s="4" t="str">
        <f>IFERROR(VLOOKUP(B208,FS!$A$2:$N$78,11,FALSE),"")</f>
        <v/>
      </c>
      <c r="AM208" s="4" t="str">
        <f>IFERROR(VLOOKUP(B208,FS!$A$2:$N$78,12,FALSE),"")</f>
        <v/>
      </c>
      <c r="AN208" s="4" t="str">
        <f>IFERROR(VLOOKUP(B208,FS!$A$2:$N$78,13,FALSE),"")</f>
        <v/>
      </c>
      <c r="AO208" s="236">
        <f t="shared" si="45"/>
        <v>0</v>
      </c>
      <c r="AP208" s="235">
        <f t="shared" si="46"/>
        <v>0</v>
      </c>
      <c r="AQ208" s="237">
        <f t="shared" si="47"/>
        <v>0</v>
      </c>
      <c r="AR208" s="4">
        <f t="shared" si="48"/>
        <v>15.333333333333334</v>
      </c>
      <c r="AS208" s="1">
        <f t="shared" si="49"/>
        <v>1</v>
      </c>
      <c r="AT208" s="130"/>
    </row>
    <row r="209" spans="1:46" ht="15" customHeight="1">
      <c r="A209" s="184"/>
      <c r="B209" s="184">
        <v>778903</v>
      </c>
      <c r="C209" s="184" t="s">
        <v>576</v>
      </c>
      <c r="D209" s="185">
        <v>2013</v>
      </c>
      <c r="E209" s="185" t="s">
        <v>11</v>
      </c>
      <c r="F209" s="1" t="str">
        <f>IFERROR(VLOOKUP(B209,SVEXP!$A$2:$F$6577,6,FALSE),"")</f>
        <v>Freeski klub Praha</v>
      </c>
      <c r="G209" s="211" t="str">
        <f>IFERROR(VLOOKUP(B209,SVEXP!$A$2:$E$6577,5,FALSE),"")</f>
        <v>Jihomoravský kraj</v>
      </c>
      <c r="H209" s="185" t="s">
        <v>161</v>
      </c>
      <c r="I209" s="13"/>
      <c r="J209" s="185"/>
      <c r="K209" s="185"/>
      <c r="M209" s="1" t="str">
        <f>IFERROR(VLOOKUP(A209,'SPF1'!$C$1:$I$108,7,0),IFERROR(VLOOKUP(B209,'SPF1'!$D$1:$I$108,6,0),""))</f>
        <v/>
      </c>
      <c r="N209" s="4" t="str">
        <f>IFERROR(VLOOKUP(A209,'SPF2'!$C$1:$I$108,7,0),IFERROR(VLOOKUP(B209,'SPF2'!$D$1:$I$108,6,0),""))</f>
        <v/>
      </c>
      <c r="O209" s="10">
        <f t="shared" si="39"/>
        <v>0</v>
      </c>
      <c r="P209" s="11">
        <f t="shared" si="40"/>
        <v>0</v>
      </c>
      <c r="Q209" s="201">
        <f t="shared" si="41"/>
        <v>0</v>
      </c>
      <c r="R209" s="8"/>
      <c r="S209" s="5" t="str">
        <f>IFERROR(VLOOKUP(A209,DMSBX1!$C$1:$I$108,7,0),IFERROR(VLOOKUP(B209,DMSBX1!$D$1:$I$108,6,0),""))</f>
        <v/>
      </c>
      <c r="U209" s="4" t="str">
        <f>IFERROR(VLOOKUP(B209,'SP1'!$D$1:$I$107,6,0),"")</f>
        <v/>
      </c>
      <c r="V209" s="4" t="str">
        <f>IFERROR(VLOOKUP(B209,'SP2'!$D$1:$I$107,6,0),"")</f>
        <v/>
      </c>
      <c r="W209" s="4" t="str">
        <f>IFERROR(IF(B209&lt;&gt;0,VLOOKUP(B209,KLSBX1!$D$2:$I$120,6,FALSE()),NA()),IFERROR(IF(A209&lt;&gt;0,VLOOKUP(A209,KLSBX1!$C$2:$I$120,7,FALSE()),NA()),""))</f>
        <v/>
      </c>
      <c r="X209" s="4" t="str">
        <f>IFERROR(IF(B209&lt;&gt;0,VLOOKUP(B209,KLSBX2!$D$2:$I$120,6,FALSE()),NA()),IFERROR(IF(A209&lt;&gt;0,VLOOKUP(A209,KLSBX2!$C$2:$I$120,7,FALSE()),NA()),""))</f>
        <v/>
      </c>
      <c r="Y209" s="4">
        <f>IFERROR(IF(B209&lt;&gt;0,VLOOKUP(B209,DMSBXNC!$D$2:$I$420,6,FALSE()),NA()),IFERROR(IF(A209&lt;&gt;0,VLOOKUP(A209,DMSBXNC!$C$2:$I$420,7,FALSE()),NA()),""))</f>
        <v>9</v>
      </c>
      <c r="Z209" s="4">
        <f>IFERROR(IF(B209&lt;&gt;0,VLOOKUP(B209,DMSBX1_3!$D$2:$I$420,6,FALSE()),NA()),IFERROR(IF(A209&lt;&gt;0,VLOOKUP(A209,DMSBX1_3!$C$2:$I$420,7,FALSE()),NA()),""))</f>
        <v>9</v>
      </c>
      <c r="AA209" s="4" t="str">
        <f>IFERROR(IF(B209&lt;&gt;0,VLOOKUP(B209,'KLS1'!$D$2:$I$420,6,FALSE()),NA()),IFERROR(IF(A209&lt;&gt;0,VLOOKUP(A209,'KLS1'!$C$2:$I$420,7,FALSE()),NA()),""))</f>
        <v/>
      </c>
      <c r="AB209" s="6" t="str">
        <f>IFERROR(IF(B209&lt;&gt;0,VLOOKUP(B209,'KLS2'!$D$2:$I$426,6,FALSE()),NA()),IFERROR(IF(A209&lt;&gt;0,VLOOKUP(A209,'KLS2'!$C$2:$I$426,7,FALSE()),NA()),""))</f>
        <v/>
      </c>
      <c r="AC209" s="10">
        <f t="shared" si="42"/>
        <v>18</v>
      </c>
      <c r="AD209" s="11">
        <f t="shared" si="43"/>
        <v>18</v>
      </c>
      <c r="AE209" s="201">
        <f t="shared" si="44"/>
        <v>6</v>
      </c>
      <c r="AF209" s="240"/>
      <c r="AG209" s="4" t="str">
        <f>IFERROR(VLOOKUP(B209,FS!$A$2:$N$78,6,FALSE),"")</f>
        <v/>
      </c>
      <c r="AH209" s="4" t="str">
        <f>IFERROR(VLOOKUP(B209,FS!$A$2:$N$78,7,FALSE),"")</f>
        <v/>
      </c>
      <c r="AI209" s="4" t="str">
        <f>IFERROR(VLOOKUP(B209,FS!$A$2:$N$78,8,FALSE),"")</f>
        <v/>
      </c>
      <c r="AJ209" s="4" t="str">
        <f>IFERROR(VLOOKUP(B209,FS!$A$2:$N$78,9,FALSE),"")</f>
        <v/>
      </c>
      <c r="AK209" s="4" t="str">
        <f>IFERROR(VLOOKUP(B209,FS!$A$2:$N$78,10,FALSE),"")</f>
        <v/>
      </c>
      <c r="AL209" s="4" t="str">
        <f>IFERROR(VLOOKUP(B209,FS!$A$2:$N$78,11,FALSE),"")</f>
        <v/>
      </c>
      <c r="AM209" s="4" t="str">
        <f>IFERROR(VLOOKUP(B209,FS!$A$2:$N$78,12,FALSE),"")</f>
        <v/>
      </c>
      <c r="AN209" s="4" t="str">
        <f>IFERROR(VLOOKUP(B209,FS!$A$2:$N$78,13,FALSE),"")</f>
        <v/>
      </c>
      <c r="AO209" s="236">
        <f t="shared" si="45"/>
        <v>0</v>
      </c>
      <c r="AP209" s="235">
        <f t="shared" si="46"/>
        <v>0</v>
      </c>
      <c r="AQ209" s="237">
        <f t="shared" si="47"/>
        <v>0</v>
      </c>
      <c r="AR209" s="4">
        <f t="shared" si="48"/>
        <v>6</v>
      </c>
      <c r="AS209" s="1">
        <f t="shared" si="49"/>
        <v>1</v>
      </c>
      <c r="AT209" s="130"/>
    </row>
    <row r="210" spans="1:46" ht="15" customHeight="1">
      <c r="A210" s="141"/>
      <c r="B210" s="141">
        <v>776256</v>
      </c>
      <c r="C210" s="14" t="s">
        <v>548</v>
      </c>
      <c r="D210" s="2">
        <v>2013</v>
      </c>
      <c r="E210" s="3" t="s">
        <v>11</v>
      </c>
      <c r="F210" s="1" t="str">
        <f>IFERROR(VLOOKUP(B210,SVEXP!$A$2:$F$6577,6,FALSE),"")</f>
        <v>SA Špindlerův Mlýn</v>
      </c>
      <c r="G210" s="211" t="str">
        <f>IFERROR(VLOOKUP(B210,SVEXP!$A$2:$E$6577,5,FALSE),"")</f>
        <v>Středočeský kraj</v>
      </c>
      <c r="H210" s="3" t="s">
        <v>161</v>
      </c>
      <c r="I210" s="4" t="str">
        <f>IFERROR(VLOOKUP(A210,'KLP1'!$C$1:$I$108,7,0),IFERROR(VLOOKUP(B210,'KLP1'!$D$1:$I$108,6,0),""))</f>
        <v/>
      </c>
      <c r="J210" s="4" t="str">
        <f>IFERROR(VLOOKUP(A210,'KLP2'!$C$1:$I$108,7,0),IFERROR(VLOOKUP(B210,'KLP2'!$D$1:$I$108,6,0),""))</f>
        <v/>
      </c>
      <c r="K210" s="4" t="str">
        <f>IFERROR(VLOOKUP(A210,'DM1'!$C$1:$I$108,7,0),IFERROR(VLOOKUP(B210,'DM1'!$D$1:$I$108,6,0),""))</f>
        <v/>
      </c>
      <c r="L210" s="4" t="str">
        <f>IFERROR(VLOOKUP(A210,'DM2'!$C$1:$I$108,7,0),IFERROR(VLOOKUP(B210,'DM2'!$D$1:$I$108,6,0),""))</f>
        <v/>
      </c>
      <c r="M210" s="1" t="str">
        <f>IFERROR(VLOOKUP(A210,'SPF1'!$C$1:$I$108,7,0),IFERROR(VLOOKUP(B210,'SPF1'!$D$1:$I$108,6,0),""))</f>
        <v/>
      </c>
      <c r="N210" s="4" t="str">
        <f>IFERROR(VLOOKUP(A210,'SPF2'!$C$1:$I$108,7,0),IFERROR(VLOOKUP(B210,'SPF2'!$D$1:$I$108,6,0),""))</f>
        <v/>
      </c>
      <c r="O210" s="10">
        <f t="shared" si="39"/>
        <v>0</v>
      </c>
      <c r="P210" s="11">
        <f t="shared" si="40"/>
        <v>0</v>
      </c>
      <c r="Q210" s="201">
        <f t="shared" si="41"/>
        <v>0</v>
      </c>
      <c r="R210" s="8"/>
      <c r="S210" s="5" t="str">
        <f>IFERROR(VLOOKUP(A210,DMSBX1!$C$1:$I$108,7,0),IFERROR(VLOOKUP(B210,DMSBX1!$D$1:$I$108,6,0),""))</f>
        <v/>
      </c>
      <c r="T210" s="5" t="str">
        <f>IFERROR(VLOOKUP(A210,DMSBX2!$C$1:$I$101,7,0),IFERROR(VLOOKUP(B210,DMSBX2!$D$1:$I$101,6,0),""))</f>
        <v/>
      </c>
      <c r="U210" s="4">
        <f>IFERROR(VLOOKUP(B210,'SP1'!$D$1:$I$107,6,0),"")</f>
        <v>60</v>
      </c>
      <c r="V210" s="4">
        <f>IFERROR(VLOOKUP(B210,'SP2'!$D$1:$I$107,6,0),"")</f>
        <v>80</v>
      </c>
      <c r="W210" s="4">
        <f>IFERROR(IF(B210&lt;&gt;0,VLOOKUP(B210,KLSBX1!$D$2:$I$120,6,FALSE()),NA()),IFERROR(IF(A210&lt;&gt;0,VLOOKUP(A210,KLSBX1!$C$2:$I$120,7,FALSE()),NA()),""))</f>
        <v>45</v>
      </c>
      <c r="X210" s="4">
        <f>IFERROR(IF(B210&lt;&gt;0,VLOOKUP(B210,KLSBX2!$D$2:$I$120,6,FALSE()),NA()),IFERROR(IF(A210&lt;&gt;0,VLOOKUP(A210,KLSBX2!$C$2:$I$120,7,FALSE()),NA()),""))</f>
        <v>80</v>
      </c>
      <c r="Y210" s="4">
        <f>IFERROR(IF(B210&lt;&gt;0,VLOOKUP(B210,DMSBXNC!$D$2:$I$420,6,FALSE()),NA()),IFERROR(IF(A210&lt;&gt;0,VLOOKUP(A210,DMSBXNC!$C$2:$I$420,7,FALSE()),NA()),""))</f>
        <v>40</v>
      </c>
      <c r="Z210" s="4">
        <f>IFERROR(IF(B210&lt;&gt;0,VLOOKUP(B210,DMSBX1_3!$D$2:$I$420,6,FALSE()),NA()),IFERROR(IF(A210&lt;&gt;0,VLOOKUP(A210,DMSBX1_3!$C$2:$I$420,7,FALSE()),NA()),""))</f>
        <v>50</v>
      </c>
      <c r="AA210" s="4" t="str">
        <f>IFERROR(IF(B210&lt;&gt;0,VLOOKUP(B210,'KLS1'!$D$2:$I$420,6,FALSE()),NA()),IFERROR(IF(A210&lt;&gt;0,VLOOKUP(A210,'KLS1'!$C$2:$I$420,7,FALSE()),NA()),""))</f>
        <v/>
      </c>
      <c r="AB210" s="6" t="str">
        <f>IFERROR(IF(B210&lt;&gt;0,VLOOKUP(B210,'KLS2'!$D$2:$I$426,6,FALSE()),NA()),IFERROR(IF(A210&lt;&gt;0,VLOOKUP(A210,'KLS2'!$C$2:$I$426,7,FALSE()),NA()),""))</f>
        <v/>
      </c>
      <c r="AC210" s="10">
        <f t="shared" si="42"/>
        <v>355</v>
      </c>
      <c r="AD210" s="11">
        <f t="shared" si="43"/>
        <v>355</v>
      </c>
      <c r="AE210" s="201">
        <f t="shared" si="44"/>
        <v>73.333333333333329</v>
      </c>
      <c r="AF210" s="240"/>
      <c r="AG210" s="4">
        <f>IFERROR(VLOOKUP(B210,FS!$A$2:$N$78,6,FALSE),"")</f>
        <v>50</v>
      </c>
      <c r="AJ210" s="4">
        <f>IFERROR(VLOOKUP(B210,FS!$A$2:$N$78,9,FALSE),"")</f>
        <v>80</v>
      </c>
      <c r="AO210" s="236">
        <f t="shared" si="45"/>
        <v>130</v>
      </c>
      <c r="AP210" s="235">
        <f t="shared" si="46"/>
        <v>130</v>
      </c>
      <c r="AQ210" s="237">
        <f t="shared" si="47"/>
        <v>43.333333333333336</v>
      </c>
      <c r="AR210" s="4">
        <f t="shared" si="48"/>
        <v>116.66666666666666</v>
      </c>
      <c r="AS210" s="1">
        <f t="shared" si="49"/>
        <v>2</v>
      </c>
      <c r="AT210" s="245">
        <f>COUNTIF(I210:N210,"&gt;"&amp;0)+COUNTIF(S210:AB210,"&gt;"&amp;0)+COUNTIF(AG210:AN210,"&gt;"&amp;0)</f>
        <v>8</v>
      </c>
    </row>
    <row r="211" spans="1:46" ht="15" customHeight="1">
      <c r="A211" s="141"/>
      <c r="B211" s="141">
        <v>776450</v>
      </c>
      <c r="C211" s="14" t="s">
        <v>546</v>
      </c>
      <c r="D211" s="2">
        <v>2013</v>
      </c>
      <c r="E211" s="3" t="s">
        <v>11</v>
      </c>
      <c r="F211" s="1" t="str">
        <f>IFERROR(VLOOKUP(B211,SVEXP!$A$2:$F$6577,6,FALSE),"")</f>
        <v>Snow Rockets</v>
      </c>
      <c r="G211" s="211" t="str">
        <f>IFERROR(VLOOKUP(B211,SVEXP!$A$2:$E$6577,5,FALSE),"")</f>
        <v>Středočeský kraj</v>
      </c>
      <c r="H211" s="3" t="s">
        <v>161</v>
      </c>
      <c r="I211" s="4" t="str">
        <f>IFERROR(VLOOKUP(A211,'KLP1'!$C$1:$I$108,7,0),IFERROR(VLOOKUP(B211,'KLP1'!$D$1:$I$108,6,0),""))</f>
        <v/>
      </c>
      <c r="J211" s="4" t="str">
        <f>IFERROR(VLOOKUP(A211,'KLP2'!$C$1:$I$108,7,0),IFERROR(VLOOKUP(B211,'KLP2'!$D$1:$I$108,6,0),""))</f>
        <v/>
      </c>
      <c r="K211" s="4">
        <f>IFERROR(VLOOKUP(A211,'DM1'!$C$1:$I$108,7,0),IFERROR(VLOOKUP(B211,'DM1'!$D$1:$I$108,6,0),""))</f>
        <v>29</v>
      </c>
      <c r="L211" s="4" t="str">
        <f>IFERROR(VLOOKUP(A211,'DM2'!$C$1:$I$108,7,0),IFERROR(VLOOKUP(B211,'DM2'!$D$1:$I$108,6,0),""))</f>
        <v/>
      </c>
      <c r="M211" s="4" t="str">
        <f>IFERROR(VLOOKUP(A211,'SPF1'!$C$1:$I$108,7,0),IFERROR(VLOOKUP(B211,'SPF1'!$D$1:$I$108,6,0),""))</f>
        <v/>
      </c>
      <c r="N211" s="4" t="str">
        <f>IFERROR(VLOOKUP(A211,'SPF2'!$C$1:$I$108,7,0),IFERROR(VLOOKUP(B211,'SPF2'!$D$1:$I$108,6,0),""))</f>
        <v/>
      </c>
      <c r="O211" s="10">
        <f t="shared" si="39"/>
        <v>29</v>
      </c>
      <c r="P211" s="11">
        <f t="shared" si="40"/>
        <v>29</v>
      </c>
      <c r="Q211" s="201">
        <f t="shared" si="41"/>
        <v>9.6666666666666661</v>
      </c>
      <c r="R211" s="8"/>
      <c r="S211" s="5">
        <f>IFERROR(VLOOKUP(A211,DMSBX1!$C$1:$I$108,7,0),IFERROR(VLOOKUP(B211,DMSBX1!$D$1:$I$108,6,0),""))</f>
        <v>100</v>
      </c>
      <c r="T211" s="5">
        <f>IFERROR(VLOOKUP(A211,DMSBX2!$C$1:$I$101,7,0),IFERROR(VLOOKUP(B211,DMSBX2!$D$1:$I$101,6,0),""))</f>
        <v>80</v>
      </c>
      <c r="U211" s="4">
        <f>IFERROR(VLOOKUP(B211,'SP1'!$D$1:$I$107,6,0),"")</f>
        <v>80</v>
      </c>
      <c r="V211" s="4">
        <f>IFERROR(VLOOKUP(B211,'SP2'!$D$1:$I$107,6,0),"")</f>
        <v>14</v>
      </c>
      <c r="W211" s="4">
        <f>IFERROR(IF(B211&lt;&gt;0,VLOOKUP(B211,KLSBX1!$D$2:$I$120,6,FALSE()),NA()),IFERROR(IF(A211&lt;&gt;0,VLOOKUP(A211,KLSBX1!$C$2:$I$120,7,FALSE()),NA()),""))</f>
        <v>60</v>
      </c>
      <c r="X211" s="4">
        <f>IFERROR(IF(B211&lt;&gt;0,VLOOKUP(B211,KLSBX2!$D$2:$I$120,6,FALSE()),NA()),IFERROR(IF(A211&lt;&gt;0,VLOOKUP(A211,KLSBX2!$C$2:$I$120,7,FALSE()),NA()),""))</f>
        <v>60</v>
      </c>
      <c r="Y211" s="4">
        <f>IFERROR(IF(B211&lt;&gt;0,VLOOKUP(B211,DMSBXNC!$D$2:$I$420,6,FALSE()),NA()),IFERROR(IF(A211&lt;&gt;0,VLOOKUP(A211,DMSBXNC!$C$2:$I$420,7,FALSE()),NA()),""))</f>
        <v>60</v>
      </c>
      <c r="Z211" s="4">
        <f>IFERROR(IF(B211&lt;&gt;0,VLOOKUP(B211,DMSBX1_3!$D$2:$I$420,6,FALSE()),NA()),IFERROR(IF(A211&lt;&gt;0,VLOOKUP(A211,DMSBX1_3!$C$2:$I$420,7,FALSE()),NA()),""))</f>
        <v>60</v>
      </c>
      <c r="AA211" s="4">
        <f>IFERROR(IF(B211&lt;&gt;0,VLOOKUP(B211,'KLS1'!$D$2:$I$420,6,FALSE()),NA()),IFERROR(IF(A211&lt;&gt;0,VLOOKUP(A211,'KLS1'!$C$2:$I$420,7,FALSE()),NA()),""))</f>
        <v>80</v>
      </c>
      <c r="AB211" s="6">
        <f>IFERROR(IF(B211&lt;&gt;0,VLOOKUP(B211,'KLS2'!$D$2:$I$426,6,FALSE()),NA()),IFERROR(IF(A211&lt;&gt;0,VLOOKUP(A211,'KLS2'!$C$2:$I$426,7,FALSE()),NA()),""))</f>
        <v>100</v>
      </c>
      <c r="AC211" s="10">
        <f t="shared" si="42"/>
        <v>694</v>
      </c>
      <c r="AD211" s="11">
        <f t="shared" si="43"/>
        <v>620</v>
      </c>
      <c r="AE211" s="201">
        <f t="shared" si="44"/>
        <v>93.333333333333329</v>
      </c>
      <c r="AF211" s="240"/>
      <c r="AG211" s="4" t="str">
        <f>IFERROR(VLOOKUP(B211,FS!$A$2:$N$78,6,FALSE),"")</f>
        <v/>
      </c>
      <c r="AH211" s="4" t="str">
        <f>IFERROR(VLOOKUP(B211,FS!$A$2:$N$78,7,FALSE),"")</f>
        <v/>
      </c>
      <c r="AI211" s="4" t="str">
        <f>IFERROR(VLOOKUP(B211,FS!$A$2:$N$78,8,FALSE),"")</f>
        <v/>
      </c>
      <c r="AJ211" s="4" t="str">
        <f>IFERROR(VLOOKUP(B211,FS!$A$2:$N$78,9,FALSE),"")</f>
        <v/>
      </c>
      <c r="AK211" s="4" t="str">
        <f>IFERROR(VLOOKUP(B211,FS!$A$2:$N$78,10,FALSE),"")</f>
        <v/>
      </c>
      <c r="AL211" s="4" t="str">
        <f>IFERROR(VLOOKUP(B211,FS!$A$2:$N$78,11,FALSE),"")</f>
        <v/>
      </c>
      <c r="AM211" s="4" t="str">
        <f>IFERROR(VLOOKUP(B211,FS!$A$2:$N$78,12,FALSE),"")</f>
        <v/>
      </c>
      <c r="AN211" s="4" t="str">
        <f>IFERROR(VLOOKUP(B211,FS!$A$2:$N$78,13,FALSE),"")</f>
        <v/>
      </c>
      <c r="AO211" s="236">
        <f t="shared" si="45"/>
        <v>0</v>
      </c>
      <c r="AP211" s="235">
        <f t="shared" si="46"/>
        <v>0</v>
      </c>
      <c r="AQ211" s="237">
        <f t="shared" si="47"/>
        <v>0</v>
      </c>
      <c r="AR211" s="4">
        <f t="shared" si="48"/>
        <v>103</v>
      </c>
      <c r="AS211" s="1">
        <f t="shared" si="49"/>
        <v>2</v>
      </c>
      <c r="AT211" s="130"/>
    </row>
    <row r="212" spans="1:46" ht="15" customHeight="1">
      <c r="B212" s="14">
        <v>778014</v>
      </c>
      <c r="C212" s="1" t="s">
        <v>1186</v>
      </c>
      <c r="D212" s="3">
        <v>2013</v>
      </c>
      <c r="E212" s="3" t="s">
        <v>11</v>
      </c>
      <c r="F212" s="1" t="str">
        <f>IFERROR(VLOOKUP(B212,SVEXP!$A$2:$F$6577,6,FALSE),"")</f>
        <v>Klub Krušných hor</v>
      </c>
      <c r="G212" s="211" t="str">
        <f>IFERROR(VLOOKUP(B212,SVEXP!$A$2:$E$6577,5,FALSE),"")</f>
        <v>Ústecký kraj</v>
      </c>
      <c r="H212" s="3" t="s">
        <v>161</v>
      </c>
      <c r="O212" s="10">
        <f t="shared" si="39"/>
        <v>0</v>
      </c>
      <c r="P212" s="11">
        <f t="shared" si="40"/>
        <v>0</v>
      </c>
      <c r="Q212" s="201">
        <f t="shared" si="41"/>
        <v>0</v>
      </c>
      <c r="AC212" s="10">
        <f t="shared" si="42"/>
        <v>0</v>
      </c>
      <c r="AD212" s="11">
        <f t="shared" si="43"/>
        <v>0</v>
      </c>
      <c r="AE212" s="201">
        <f t="shared" si="44"/>
        <v>0</v>
      </c>
      <c r="AF212" s="240"/>
      <c r="AG212" s="4">
        <f>IFERROR(VLOOKUP(B212,FS!$A$2:$N$78,6,FALSE),"")</f>
        <v>100</v>
      </c>
      <c r="AN212" s="4">
        <f>IFERROR(VLOOKUP(B212,FS!$A$2:$N$78,13,FALSE),"")</f>
        <v>40</v>
      </c>
      <c r="AO212" s="236">
        <f t="shared" si="45"/>
        <v>140</v>
      </c>
      <c r="AP212" s="235">
        <f t="shared" si="46"/>
        <v>140</v>
      </c>
      <c r="AQ212" s="237">
        <f t="shared" si="47"/>
        <v>46.666666666666664</v>
      </c>
      <c r="AR212" s="4">
        <f t="shared" si="48"/>
        <v>46.666666666666664</v>
      </c>
      <c r="AS212" s="1">
        <f t="shared" si="49"/>
        <v>1</v>
      </c>
      <c r="AT212" s="245">
        <f>COUNTIF(I212:N212,"&gt;"&amp;0)+COUNTIF(S212:AB212,"&gt;"&amp;0)+COUNTIF(AG212:AN212,"&gt;"&amp;0)</f>
        <v>2</v>
      </c>
    </row>
    <row r="213" spans="1:46" ht="15" customHeight="1">
      <c r="B213" s="14">
        <v>778917</v>
      </c>
      <c r="C213" s="1" t="s">
        <v>1191</v>
      </c>
      <c r="D213" s="3">
        <v>2013</v>
      </c>
      <c r="E213" s="3" t="s">
        <v>11</v>
      </c>
      <c r="F213" s="1" t="str">
        <f>IFERROR(VLOOKUP(B213,SVEXP!$A$2:$F$6577,6,FALSE),"")</f>
        <v>Český snowboarding</v>
      </c>
      <c r="G213" s="211" t="str">
        <f>IFERROR(VLOOKUP(B213,SVEXP!$A$2:$E$6577,5,FALSE),"")</f>
        <v>Ústecký kraj</v>
      </c>
      <c r="H213" s="3" t="s">
        <v>161</v>
      </c>
      <c r="O213" s="10">
        <f t="shared" si="39"/>
        <v>0</v>
      </c>
      <c r="P213" s="11">
        <f t="shared" si="40"/>
        <v>0</v>
      </c>
      <c r="Q213" s="201">
        <f t="shared" si="41"/>
        <v>0</v>
      </c>
      <c r="AC213" s="10">
        <f t="shared" si="42"/>
        <v>0</v>
      </c>
      <c r="AD213" s="11">
        <f t="shared" si="43"/>
        <v>0</v>
      </c>
      <c r="AE213" s="201">
        <f t="shared" si="44"/>
        <v>0</v>
      </c>
      <c r="AF213" s="240"/>
      <c r="AI213" s="4">
        <f>IFERROR(VLOOKUP(B213,FS!$A$2:$N$78,8,FALSE),"")</f>
        <v>24</v>
      </c>
      <c r="AO213" s="236">
        <f t="shared" si="45"/>
        <v>24</v>
      </c>
      <c r="AP213" s="235">
        <f t="shared" si="46"/>
        <v>24</v>
      </c>
      <c r="AQ213" s="237">
        <f t="shared" si="47"/>
        <v>8</v>
      </c>
      <c r="AR213" s="4">
        <f t="shared" si="48"/>
        <v>8</v>
      </c>
      <c r="AS213" s="1">
        <f t="shared" si="49"/>
        <v>1</v>
      </c>
      <c r="AT213" s="245">
        <f>COUNTIF(I213:N213,"&gt;"&amp;0)+COUNTIF(S213:AB213,"&gt;"&amp;0)+COUNTIF(AG213:AN213,"&gt;"&amp;0)</f>
        <v>1</v>
      </c>
    </row>
    <row r="214" spans="1:46" ht="15" customHeight="1">
      <c r="B214" s="14">
        <v>889221</v>
      </c>
      <c r="C214" s="14" t="s">
        <v>224</v>
      </c>
      <c r="D214" s="18">
        <v>2009</v>
      </c>
      <c r="E214" s="3" t="s">
        <v>11</v>
      </c>
      <c r="F214" s="1" t="str">
        <f>IFERROR(VLOOKUP(B214,SVEXP!$A$2:$F$6577,6,FALSE),"")</f>
        <v>Snow Rockets</v>
      </c>
      <c r="G214" s="211" t="str">
        <f>IFERROR(VLOOKUP(B214,SVEXP!$A$2:$E$6577,5,FALSE),"")</f>
        <v>Hlavní město Praha</v>
      </c>
      <c r="H214" s="3" t="s">
        <v>164</v>
      </c>
      <c r="I214" s="4" t="str">
        <f>IFERROR(VLOOKUP(A214,'KLP1'!$C$1:$I$108,7,0),IFERROR(VLOOKUP(B214,'KLP1'!$D$1:$I$108,6,0),""))</f>
        <v/>
      </c>
      <c r="J214" s="4" t="str">
        <f>IFERROR(VLOOKUP(A214,'KLP2'!$C$1:$I$108,7,0),IFERROR(VLOOKUP(B214,'KLP2'!$D$1:$I$108,6,0),""))</f>
        <v/>
      </c>
      <c r="K214" s="4" t="str">
        <f>IFERROR(VLOOKUP(A214,'DM1'!$C$1:$I$108,7,0),IFERROR(VLOOKUP(B214,'DM1'!$D$1:$I$108,6,0),""))</f>
        <v/>
      </c>
      <c r="L214" s="4" t="str">
        <f>IFERROR(VLOOKUP(A214,'DM2'!$C$1:$I$108,7,0),IFERROR(VLOOKUP(B214,'DM2'!$D$1:$I$108,6,0),""))</f>
        <v/>
      </c>
      <c r="M214" s="17" t="str">
        <f>IFERROR(VLOOKUP(A214,'SPF1'!$C$1:$I$108,7,0),IFERROR(VLOOKUP(B214,'SPF1'!$D$1:$I$108,6,0),""))</f>
        <v/>
      </c>
      <c r="N214" s="88" t="str">
        <f>IFERROR(VLOOKUP(A214,'SPF2'!$C$1:$I$108,7,0),IFERROR(VLOOKUP(B214,'SPF2'!$D$1:$I$108,6,0),""))</f>
        <v/>
      </c>
      <c r="O214" s="10">
        <f t="shared" si="39"/>
        <v>0</v>
      </c>
      <c r="P214" s="11">
        <f t="shared" si="40"/>
        <v>0</v>
      </c>
      <c r="Q214" s="201">
        <f t="shared" si="41"/>
        <v>0</v>
      </c>
      <c r="R214" s="8"/>
      <c r="S214" s="5" t="str">
        <f>IFERROR(VLOOKUP(A214,DMSBX1!$C$1:$I$108,7,0),IFERROR(VLOOKUP(B214,DMSBX1!$D$1:$I$108,6,0),""))</f>
        <v/>
      </c>
      <c r="T214" s="5" t="str">
        <f>IFERROR(VLOOKUP(A214,DMSBX2!$C$1:$I$101,7,0),IFERROR(VLOOKUP(B214,DMSBX2!$D$1:$I$101,6,0),""))</f>
        <v/>
      </c>
      <c r="U214" s="4" t="str">
        <f>IFERROR(VLOOKUP(B214,'SP1'!$D$1:$I$107,6,0),"")</f>
        <v/>
      </c>
      <c r="V214" s="4" t="str">
        <f>IFERROR(VLOOKUP(B214,'SP2'!$D$1:$I$107,6,0),"")</f>
        <v/>
      </c>
      <c r="W214" s="4" t="str">
        <f>IFERROR(IF(B214&lt;&gt;0,VLOOKUP(B214,KLSBX1!$D$2:$I$120,6,FALSE()),NA()),IFERROR(IF(A214&lt;&gt;0,VLOOKUP(A214,KLSBX1!$C$2:$I$120,7,FALSE()),NA()),""))</f>
        <v/>
      </c>
      <c r="X214" s="4" t="str">
        <f>IFERROR(IF(B214&lt;&gt;0,VLOOKUP(B214,KLSBX2!$D$2:$I$120,6,FALSE()),NA()),IFERROR(IF(A214&lt;&gt;0,VLOOKUP(A214,KLSBX2!$C$2:$I$120,7,FALSE()),NA()),""))</f>
        <v/>
      </c>
      <c r="Y214" s="4" t="str">
        <f>IFERROR(IF(B214&lt;&gt;0,VLOOKUP(B214,DMSBXNC!$D$2:$I$420,6,FALSE()),NA()),IFERROR(IF(A214&lt;&gt;0,VLOOKUP(A214,DMSBXNC!$C$2:$I$420,7,FALSE()),NA()),""))</f>
        <v/>
      </c>
      <c r="Z214" s="4" t="str">
        <f>IFERROR(IF(B214&lt;&gt;0,VLOOKUP(B214,DMSBX1_3!$D$2:$I$420,6,FALSE()),NA()),IFERROR(IF(A214&lt;&gt;0,VLOOKUP(A214,DMSBX1_3!$C$2:$I$420,7,FALSE()),NA()),""))</f>
        <v/>
      </c>
      <c r="AA214" s="4" t="str">
        <f>IFERROR(IF(B214&lt;&gt;0,VLOOKUP(B214,'KLS1'!$D$2:$I$420,6,FALSE()),NA()),IFERROR(IF(A214&lt;&gt;0,VLOOKUP(A214,'KLS1'!$C$2:$I$420,7,FALSE()),NA()),""))</f>
        <v/>
      </c>
      <c r="AB214" s="6" t="str">
        <f>IFERROR(IF(B214&lt;&gt;0,VLOOKUP(B214,'KLS2'!$D$2:$I$426,6,FALSE()),NA()),IFERROR(IF(A214&lt;&gt;0,VLOOKUP(A214,'KLS2'!$C$2:$I$426,7,FALSE()),NA()),""))</f>
        <v/>
      </c>
      <c r="AC214" s="10">
        <f t="shared" si="42"/>
        <v>0</v>
      </c>
      <c r="AD214" s="11">
        <f t="shared" si="43"/>
        <v>0</v>
      </c>
      <c r="AE214" s="201">
        <f t="shared" si="44"/>
        <v>0</v>
      </c>
      <c r="AF214" s="240"/>
      <c r="AG214" s="4" t="str">
        <f>IFERROR(VLOOKUP(B214,FS!$A$2:$N$78,6,FALSE),"")</f>
        <v/>
      </c>
      <c r="AH214" s="4" t="str">
        <f>IFERROR(VLOOKUP(B214,FS!$A$2:$N$78,7,FALSE),"")</f>
        <v/>
      </c>
      <c r="AI214" s="4" t="str">
        <f>IFERROR(VLOOKUP(B214,FS!$A$2:$N$78,8,FALSE),"")</f>
        <v/>
      </c>
      <c r="AJ214" s="4" t="str">
        <f>IFERROR(VLOOKUP(B214,FS!$A$2:$N$78,9,FALSE),"")</f>
        <v/>
      </c>
      <c r="AK214" s="4" t="str">
        <f>IFERROR(VLOOKUP(B214,FS!$A$2:$N$78,10,FALSE),"")</f>
        <v/>
      </c>
      <c r="AL214" s="4" t="str">
        <f>IFERROR(VLOOKUP(B214,FS!$A$2:$N$78,11,FALSE),"")</f>
        <v/>
      </c>
      <c r="AM214" s="4" t="str">
        <f>IFERROR(VLOOKUP(B214,FS!$A$2:$N$78,12,FALSE),"")</f>
        <v/>
      </c>
      <c r="AN214" s="4" t="str">
        <f>IFERROR(VLOOKUP(B214,FS!$A$2:$N$78,13,FALSE),"")</f>
        <v/>
      </c>
      <c r="AO214" s="236">
        <f t="shared" si="45"/>
        <v>0</v>
      </c>
      <c r="AP214" s="235">
        <f t="shared" si="46"/>
        <v>0</v>
      </c>
      <c r="AQ214" s="237">
        <f t="shared" si="47"/>
        <v>0</v>
      </c>
      <c r="AR214" s="4">
        <f t="shared" si="48"/>
        <v>0</v>
      </c>
      <c r="AS214" s="1">
        <f t="shared" si="49"/>
        <v>0</v>
      </c>
      <c r="AT214" s="17"/>
    </row>
    <row r="215" spans="1:46" ht="15" customHeight="1">
      <c r="A215" s="142">
        <v>9155157</v>
      </c>
      <c r="B215" s="141">
        <v>885979</v>
      </c>
      <c r="C215" s="14" t="s">
        <v>228</v>
      </c>
      <c r="D215" s="18">
        <v>2009</v>
      </c>
      <c r="E215" s="3" t="s">
        <v>11</v>
      </c>
      <c r="F215" s="1" t="str">
        <f>IFERROR(VLOOKUP(B215,SVEXP!$A$2:$F$6577,6,FALSE),"")</f>
        <v>Snow Rockets</v>
      </c>
      <c r="G215" s="211">
        <f>IFERROR(VLOOKUP(B215,SVEXP!$A$2:$E$6577,5,FALSE),"")</f>
        <v>0</v>
      </c>
      <c r="H215" s="3" t="s">
        <v>164</v>
      </c>
      <c r="I215" s="4" t="str">
        <f>IFERROR(VLOOKUP(A215,'KLP1'!$C$1:$I$108,7,0),IFERROR(VLOOKUP(B215,'KLP1'!$D$1:$I$108,6,0),""))</f>
        <v/>
      </c>
      <c r="J215" s="4" t="str">
        <f>IFERROR(VLOOKUP(A215,'KLP2'!$C$1:$I$108,7,0),IFERROR(VLOOKUP(B215,'KLP2'!$D$1:$I$108,6,0),""))</f>
        <v/>
      </c>
      <c r="K215" s="4" t="str">
        <f>IFERROR(VLOOKUP(A215,'DM1'!$C$1:$I$108,7,0),IFERROR(VLOOKUP(B215,'DM1'!$D$1:$I$108,6,0),""))</f>
        <v/>
      </c>
      <c r="L215" s="4" t="str">
        <f>IFERROR(VLOOKUP(A215,'DM2'!$C$1:$I$108,7,0),IFERROR(VLOOKUP(B215,'DM2'!$D$1:$I$108,6,0),""))</f>
        <v/>
      </c>
      <c r="M215" s="17" t="str">
        <f>IFERROR(VLOOKUP(A215,'SPF1'!$C$1:$I$108,7,0),IFERROR(VLOOKUP(B215,'SPF1'!$D$1:$I$108,6,0),""))</f>
        <v/>
      </c>
      <c r="N215" s="88" t="str">
        <f>IFERROR(VLOOKUP(A215,'SPF2'!$C$1:$I$108,7,0),IFERROR(VLOOKUP(B215,'SPF2'!$D$1:$I$108,6,0),""))</f>
        <v/>
      </c>
      <c r="O215" s="10">
        <f t="shared" si="39"/>
        <v>0</v>
      </c>
      <c r="P215" s="11">
        <f t="shared" si="40"/>
        <v>0</v>
      </c>
      <c r="Q215" s="201">
        <f t="shared" si="41"/>
        <v>0</v>
      </c>
      <c r="R215" s="8"/>
      <c r="S215" s="5" t="str">
        <f>IFERROR(VLOOKUP(A215,DMSBX1!$C$1:$I$108,7,0),IFERROR(VLOOKUP(B215,DMSBX1!$D$1:$I$108,6,0),""))</f>
        <v/>
      </c>
      <c r="T215" s="5" t="str">
        <f>IFERROR(VLOOKUP(A215,DMSBX2!$C$1:$I$101,7,0),IFERROR(VLOOKUP(B215,DMSBX2!$D$1:$I$101,6,0),""))</f>
        <v/>
      </c>
      <c r="U215" s="4" t="str">
        <f>IFERROR(VLOOKUP(B215,'SP1'!$D$1:$I$107,6,0),"")</f>
        <v/>
      </c>
      <c r="V215" s="4" t="str">
        <f>IFERROR(VLOOKUP(B215,'SP2'!$D$1:$I$107,6,0),"")</f>
        <v/>
      </c>
      <c r="W215" s="4" t="str">
        <f>IFERROR(IF(B215&lt;&gt;0,VLOOKUP(B215,KLSBX1!$D$2:$I$120,6,FALSE()),NA()),IFERROR(IF(A215&lt;&gt;0,VLOOKUP(A215,KLSBX1!$C$2:$I$120,7,FALSE()),NA()),""))</f>
        <v/>
      </c>
      <c r="X215" s="4" t="str">
        <f>IFERROR(IF(B215&lt;&gt;0,VLOOKUP(B215,KLSBX2!$D$2:$I$120,6,FALSE()),NA()),IFERROR(IF(A215&lt;&gt;0,VLOOKUP(A215,KLSBX2!$C$2:$I$120,7,FALSE()),NA()),""))</f>
        <v/>
      </c>
      <c r="Y215" s="4" t="str">
        <f>IFERROR(IF(B215&lt;&gt;0,VLOOKUP(B215,DMSBXNC!$D$2:$I$420,6,FALSE()),NA()),IFERROR(IF(A215&lt;&gt;0,VLOOKUP(A215,DMSBXNC!$C$2:$I$420,7,FALSE()),NA()),""))</f>
        <v/>
      </c>
      <c r="Z215" s="4" t="str">
        <f>IFERROR(IF(B215&lt;&gt;0,VLOOKUP(B215,DMSBX1_3!$D$2:$I$420,6,FALSE()),NA()),IFERROR(IF(A215&lt;&gt;0,VLOOKUP(A215,DMSBX1_3!$C$2:$I$420,7,FALSE()),NA()),""))</f>
        <v/>
      </c>
      <c r="AA215" s="4" t="str">
        <f>IFERROR(IF(B215&lt;&gt;0,VLOOKUP(B215,'KLS1'!$D$2:$I$420,6,FALSE()),NA()),IFERROR(IF(A215&lt;&gt;0,VLOOKUP(A215,'KLS1'!$C$2:$I$420,7,FALSE()),NA()),""))</f>
        <v/>
      </c>
      <c r="AB215" s="6" t="str">
        <f>IFERROR(IF(B215&lt;&gt;0,VLOOKUP(B215,'KLS2'!$D$2:$I$426,6,FALSE()),NA()),IFERROR(IF(A215&lt;&gt;0,VLOOKUP(A215,'KLS2'!$C$2:$I$426,7,FALSE()),NA()),""))</f>
        <v/>
      </c>
      <c r="AC215" s="10">
        <f t="shared" si="42"/>
        <v>0</v>
      </c>
      <c r="AD215" s="11">
        <f t="shared" si="43"/>
        <v>0</v>
      </c>
      <c r="AE215" s="201">
        <f t="shared" si="44"/>
        <v>0</v>
      </c>
      <c r="AF215" s="240"/>
      <c r="AG215" s="4" t="str">
        <f>IFERROR(VLOOKUP(B215,FS!$A$2:$N$78,6,FALSE),"")</f>
        <v/>
      </c>
      <c r="AH215" s="4" t="str">
        <f>IFERROR(VLOOKUP(B215,FS!$A$2:$N$78,7,FALSE),"")</f>
        <v/>
      </c>
      <c r="AI215" s="4" t="str">
        <f>IFERROR(VLOOKUP(B215,FS!$A$2:$N$78,8,FALSE),"")</f>
        <v/>
      </c>
      <c r="AJ215" s="4" t="str">
        <f>IFERROR(VLOOKUP(B215,FS!$A$2:$N$78,9,FALSE),"")</f>
        <v/>
      </c>
      <c r="AK215" s="4" t="str">
        <f>IFERROR(VLOOKUP(B215,FS!$A$2:$N$78,10,FALSE),"")</f>
        <v/>
      </c>
      <c r="AL215" s="4" t="str">
        <f>IFERROR(VLOOKUP(B215,FS!$A$2:$N$78,11,FALSE),"")</f>
        <v/>
      </c>
      <c r="AM215" s="4" t="str">
        <f>IFERROR(VLOOKUP(B215,FS!$A$2:$N$78,12,FALSE),"")</f>
        <v/>
      </c>
      <c r="AN215" s="4" t="str">
        <f>IFERROR(VLOOKUP(B215,FS!$A$2:$N$78,13,FALSE),"")</f>
        <v/>
      </c>
      <c r="AO215" s="236">
        <f t="shared" si="45"/>
        <v>0</v>
      </c>
      <c r="AP215" s="235">
        <f t="shared" si="46"/>
        <v>0</v>
      </c>
      <c r="AQ215" s="237">
        <f t="shared" si="47"/>
        <v>0</v>
      </c>
      <c r="AR215" s="4">
        <f t="shared" si="48"/>
        <v>0</v>
      </c>
      <c r="AS215" s="1">
        <f t="shared" si="49"/>
        <v>0</v>
      </c>
      <c r="AT215" s="17"/>
    </row>
    <row r="216" spans="1:46" ht="15" customHeight="1">
      <c r="A216" s="142">
        <v>9150408</v>
      </c>
      <c r="B216" s="14">
        <v>777355</v>
      </c>
      <c r="C216" s="142" t="s">
        <v>499</v>
      </c>
      <c r="D216" s="18">
        <v>2009</v>
      </c>
      <c r="E216" s="13" t="s">
        <v>11</v>
      </c>
      <c r="F216" s="1" t="str">
        <f>IFERROR(VLOOKUP(B216,SVEXP!$A$2:$F$6577,6,FALSE),"")</f>
        <v>Spolek Penguin´s ski club Ostrava</v>
      </c>
      <c r="G216" s="211" t="str">
        <f>IFERROR(VLOOKUP(B216,SVEXP!$A$2:$E$6577,5,FALSE),"")</f>
        <v>Moravskoslezský kraj</v>
      </c>
      <c r="H216" s="3" t="s">
        <v>161</v>
      </c>
      <c r="I216" s="4" t="str">
        <f>IFERROR(VLOOKUP(A216,'KLP1'!$C$1:$I$108,7,0),IFERROR(VLOOKUP(B216,'KLP1'!$D$1:$I$108,6,0),""))</f>
        <v/>
      </c>
      <c r="J216" s="4" t="str">
        <f>IFERROR(VLOOKUP(A216,'KLP2'!$C$1:$I$108,7,0),IFERROR(VLOOKUP(B216,'KLP2'!$D$1:$I$108,6,0),""))</f>
        <v/>
      </c>
      <c r="K216" s="4" t="str">
        <f>IFERROR(VLOOKUP(A216,'DM1'!$C$1:$I$108,7,0),IFERROR(VLOOKUP(B216,'DM1'!$D$1:$I$108,6,0),""))</f>
        <v/>
      </c>
      <c r="L216" s="4" t="str">
        <f>IFERROR(VLOOKUP(A216,'DM2'!$C$1:$I$108,7,0),IFERROR(VLOOKUP(B216,'DM2'!$D$1:$I$108,6,0),""))</f>
        <v/>
      </c>
      <c r="M216" s="17" t="str">
        <f>IFERROR(VLOOKUP(A216,'SPF1'!$C$1:$I$108,7,0),IFERROR(VLOOKUP(B216,'SPF1'!$D$1:$I$108,6,0),""))</f>
        <v/>
      </c>
      <c r="N216" s="88" t="str">
        <f>IFERROR(VLOOKUP(A216,'SPF2'!$C$1:$I$108,7,0),IFERROR(VLOOKUP(B216,'SPF2'!$D$1:$I$108,6,0),""))</f>
        <v/>
      </c>
      <c r="O216" s="10">
        <f t="shared" si="39"/>
        <v>0</v>
      </c>
      <c r="P216" s="11">
        <f t="shared" si="40"/>
        <v>0</v>
      </c>
      <c r="Q216" s="201">
        <f t="shared" si="41"/>
        <v>0</v>
      </c>
      <c r="R216" s="8"/>
      <c r="S216" s="5" t="str">
        <f>IFERROR(VLOOKUP(A216,DMSBX1!$C$1:$I$108,7,0),IFERROR(VLOOKUP(B216,DMSBX1!$D$1:$I$108,6,0),""))</f>
        <v/>
      </c>
      <c r="T216" s="5" t="str">
        <f>IFERROR(VLOOKUP(A216,DMSBX2!$C$1:$I$101,7,0),IFERROR(VLOOKUP(B216,DMSBX2!$D$1:$I$101,6,0),""))</f>
        <v/>
      </c>
      <c r="U216" s="4" t="str">
        <f>IFERROR(VLOOKUP(B216,'SP1'!$D$1:$I$107,6,0),"")</f>
        <v/>
      </c>
      <c r="V216" s="4" t="str">
        <f>IFERROR(VLOOKUP(B216,'SP2'!$D$1:$I$107,6,0),"")</f>
        <v/>
      </c>
      <c r="W216" s="4" t="str">
        <f>IFERROR(IF(B216&lt;&gt;0,VLOOKUP(B216,KLSBX1!$D$2:$I$120,6,FALSE()),NA()),IFERROR(IF(A216&lt;&gt;0,VLOOKUP(A216,KLSBX1!$C$2:$I$120,7,FALSE()),NA()),""))</f>
        <v/>
      </c>
      <c r="X216" s="4" t="str">
        <f>IFERROR(IF(B216&lt;&gt;0,VLOOKUP(B216,KLSBX2!$D$2:$I$120,6,FALSE()),NA()),IFERROR(IF(A216&lt;&gt;0,VLOOKUP(A216,KLSBX2!$C$2:$I$120,7,FALSE()),NA()),""))</f>
        <v/>
      </c>
      <c r="Y216" s="4" t="str">
        <f>IFERROR(IF(B216&lt;&gt;0,VLOOKUP(B216,DMSBXNC!$D$2:$I$420,6,FALSE()),NA()),IFERROR(IF(A216&lt;&gt;0,VLOOKUP(A216,DMSBXNC!$C$2:$I$420,7,FALSE()),NA()),""))</f>
        <v/>
      </c>
      <c r="Z216" s="4" t="str">
        <f>IFERROR(IF(B216&lt;&gt;0,VLOOKUP(B216,DMSBX1_3!$D$2:$I$420,6,FALSE()),NA()),IFERROR(IF(A216&lt;&gt;0,VLOOKUP(A216,DMSBX1_3!$C$2:$I$420,7,FALSE()),NA()),""))</f>
        <v/>
      </c>
      <c r="AA216" s="4" t="str">
        <f>IFERROR(IF(B216&lt;&gt;0,VLOOKUP(B216,'KLS1'!$D$2:$I$420,6,FALSE()),NA()),IFERROR(IF(A216&lt;&gt;0,VLOOKUP(A216,'KLS1'!$C$2:$I$420,7,FALSE()),NA()),""))</f>
        <v/>
      </c>
      <c r="AB216" s="6" t="str">
        <f>IFERROR(IF(B216&lt;&gt;0,VLOOKUP(B216,'KLS2'!$D$2:$I$426,6,FALSE()),NA()),IFERROR(IF(A216&lt;&gt;0,VLOOKUP(A216,'KLS2'!$C$2:$I$426,7,FALSE()),NA()),""))</f>
        <v/>
      </c>
      <c r="AC216" s="10">
        <f t="shared" si="42"/>
        <v>0</v>
      </c>
      <c r="AD216" s="11">
        <f t="shared" si="43"/>
        <v>0</v>
      </c>
      <c r="AE216" s="201">
        <f t="shared" si="44"/>
        <v>0</v>
      </c>
      <c r="AF216" s="240"/>
      <c r="AG216" s="4" t="str">
        <f>IFERROR(VLOOKUP(B216,FS!$A$2:$N$78,6,FALSE),"")</f>
        <v/>
      </c>
      <c r="AH216" s="4" t="str">
        <f>IFERROR(VLOOKUP(B216,FS!$A$2:$N$78,7,FALSE),"")</f>
        <v/>
      </c>
      <c r="AI216" s="4" t="str">
        <f>IFERROR(VLOOKUP(B216,FS!$A$2:$N$78,8,FALSE),"")</f>
        <v/>
      </c>
      <c r="AJ216" s="4" t="str">
        <f>IFERROR(VLOOKUP(B216,FS!$A$2:$N$78,9,FALSE),"")</f>
        <v/>
      </c>
      <c r="AK216" s="4" t="str">
        <f>IFERROR(VLOOKUP(B216,FS!$A$2:$N$78,10,FALSE),"")</f>
        <v/>
      </c>
      <c r="AL216" s="4" t="str">
        <f>IFERROR(VLOOKUP(B216,FS!$A$2:$N$78,11,FALSE),"")</f>
        <v/>
      </c>
      <c r="AM216" s="4" t="str">
        <f>IFERROR(VLOOKUP(B216,FS!$A$2:$N$78,12,FALSE),"")</f>
        <v/>
      </c>
      <c r="AN216" s="4" t="str">
        <f>IFERROR(VLOOKUP(B216,FS!$A$2:$N$78,13,FALSE),"")</f>
        <v/>
      </c>
      <c r="AO216" s="236">
        <f t="shared" si="45"/>
        <v>0</v>
      </c>
      <c r="AP216" s="235">
        <f t="shared" si="46"/>
        <v>0</v>
      </c>
      <c r="AQ216" s="237">
        <f t="shared" si="47"/>
        <v>0</v>
      </c>
      <c r="AR216" s="4">
        <f t="shared" si="48"/>
        <v>0</v>
      </c>
      <c r="AS216" s="1">
        <f t="shared" si="49"/>
        <v>0</v>
      </c>
      <c r="AT216" s="1"/>
    </row>
    <row r="217" spans="1:46" ht="15" customHeight="1">
      <c r="A217" s="142">
        <v>9150407</v>
      </c>
      <c r="B217" s="141">
        <v>775718</v>
      </c>
      <c r="C217" s="14" t="s">
        <v>501</v>
      </c>
      <c r="D217" s="2">
        <v>2009</v>
      </c>
      <c r="E217" s="3" t="s">
        <v>11</v>
      </c>
      <c r="F217" s="1" t="str">
        <f>IFERROR(VLOOKUP(B217,SVEXP!$A$2:$F$6577,6,FALSE),"")</f>
        <v>100. Hard</v>
      </c>
      <c r="G217" s="211">
        <f>IFERROR(VLOOKUP(B217,SVEXP!$A$2:$E$6577,5,FALSE),"")</f>
        <v>0</v>
      </c>
      <c r="H217" s="3" t="s">
        <v>161</v>
      </c>
      <c r="I217" s="4" t="str">
        <f>IFERROR(VLOOKUP(A217,'KLP1'!$C$1:$I$108,7,0),IFERROR(VLOOKUP(B217,'KLP1'!$D$1:$I$108,6,0),""))</f>
        <v/>
      </c>
      <c r="J217" s="4" t="str">
        <f>IFERROR(VLOOKUP(A217,'KLP2'!$C$1:$I$108,7,0),IFERROR(VLOOKUP(B217,'KLP2'!$D$1:$I$108,6,0),""))</f>
        <v/>
      </c>
      <c r="K217" s="4" t="str">
        <f>IFERROR(VLOOKUP(A217,'DM1'!$C$1:$I$108,7,0),IFERROR(VLOOKUP(B217,'DM1'!$D$1:$I$108,6,0),""))</f>
        <v/>
      </c>
      <c r="L217" s="4" t="str">
        <f>IFERROR(VLOOKUP(A217,'DM2'!$C$1:$I$108,7,0),IFERROR(VLOOKUP(B217,'DM2'!$D$1:$I$108,6,0),""))</f>
        <v/>
      </c>
      <c r="M217" s="17" t="str">
        <f>IFERROR(VLOOKUP(A217,'SPF1'!$C$1:$I$108,7,0),IFERROR(VLOOKUP(B217,'SPF1'!$D$1:$I$108,6,0),""))</f>
        <v/>
      </c>
      <c r="N217" s="88" t="str">
        <f>IFERROR(VLOOKUP(A217,'SPF2'!$C$1:$I$108,7,0),IFERROR(VLOOKUP(B217,'SPF2'!$D$1:$I$108,6,0),""))</f>
        <v/>
      </c>
      <c r="O217" s="10">
        <f t="shared" si="39"/>
        <v>0</v>
      </c>
      <c r="P217" s="11">
        <f t="shared" si="40"/>
        <v>0</v>
      </c>
      <c r="Q217" s="201">
        <f t="shared" si="41"/>
        <v>0</v>
      </c>
      <c r="R217" s="8"/>
      <c r="S217" s="5" t="str">
        <f>IFERROR(VLOOKUP(A217,DMSBX1!$C$1:$I$108,7,0),IFERROR(VLOOKUP(B217,DMSBX1!$D$1:$I$108,6,0),""))</f>
        <v/>
      </c>
      <c r="T217" s="5" t="str">
        <f>IFERROR(VLOOKUP(A217,DMSBX2!$C$1:$I$101,7,0),IFERROR(VLOOKUP(B217,DMSBX2!$D$1:$I$101,6,0),""))</f>
        <v/>
      </c>
      <c r="U217" s="4" t="str">
        <f>IFERROR(VLOOKUP(B217,'SP1'!$D$1:$I$107,6,0),"")</f>
        <v/>
      </c>
      <c r="V217" s="4" t="str">
        <f>IFERROR(VLOOKUP(B217,'SP2'!$D$1:$I$107,6,0),"")</f>
        <v/>
      </c>
      <c r="W217" s="4" t="str">
        <f>IFERROR(IF(B217&lt;&gt;0,VLOOKUP(B217,KLSBX1!$D$2:$I$120,6,FALSE()),NA()),IFERROR(IF(A217&lt;&gt;0,VLOOKUP(A217,KLSBX1!$C$2:$I$120,7,FALSE()),NA()),""))</f>
        <v/>
      </c>
      <c r="X217" s="4" t="str">
        <f>IFERROR(IF(B217&lt;&gt;0,VLOOKUP(B217,KLSBX2!$D$2:$I$120,6,FALSE()),NA()),IFERROR(IF(A217&lt;&gt;0,VLOOKUP(A217,KLSBX2!$C$2:$I$120,7,FALSE()),NA()),""))</f>
        <v/>
      </c>
      <c r="Y217" s="4" t="str">
        <f>IFERROR(IF(B217&lt;&gt;0,VLOOKUP(B217,DMSBXNC!$D$2:$I$420,6,FALSE()),NA()),IFERROR(IF(A217&lt;&gt;0,VLOOKUP(A217,DMSBXNC!$C$2:$I$420,7,FALSE()),NA()),""))</f>
        <v/>
      </c>
      <c r="Z217" s="4" t="str">
        <f>IFERROR(IF(B217&lt;&gt;0,VLOOKUP(B217,DMSBX1_3!$D$2:$I$420,6,FALSE()),NA()),IFERROR(IF(A217&lt;&gt;0,VLOOKUP(A217,DMSBX1_3!$C$2:$I$420,7,FALSE()),NA()),""))</f>
        <v/>
      </c>
      <c r="AA217" s="4" t="str">
        <f>IFERROR(IF(B217&lt;&gt;0,VLOOKUP(B217,'KLS1'!$D$2:$I$420,6,FALSE()),NA()),IFERROR(IF(A217&lt;&gt;0,VLOOKUP(A217,'KLS1'!$C$2:$I$420,7,FALSE()),NA()),""))</f>
        <v/>
      </c>
      <c r="AB217" s="6" t="str">
        <f>IFERROR(IF(B217&lt;&gt;0,VLOOKUP(B217,'KLS2'!$D$2:$I$426,6,FALSE()),NA()),IFERROR(IF(A217&lt;&gt;0,VLOOKUP(A217,'KLS2'!$C$2:$I$426,7,FALSE()),NA()),""))</f>
        <v/>
      </c>
      <c r="AC217" s="10">
        <f t="shared" si="42"/>
        <v>0</v>
      </c>
      <c r="AD217" s="11">
        <f t="shared" si="43"/>
        <v>0</v>
      </c>
      <c r="AE217" s="201">
        <f t="shared" si="44"/>
        <v>0</v>
      </c>
      <c r="AF217" s="240"/>
      <c r="AG217" s="4" t="str">
        <f>IFERROR(VLOOKUP(B217,FS!$A$2:$N$78,6,FALSE),"")</f>
        <v/>
      </c>
      <c r="AH217" s="4" t="str">
        <f>IFERROR(VLOOKUP(B217,FS!$A$2:$N$78,7,FALSE),"")</f>
        <v/>
      </c>
      <c r="AI217" s="4" t="str">
        <f>IFERROR(VLOOKUP(B217,FS!$A$2:$N$78,8,FALSE),"")</f>
        <v/>
      </c>
      <c r="AJ217" s="4" t="str">
        <f>IFERROR(VLOOKUP(B217,FS!$A$2:$N$78,9,FALSE),"")</f>
        <v/>
      </c>
      <c r="AK217" s="4" t="str">
        <f>IFERROR(VLOOKUP(B217,FS!$A$2:$N$78,10,FALSE),"")</f>
        <v/>
      </c>
      <c r="AL217" s="4" t="str">
        <f>IFERROR(VLOOKUP(B217,FS!$A$2:$N$78,11,FALSE),"")</f>
        <v/>
      </c>
      <c r="AM217" s="4" t="str">
        <f>IFERROR(VLOOKUP(B217,FS!$A$2:$N$78,12,FALSE),"")</f>
        <v/>
      </c>
      <c r="AN217" s="4" t="str">
        <f>IFERROR(VLOOKUP(B217,FS!$A$2:$N$78,13,FALSE),"")</f>
        <v/>
      </c>
      <c r="AO217" s="236">
        <f t="shared" si="45"/>
        <v>0</v>
      </c>
      <c r="AP217" s="235">
        <f t="shared" si="46"/>
        <v>0</v>
      </c>
      <c r="AQ217" s="237">
        <f t="shared" si="47"/>
        <v>0</v>
      </c>
      <c r="AR217" s="4">
        <f t="shared" si="48"/>
        <v>0</v>
      </c>
      <c r="AS217" s="1">
        <f t="shared" si="49"/>
        <v>0</v>
      </c>
      <c r="AT217" s="1"/>
    </row>
    <row r="218" spans="1:46" ht="15" customHeight="1">
      <c r="A218" s="141"/>
      <c r="B218" s="141">
        <v>776160</v>
      </c>
      <c r="C218" s="14" t="s">
        <v>502</v>
      </c>
      <c r="D218" s="2">
        <v>2009</v>
      </c>
      <c r="E218" s="3" t="s">
        <v>11</v>
      </c>
      <c r="F218" s="1" t="str">
        <f>IFERROR(VLOOKUP(B218,SVEXP!$A$2:$F$6577,6,FALSE),"")</f>
        <v>Snow Rockets</v>
      </c>
      <c r="G218" s="211" t="str">
        <f>IFERROR(VLOOKUP(B218,SVEXP!$A$2:$E$6577,5,FALSE),"")</f>
        <v>Středočeský kraj</v>
      </c>
      <c r="H218" s="3" t="s">
        <v>161</v>
      </c>
      <c r="I218" s="4" t="str">
        <f>IFERROR(VLOOKUP(A218,'KLP1'!$C$1:$I$108,7,0),IFERROR(VLOOKUP(B218,'KLP1'!$D$1:$I$108,6,0),""))</f>
        <v/>
      </c>
      <c r="J218" s="4" t="str">
        <f>IFERROR(VLOOKUP(A218,'KLP2'!$C$1:$I$108,7,0),IFERROR(VLOOKUP(B218,'KLP2'!$D$1:$I$108,6,0),""))</f>
        <v/>
      </c>
      <c r="K218" s="4" t="str">
        <f>IFERROR(VLOOKUP(A218,'DM1'!$C$1:$I$108,7,0),IFERROR(VLOOKUP(B218,'DM1'!$D$1:$I$108,6,0),""))</f>
        <v/>
      </c>
      <c r="L218" s="4" t="str">
        <f>IFERROR(VLOOKUP(A218,'DM2'!$C$1:$I$108,7,0),IFERROR(VLOOKUP(B218,'DM2'!$D$1:$I$108,6,0),""))</f>
        <v/>
      </c>
      <c r="M218" s="17" t="str">
        <f>IFERROR(VLOOKUP(A218,'SPF1'!$C$1:$I$108,7,0),IFERROR(VLOOKUP(B218,'SPF1'!$D$1:$I$108,6,0),""))</f>
        <v/>
      </c>
      <c r="N218" s="88" t="str">
        <f>IFERROR(VLOOKUP(A218,'SPF2'!$C$1:$I$108,7,0),IFERROR(VLOOKUP(B218,'SPF2'!$D$1:$I$108,6,0),""))</f>
        <v/>
      </c>
      <c r="O218" s="10">
        <f t="shared" si="39"/>
        <v>0</v>
      </c>
      <c r="P218" s="11">
        <f t="shared" si="40"/>
        <v>0</v>
      </c>
      <c r="Q218" s="201">
        <f t="shared" si="41"/>
        <v>0</v>
      </c>
      <c r="R218" s="8"/>
      <c r="S218" s="5" t="str">
        <f>IFERROR(VLOOKUP(A218,DMSBX1!$C$1:$I$108,7,0),IFERROR(VLOOKUP(B218,DMSBX1!$D$1:$I$108,6,0),""))</f>
        <v/>
      </c>
      <c r="T218" s="5" t="str">
        <f>IFERROR(VLOOKUP(A218,DMSBX2!$C$1:$I$101,7,0),IFERROR(VLOOKUP(B218,DMSBX2!$D$1:$I$101,6,0),""))</f>
        <v/>
      </c>
      <c r="U218" s="4" t="str">
        <f>IFERROR(VLOOKUP(B218,'SP1'!$D$1:$I$107,6,0),"")</f>
        <v/>
      </c>
      <c r="V218" s="4" t="str">
        <f>IFERROR(VLOOKUP(B218,'SP2'!$D$1:$I$107,6,0),"")</f>
        <v/>
      </c>
      <c r="W218" s="4" t="str">
        <f>IFERROR(IF(B218&lt;&gt;0,VLOOKUP(B218,KLSBX1!$D$2:$I$120,6,FALSE()),NA()),IFERROR(IF(A218&lt;&gt;0,VLOOKUP(A218,KLSBX1!$C$2:$I$120,7,FALSE()),NA()),""))</f>
        <v/>
      </c>
      <c r="X218" s="4" t="str">
        <f>IFERROR(IF(B218&lt;&gt;0,VLOOKUP(B218,KLSBX2!$D$2:$I$120,6,FALSE()),NA()),IFERROR(IF(A218&lt;&gt;0,VLOOKUP(A218,KLSBX2!$C$2:$I$120,7,FALSE()),NA()),""))</f>
        <v/>
      </c>
      <c r="Y218" s="4" t="str">
        <f>IFERROR(IF(B218&lt;&gt;0,VLOOKUP(B218,DMSBXNC!$D$2:$I$420,6,FALSE()),NA()),IFERROR(IF(A218&lt;&gt;0,VLOOKUP(A218,DMSBXNC!$C$2:$I$420,7,FALSE()),NA()),""))</f>
        <v/>
      </c>
      <c r="Z218" s="4" t="str">
        <f>IFERROR(IF(B218&lt;&gt;0,VLOOKUP(B218,DMSBX1_3!$D$2:$I$420,6,FALSE()),NA()),IFERROR(IF(A218&lt;&gt;0,VLOOKUP(A218,DMSBX1_3!$C$2:$I$420,7,FALSE()),NA()),""))</f>
        <v/>
      </c>
      <c r="AA218" s="4" t="str">
        <f>IFERROR(IF(B218&lt;&gt;0,VLOOKUP(B218,'KLS1'!$D$2:$I$420,6,FALSE()),NA()),IFERROR(IF(A218&lt;&gt;0,VLOOKUP(A218,'KLS1'!$C$2:$I$420,7,FALSE()),NA()),""))</f>
        <v/>
      </c>
      <c r="AB218" s="6" t="str">
        <f>IFERROR(IF(B218&lt;&gt;0,VLOOKUP(B218,'KLS2'!$D$2:$I$426,6,FALSE()),NA()),IFERROR(IF(A218&lt;&gt;0,VLOOKUP(A218,'KLS2'!$C$2:$I$426,7,FALSE()),NA()),""))</f>
        <v/>
      </c>
      <c r="AC218" s="10">
        <f t="shared" si="42"/>
        <v>0</v>
      </c>
      <c r="AD218" s="11">
        <f t="shared" si="43"/>
        <v>0</v>
      </c>
      <c r="AE218" s="201">
        <f t="shared" si="44"/>
        <v>0</v>
      </c>
      <c r="AF218" s="240"/>
      <c r="AG218" s="4" t="str">
        <f>IFERROR(VLOOKUP(B218,FS!$A$2:$N$78,6,FALSE),"")</f>
        <v/>
      </c>
      <c r="AH218" s="4" t="str">
        <f>IFERROR(VLOOKUP(B218,FS!$A$2:$N$78,7,FALSE),"")</f>
        <v/>
      </c>
      <c r="AI218" s="4" t="str">
        <f>IFERROR(VLOOKUP(B218,FS!$A$2:$N$78,8,FALSE),"")</f>
        <v/>
      </c>
      <c r="AJ218" s="4" t="str">
        <f>IFERROR(VLOOKUP(B218,FS!$A$2:$N$78,9,FALSE),"")</f>
        <v/>
      </c>
      <c r="AK218" s="4" t="str">
        <f>IFERROR(VLOOKUP(B218,FS!$A$2:$N$78,10,FALSE),"")</f>
        <v/>
      </c>
      <c r="AL218" s="4" t="str">
        <f>IFERROR(VLOOKUP(B218,FS!$A$2:$N$78,11,FALSE),"")</f>
        <v/>
      </c>
      <c r="AM218" s="4" t="str">
        <f>IFERROR(VLOOKUP(B218,FS!$A$2:$N$78,12,FALSE),"")</f>
        <v/>
      </c>
      <c r="AN218" s="4" t="str">
        <f>IFERROR(VLOOKUP(B218,FS!$A$2:$N$78,13,FALSE),"")</f>
        <v/>
      </c>
      <c r="AO218" s="236">
        <f t="shared" si="45"/>
        <v>0</v>
      </c>
      <c r="AP218" s="235">
        <f t="shared" si="46"/>
        <v>0</v>
      </c>
      <c r="AQ218" s="237">
        <f t="shared" si="47"/>
        <v>0</v>
      </c>
      <c r="AR218" s="4">
        <f t="shared" si="48"/>
        <v>0</v>
      </c>
      <c r="AS218" s="1">
        <f t="shared" si="49"/>
        <v>0</v>
      </c>
      <c r="AT218" s="1"/>
    </row>
    <row r="219" spans="1:46" ht="15" customHeight="1">
      <c r="A219" s="144">
        <v>9055132</v>
      </c>
      <c r="B219" s="144"/>
      <c r="C219" s="133" t="s">
        <v>282</v>
      </c>
      <c r="D219" s="134">
        <v>2009</v>
      </c>
      <c r="E219" s="134" t="s">
        <v>163</v>
      </c>
      <c r="F219" s="133"/>
      <c r="G219" s="219"/>
      <c r="H219" s="134" t="s">
        <v>164</v>
      </c>
      <c r="I219" s="127" t="str">
        <f>IFERROR(VLOOKUP(A219,'KLP1'!$C$1:$I$108,7,0),IFERROR(VLOOKUP(B219,'KLP1'!$D$1:$I$108,6,0),""))</f>
        <v/>
      </c>
      <c r="J219" s="127" t="str">
        <f>IFERROR(VLOOKUP(A219,'KLP2'!$C$1:$I$108,7,0),IFERROR(VLOOKUP(B219,'KLP2'!$D$1:$I$108,6,0),""))</f>
        <v/>
      </c>
      <c r="K219" s="127" t="str">
        <f>IFERROR(VLOOKUP(A219,'DM1'!$C$1:$I$108,7,0),IFERROR(VLOOKUP(B219,'DM1'!$D$1:$I$108,6,0),""))</f>
        <v/>
      </c>
      <c r="L219" s="127" t="s">
        <v>231</v>
      </c>
      <c r="M219" s="130" t="str">
        <f>IFERROR(VLOOKUP(A219,'SPF1'!$C$1:$I$108,7,0),IFERROR(VLOOKUP(B219,'SPF1'!$D$1:$I$108,6,0),""))</f>
        <v/>
      </c>
      <c r="N219" s="127" t="str">
        <f>IFERROR(VLOOKUP(A219,'SPF2'!$C$1:$I$108,7,0),IFERROR(VLOOKUP(B219,'SPF2'!$D$1:$I$108,6,0),""))</f>
        <v/>
      </c>
      <c r="O219" s="10">
        <f t="shared" si="39"/>
        <v>0</v>
      </c>
      <c r="P219" s="11">
        <f t="shared" si="40"/>
        <v>0</v>
      </c>
      <c r="Q219" s="201">
        <f t="shared" si="41"/>
        <v>0</v>
      </c>
      <c r="R219" s="8"/>
      <c r="S219" s="136">
        <f>IFERROR(VLOOKUP(A219,DMSBX1!$C$1:$I$108,7,0),IFERROR(VLOOKUP(B219,DMSBX1!$D$1:$I$108,6,0),""))</f>
        <v>11</v>
      </c>
      <c r="T219" s="136">
        <f>IFERROR(VLOOKUP(A219,DMSBX2!$C$1:$I$101,7,0),IFERROR(VLOOKUP(B219,DMSBX2!$D$1:$I$101,6,0),""))</f>
        <v>16</v>
      </c>
      <c r="U219" s="135" t="str">
        <f>IFERROR(VLOOKUP(B219,'SP1'!$D$1:$I$107,6,0),"")</f>
        <v/>
      </c>
      <c r="V219" s="135" t="str">
        <f>IFERROR(VLOOKUP(B219,'SP2'!$D$1:$I$107,6,0),"")</f>
        <v/>
      </c>
      <c r="W219" s="127">
        <f>IFERROR(IF(B219&lt;&gt;0,VLOOKUP(B219,KLSBX1!$D$2:$I$120,6,FALSE()),NA()),IFERROR(IF(A219&lt;&gt;0,VLOOKUP(A219,KLSBX1!$C$2:$I$120,7,FALSE()),NA()),""))</f>
        <v>24</v>
      </c>
      <c r="X219" s="127">
        <f>IFERROR(IF(B219&lt;&gt;0,VLOOKUP(B219,KLSBX2!$D$2:$I$120,6,FALSE()),NA()),IFERROR(IF(A219&lt;&gt;0,VLOOKUP(A219,KLSBX2!$C$2:$I$120,7,FALSE()),NA()),""))</f>
        <v>26</v>
      </c>
      <c r="Y219" s="127">
        <f>IFERROR(IF(B219&lt;&gt;0,VLOOKUP(B219,DMSBXNC!$D$2:$I$420,6,FALSE()),NA()),IFERROR(IF(A219&lt;&gt;0,VLOOKUP(A219,DMSBXNC!$C$2:$I$420,7,FALSE()),NA()),""))</f>
        <v>4</v>
      </c>
      <c r="Z219" s="127">
        <f>IFERROR(IF(B219&lt;&gt;0,VLOOKUP(B219,DMSBX1_3!$D$2:$I$420,6,FALSE()),NA()),IFERROR(IF(A219&lt;&gt;0,VLOOKUP(A219,DMSBX1_3!$C$2:$I$420,7,FALSE()),NA()),""))</f>
        <v>8</v>
      </c>
      <c r="AA219" s="127" t="str">
        <f>IFERROR(IF(B219&lt;&gt;0,VLOOKUP(B219,'KLS1'!$D$2:$I$420,6,FALSE()),NA()),IFERROR(IF(A219&lt;&gt;0,VLOOKUP(A219,'KLS1'!$C$2:$I$420,7,FALSE()),NA()),""))</f>
        <v/>
      </c>
      <c r="AB219" s="129" t="str">
        <f>IFERROR(IF(B219&lt;&gt;0,VLOOKUP(B219,'KLS2'!$D$2:$I$426,6,FALSE()),NA()),IFERROR(IF(A219&lt;&gt;0,VLOOKUP(A219,'KLS2'!$C$2:$I$426,7,FALSE()),NA()),""))</f>
        <v/>
      </c>
      <c r="AC219" s="10">
        <f t="shared" si="42"/>
        <v>89</v>
      </c>
      <c r="AD219" s="11">
        <f t="shared" si="43"/>
        <v>89</v>
      </c>
      <c r="AE219" s="201">
        <f t="shared" si="44"/>
        <v>22</v>
      </c>
      <c r="AF219" s="240"/>
      <c r="AG219" s="4" t="str">
        <f>IFERROR(VLOOKUP(B219,FS!$A$2:$N$78,6,FALSE),"")</f>
        <v/>
      </c>
      <c r="AH219" s="4" t="str">
        <f>IFERROR(VLOOKUP(B219,FS!$A$2:$N$78,7,FALSE),"")</f>
        <v/>
      </c>
      <c r="AI219" s="4" t="str">
        <f>IFERROR(VLOOKUP(B219,FS!$A$2:$N$78,8,FALSE),"")</f>
        <v/>
      </c>
      <c r="AJ219" s="4" t="str">
        <f>IFERROR(VLOOKUP(B219,FS!$A$2:$N$78,9,FALSE),"")</f>
        <v/>
      </c>
      <c r="AK219" s="4" t="str">
        <f>IFERROR(VLOOKUP(B219,FS!$A$2:$N$78,10,FALSE),"")</f>
        <v/>
      </c>
      <c r="AL219" s="4" t="str">
        <f>IFERROR(VLOOKUP(B219,FS!$A$2:$N$78,11,FALSE),"")</f>
        <v/>
      </c>
      <c r="AM219" s="4" t="str">
        <f>IFERROR(VLOOKUP(B219,FS!$A$2:$N$78,12,FALSE),"")</f>
        <v/>
      </c>
      <c r="AN219" s="4" t="str">
        <f>IFERROR(VLOOKUP(B219,FS!$A$2:$N$78,13,FALSE),"")</f>
        <v/>
      </c>
      <c r="AO219" s="236">
        <f t="shared" si="45"/>
        <v>0</v>
      </c>
      <c r="AP219" s="235">
        <f t="shared" si="46"/>
        <v>0</v>
      </c>
      <c r="AQ219" s="237">
        <f t="shared" si="47"/>
        <v>0</v>
      </c>
      <c r="AR219" s="4">
        <f t="shared" si="48"/>
        <v>22</v>
      </c>
      <c r="AS219" s="1">
        <f t="shared" si="49"/>
        <v>1</v>
      </c>
      <c r="AT219" s="130"/>
    </row>
    <row r="220" spans="1:46" ht="15" customHeight="1">
      <c r="A220" s="145">
        <v>9240055</v>
      </c>
      <c r="B220" s="145"/>
      <c r="C220" s="186" t="s">
        <v>283</v>
      </c>
      <c r="D220" s="132">
        <v>2009</v>
      </c>
      <c r="E220" s="187" t="s">
        <v>163</v>
      </c>
      <c r="F220" s="186"/>
      <c r="G220" s="217"/>
      <c r="H220" s="132" t="s">
        <v>161</v>
      </c>
      <c r="I220" s="189"/>
      <c r="J220" s="127"/>
      <c r="K220" s="127"/>
      <c r="L220" s="127"/>
      <c r="M220" s="130" t="str">
        <f>IFERROR(VLOOKUP(A220,'SPF1'!$C$1:$I$108,7,0),IFERROR(VLOOKUP(B220,'SPF1'!$D$1:$I$108,6,0),""))</f>
        <v/>
      </c>
      <c r="N220" s="127" t="str">
        <f>IFERROR(VLOOKUP(A220,'SPF2'!$C$1:$I$108,7,0),IFERROR(VLOOKUP(B220,'SPF2'!$D$1:$I$108,6,0),""))</f>
        <v/>
      </c>
      <c r="O220" s="10">
        <f t="shared" si="39"/>
        <v>0</v>
      </c>
      <c r="P220" s="11">
        <f t="shared" si="40"/>
        <v>0</v>
      </c>
      <c r="Q220" s="201">
        <f t="shared" si="41"/>
        <v>0</v>
      </c>
      <c r="R220" s="8"/>
      <c r="S220" s="128" t="str">
        <f>IFERROR(VLOOKUP(A220,DMSBX1!$C$1:$I$108,7,0),IFERROR(VLOOKUP(B220,DMSBX1!$D$1:$I$108,6,0),""))</f>
        <v/>
      </c>
      <c r="T220" s="127"/>
      <c r="U220" s="127"/>
      <c r="V220" s="127"/>
      <c r="W220" s="127">
        <f>IFERROR(IF(B220&lt;&gt;0,VLOOKUP(B220,KLSBX1!$D$2:$I$120,6,FALSE()),NA()),IFERROR(IF(A220&lt;&gt;0,VLOOKUP(A220,KLSBX1!$C$2:$I$120,7,FALSE()),NA()),""))</f>
        <v>29</v>
      </c>
      <c r="X220" s="127">
        <f>IFERROR(IF(B220&lt;&gt;0,VLOOKUP(B220,KLSBX2!$D$2:$I$120,6,FALSE()),NA()),IFERROR(IF(A220&lt;&gt;0,VLOOKUP(A220,KLSBX2!$C$2:$I$120,7,FALSE()),NA()),""))</f>
        <v>26</v>
      </c>
      <c r="Y220" s="127">
        <f>IFERROR(IF(B220&lt;&gt;0,VLOOKUP(B220,DMSBXNC!$D$2:$I$420,6,FALSE()),NA()),IFERROR(IF(A220&lt;&gt;0,VLOOKUP(A220,DMSBXNC!$C$2:$I$420,7,FALSE()),NA()),""))</f>
        <v>9</v>
      </c>
      <c r="Z220" s="127">
        <f>IFERROR(IF(B220&lt;&gt;0,VLOOKUP(B220,DMSBX1_3!$D$2:$I$420,6,FALSE()),NA()),IFERROR(IF(A220&lt;&gt;0,VLOOKUP(A220,DMSBX1_3!$C$2:$I$420,7,FALSE()),NA()),""))</f>
        <v>2.4</v>
      </c>
      <c r="AA220" s="127" t="str">
        <f>IFERROR(IF(B220&lt;&gt;0,VLOOKUP(B220,'KLS1'!$D$2:$I$420,6,FALSE()),NA()),IFERROR(IF(A220&lt;&gt;0,VLOOKUP(A220,'KLS1'!$C$2:$I$420,7,FALSE()),NA()),""))</f>
        <v/>
      </c>
      <c r="AB220" s="129" t="str">
        <f>IFERROR(IF(B220&lt;&gt;0,VLOOKUP(B220,'KLS2'!$D$2:$I$426,6,FALSE()),NA()),IFERROR(IF(A220&lt;&gt;0,VLOOKUP(A220,'KLS2'!$C$2:$I$426,7,FALSE()),NA()),""))</f>
        <v/>
      </c>
      <c r="AC220" s="10">
        <f t="shared" si="42"/>
        <v>66.400000000000006</v>
      </c>
      <c r="AD220" s="11">
        <f t="shared" si="43"/>
        <v>66.400000000000006</v>
      </c>
      <c r="AE220" s="201">
        <f t="shared" si="44"/>
        <v>21.333333333333332</v>
      </c>
      <c r="AF220" s="240"/>
      <c r="AG220" s="4" t="str">
        <f>IFERROR(VLOOKUP(B220,FS!$A$2:$N$78,6,FALSE),"")</f>
        <v/>
      </c>
      <c r="AH220" s="4" t="str">
        <f>IFERROR(VLOOKUP(B220,FS!$A$2:$N$78,7,FALSE),"")</f>
        <v/>
      </c>
      <c r="AI220" s="4" t="str">
        <f>IFERROR(VLOOKUP(B220,FS!$A$2:$N$78,8,FALSE),"")</f>
        <v/>
      </c>
      <c r="AJ220" s="4" t="str">
        <f>IFERROR(VLOOKUP(B220,FS!$A$2:$N$78,9,FALSE),"")</f>
        <v/>
      </c>
      <c r="AK220" s="4" t="str">
        <f>IFERROR(VLOOKUP(B220,FS!$A$2:$N$78,10,FALSE),"")</f>
        <v/>
      </c>
      <c r="AL220" s="4" t="str">
        <f>IFERROR(VLOOKUP(B220,FS!$A$2:$N$78,11,FALSE),"")</f>
        <v/>
      </c>
      <c r="AM220" s="4" t="str">
        <f>IFERROR(VLOOKUP(B220,FS!$A$2:$N$78,12,FALSE),"")</f>
        <v/>
      </c>
      <c r="AN220" s="4" t="str">
        <f>IFERROR(VLOOKUP(B220,FS!$A$2:$N$78,13,FALSE),"")</f>
        <v/>
      </c>
      <c r="AO220" s="236">
        <f t="shared" si="45"/>
        <v>0</v>
      </c>
      <c r="AP220" s="235">
        <f t="shared" si="46"/>
        <v>0</v>
      </c>
      <c r="AQ220" s="237">
        <f t="shared" si="47"/>
        <v>0</v>
      </c>
      <c r="AR220" s="4">
        <f t="shared" si="48"/>
        <v>21.333333333333332</v>
      </c>
      <c r="AS220" s="1">
        <f t="shared" si="49"/>
        <v>1</v>
      </c>
      <c r="AT220" s="130"/>
    </row>
    <row r="221" spans="1:46" ht="15" customHeight="1">
      <c r="A221" s="144">
        <v>9050336</v>
      </c>
      <c r="B221" s="144"/>
      <c r="C221" s="133" t="s">
        <v>285</v>
      </c>
      <c r="D221" s="134">
        <v>2009</v>
      </c>
      <c r="E221" s="134" t="s">
        <v>163</v>
      </c>
      <c r="F221" s="133"/>
      <c r="G221" s="219"/>
      <c r="H221" s="134" t="s">
        <v>161</v>
      </c>
      <c r="I221" s="127" t="str">
        <f>IFERROR(VLOOKUP(A221,'KLP1'!$C$1:$I$108,7,0),IFERROR(VLOOKUP(B221,'KLP1'!$D$1:$I$108,6,0),""))</f>
        <v/>
      </c>
      <c r="J221" s="127" t="str">
        <f>IFERROR(VLOOKUP(A221,'KLP2'!$C$1:$I$108,7,0),IFERROR(VLOOKUP(B221,'KLP2'!$D$1:$I$108,6,0),""))</f>
        <v/>
      </c>
      <c r="K221" s="127" t="str">
        <f>IFERROR(VLOOKUP(A221,'DM1'!$C$1:$I$108,7,0),IFERROR(VLOOKUP(B221,'DM1'!$D$1:$I$108,6,0),""))</f>
        <v/>
      </c>
      <c r="L221" s="127" t="str">
        <f>IFERROR(VLOOKUP(A221,'DM2'!$C$1:$I$108,7,0),IFERROR(VLOOKUP(B221,'DM2'!$D$1:$I$108,6,0),""))</f>
        <v/>
      </c>
      <c r="M221" s="130" t="str">
        <f>IFERROR(VLOOKUP(A221,'SPF1'!$C$1:$I$108,7,0),IFERROR(VLOOKUP(B221,'SPF1'!$D$1:$I$108,6,0),""))</f>
        <v/>
      </c>
      <c r="N221" s="127" t="str">
        <f>IFERROR(VLOOKUP(A221,'SPF2'!$C$1:$I$108,7,0),IFERROR(VLOOKUP(B221,'SPF2'!$D$1:$I$108,6,0),""))</f>
        <v/>
      </c>
      <c r="O221" s="10">
        <f t="shared" si="39"/>
        <v>0</v>
      </c>
      <c r="P221" s="11">
        <f t="shared" si="40"/>
        <v>0</v>
      </c>
      <c r="Q221" s="201">
        <f t="shared" si="41"/>
        <v>0</v>
      </c>
      <c r="R221" s="8"/>
      <c r="S221" s="136">
        <f>IFERROR(VLOOKUP(A221,DMSBX1!$C$1:$I$108,7,0),IFERROR(VLOOKUP(B221,DMSBX1!$D$1:$I$108,6,0),""))</f>
        <v>3.6</v>
      </c>
      <c r="T221" s="136">
        <f>IFERROR(VLOOKUP(A221,DMSBX2!$C$1:$I$101,7,0),IFERROR(VLOOKUP(B221,DMSBX2!$D$1:$I$101,6,0),""))</f>
        <v>5</v>
      </c>
      <c r="U221" s="135" t="str">
        <f>IFERROR(VLOOKUP(B221,'SP1'!$D$1:$I$107,6,0),"")</f>
        <v/>
      </c>
      <c r="V221" s="135" t="str">
        <f>IFERROR(VLOOKUP(B221,'SP2'!$D$1:$I$107,6,0),"")</f>
        <v/>
      </c>
      <c r="W221" s="127">
        <f>IFERROR(IF(B221&lt;&gt;0,VLOOKUP(B221,KLSBX1!$D$2:$I$120,6,FALSE()),NA()),IFERROR(IF(A221&lt;&gt;0,VLOOKUP(A221,KLSBX1!$C$2:$I$120,7,FALSE()),NA()),""))</f>
        <v>8</v>
      </c>
      <c r="X221" s="127">
        <f>IFERROR(IF(B221&lt;&gt;0,VLOOKUP(B221,KLSBX2!$D$2:$I$120,6,FALSE()),NA()),IFERROR(IF(A221&lt;&gt;0,VLOOKUP(A221,KLSBX2!$C$2:$I$120,7,FALSE()),NA()),""))</f>
        <v>11</v>
      </c>
      <c r="Y221" s="127">
        <f>IFERROR(IF(B221&lt;&gt;0,VLOOKUP(B221,DMSBXNC!$D$2:$I$420,6,FALSE()),NA()),IFERROR(IF(A221&lt;&gt;0,VLOOKUP(A221,DMSBXNC!$C$2:$I$420,7,FALSE()),NA()),""))</f>
        <v>3.6</v>
      </c>
      <c r="Z221" s="127">
        <f>IFERROR(IF(B221&lt;&gt;0,VLOOKUP(B221,DMSBX1_3!$D$2:$I$420,6,FALSE()),NA()),IFERROR(IF(A221&lt;&gt;0,VLOOKUP(A221,DMSBX1_3!$C$2:$I$420,7,FALSE()),NA()),""))</f>
        <v>2.2000000000000002</v>
      </c>
      <c r="AA221" s="127" t="str">
        <f>IFERROR(IF(B221&lt;&gt;0,VLOOKUP(B221,'KLS1'!$D$2:$I$420,6,FALSE()),NA()),IFERROR(IF(A221&lt;&gt;0,VLOOKUP(A221,'KLS1'!$C$2:$I$420,7,FALSE()),NA()),""))</f>
        <v/>
      </c>
      <c r="AB221" s="129" t="str">
        <f>IFERROR(IF(B221&lt;&gt;0,VLOOKUP(B221,'KLS2'!$D$2:$I$426,6,FALSE()),NA()),IFERROR(IF(A221&lt;&gt;0,VLOOKUP(A221,'KLS2'!$C$2:$I$426,7,FALSE()),NA()),""))</f>
        <v/>
      </c>
      <c r="AC221" s="10">
        <f t="shared" si="42"/>
        <v>33.400000000000006</v>
      </c>
      <c r="AD221" s="11">
        <f t="shared" si="43"/>
        <v>33.400000000000006</v>
      </c>
      <c r="AE221" s="201">
        <f t="shared" si="44"/>
        <v>8</v>
      </c>
      <c r="AF221" s="240"/>
      <c r="AG221" s="4" t="str">
        <f>IFERROR(VLOOKUP(B221,FS!$A$2:$N$78,6,FALSE),"")</f>
        <v/>
      </c>
      <c r="AH221" s="4" t="str">
        <f>IFERROR(VLOOKUP(B221,FS!$A$2:$N$78,7,FALSE),"")</f>
        <v/>
      </c>
      <c r="AI221" s="4" t="str">
        <f>IFERROR(VLOOKUP(B221,FS!$A$2:$N$78,8,FALSE),"")</f>
        <v/>
      </c>
      <c r="AJ221" s="4" t="str">
        <f>IFERROR(VLOOKUP(B221,FS!$A$2:$N$78,9,FALSE),"")</f>
        <v/>
      </c>
      <c r="AK221" s="4" t="str">
        <f>IFERROR(VLOOKUP(B221,FS!$A$2:$N$78,10,FALSE),"")</f>
        <v/>
      </c>
      <c r="AL221" s="4" t="str">
        <f>IFERROR(VLOOKUP(B221,FS!$A$2:$N$78,11,FALSE),"")</f>
        <v/>
      </c>
      <c r="AM221" s="4" t="str">
        <f>IFERROR(VLOOKUP(B221,FS!$A$2:$N$78,12,FALSE),"")</f>
        <v/>
      </c>
      <c r="AN221" s="4" t="str">
        <f>IFERROR(VLOOKUP(B221,FS!$A$2:$N$78,13,FALSE),"")</f>
        <v/>
      </c>
      <c r="AO221" s="236">
        <f t="shared" si="45"/>
        <v>0</v>
      </c>
      <c r="AP221" s="235">
        <f t="shared" si="46"/>
        <v>0</v>
      </c>
      <c r="AQ221" s="237">
        <f t="shared" si="47"/>
        <v>0</v>
      </c>
      <c r="AR221" s="4">
        <f t="shared" si="48"/>
        <v>8</v>
      </c>
      <c r="AS221" s="1">
        <f t="shared" si="49"/>
        <v>1</v>
      </c>
      <c r="AT221" s="130"/>
    </row>
    <row r="222" spans="1:46" ht="15" customHeight="1">
      <c r="A222" s="144">
        <v>9050340</v>
      </c>
      <c r="B222" s="144"/>
      <c r="C222" s="133" t="s">
        <v>287</v>
      </c>
      <c r="D222" s="134">
        <v>2009</v>
      </c>
      <c r="E222" s="134" t="s">
        <v>163</v>
      </c>
      <c r="F222" s="133"/>
      <c r="G222" s="219"/>
      <c r="H222" s="134" t="s">
        <v>161</v>
      </c>
      <c r="I222" s="127" t="str">
        <f>IFERROR(VLOOKUP(A222,'KLP1'!$C$1:$I$108,7,0),IFERROR(VLOOKUP(B222,'KLP1'!$D$1:$I$108,6,0),""))</f>
        <v/>
      </c>
      <c r="J222" s="127" t="str">
        <f>IFERROR(VLOOKUP(A222,'KLP2'!$C$1:$I$108,7,0),IFERROR(VLOOKUP(B222,'KLP2'!$D$1:$I$108,6,0),""))</f>
        <v/>
      </c>
      <c r="K222" s="127" t="str">
        <f>IFERROR(VLOOKUP(A222,'DM1'!$C$1:$I$108,7,0),IFERROR(VLOOKUP(B222,'DM1'!$D$1:$I$108,6,0),""))</f>
        <v/>
      </c>
      <c r="L222" s="127" t="str">
        <f>IFERROR(VLOOKUP(A222,'DM2'!$C$1:$I$108,7,0),IFERROR(VLOOKUP(B222,'DM2'!$D$1:$I$108,6,0),""))</f>
        <v/>
      </c>
      <c r="M222" s="130" t="str">
        <f>IFERROR(VLOOKUP(A222,'SPF1'!$C$1:$I$108,7,0),IFERROR(VLOOKUP(B222,'SPF1'!$D$1:$I$108,6,0),""))</f>
        <v/>
      </c>
      <c r="N222" s="127" t="str">
        <f>IFERROR(VLOOKUP(A222,'SPF2'!$C$1:$I$108,7,0),IFERROR(VLOOKUP(B222,'SPF2'!$D$1:$I$108,6,0),""))</f>
        <v/>
      </c>
      <c r="O222" s="10">
        <f t="shared" si="39"/>
        <v>0</v>
      </c>
      <c r="P222" s="11">
        <f t="shared" si="40"/>
        <v>0</v>
      </c>
      <c r="Q222" s="201">
        <f t="shared" si="41"/>
        <v>0</v>
      </c>
      <c r="R222" s="8"/>
      <c r="S222" s="136">
        <f>IFERROR(VLOOKUP(A222,DMSBX1!$C$1:$I$108,7,0),IFERROR(VLOOKUP(B222,DMSBX1!$D$1:$I$108,6,0),""))</f>
        <v>8</v>
      </c>
      <c r="T222" s="136">
        <f>IFERROR(VLOOKUP(A222,DMSBX2!$C$1:$I$101,7,0),IFERROR(VLOOKUP(B222,DMSBX2!$D$1:$I$101,6,0),""))</f>
        <v>9</v>
      </c>
      <c r="U222" s="135" t="str">
        <f>IFERROR(VLOOKUP(B222,'SP1'!$D$1:$I$107,6,0),"")</f>
        <v/>
      </c>
      <c r="V222" s="135" t="str">
        <f>IFERROR(VLOOKUP(B222,'SP2'!$D$1:$I$107,6,0),"")</f>
        <v/>
      </c>
      <c r="W222" s="127" t="str">
        <f>IFERROR(IF(B222&lt;&gt;0,VLOOKUP(B222,KLSBX1!$D$2:$I$120,6,FALSE()),NA()),IFERROR(IF(A222&lt;&gt;0,VLOOKUP(A222,KLSBX1!$C$2:$I$120,7,FALSE()),NA()),""))</f>
        <v/>
      </c>
      <c r="X222" s="127" t="str">
        <f>IFERROR(IF(B222&lt;&gt;0,VLOOKUP(B222,KLSBX2!$D$2:$I$120,6,FALSE()),NA()),IFERROR(IF(A222&lt;&gt;0,VLOOKUP(A222,KLSBX2!$C$2:$I$120,7,FALSE()),NA()),""))</f>
        <v/>
      </c>
      <c r="Y222" s="127" t="str">
        <f>IFERROR(IF(B222&lt;&gt;0,VLOOKUP(B222,DMSBXNC!$D$2:$I$420,6,FALSE()),NA()),IFERROR(IF(A222&lt;&gt;0,VLOOKUP(A222,DMSBXNC!$C$2:$I$420,7,FALSE()),NA()),""))</f>
        <v/>
      </c>
      <c r="Z222" s="127" t="str">
        <f>IFERROR(IF(B222&lt;&gt;0,VLOOKUP(B222,DMSBX1_3!$D$2:$I$420,6,FALSE()),NA()),IFERROR(IF(A222&lt;&gt;0,VLOOKUP(A222,DMSBX1_3!$C$2:$I$420,7,FALSE()),NA()),""))</f>
        <v/>
      </c>
      <c r="AA222" s="127" t="str">
        <f>IFERROR(IF(B222&lt;&gt;0,VLOOKUP(B222,'KLS1'!$D$2:$I$420,6,FALSE()),NA()),IFERROR(IF(A222&lt;&gt;0,VLOOKUP(A222,'KLS1'!$C$2:$I$420,7,FALSE()),NA()),""))</f>
        <v/>
      </c>
      <c r="AB222" s="129" t="str">
        <f>IFERROR(IF(B222&lt;&gt;0,VLOOKUP(B222,'KLS2'!$D$2:$I$426,6,FALSE()),NA()),IFERROR(IF(A222&lt;&gt;0,VLOOKUP(A222,'KLS2'!$C$2:$I$426,7,FALSE()),NA()),""))</f>
        <v/>
      </c>
      <c r="AC222" s="10">
        <f t="shared" si="42"/>
        <v>17</v>
      </c>
      <c r="AD222" s="11">
        <f t="shared" si="43"/>
        <v>17</v>
      </c>
      <c r="AE222" s="201">
        <f t="shared" si="44"/>
        <v>5.666666666666667</v>
      </c>
      <c r="AF222" s="240"/>
      <c r="AG222" s="4" t="str">
        <f>IFERROR(VLOOKUP(B222,FS!$A$2:$N$78,6,FALSE),"")</f>
        <v/>
      </c>
      <c r="AH222" s="4" t="str">
        <f>IFERROR(VLOOKUP(B222,FS!$A$2:$N$78,7,FALSE),"")</f>
        <v/>
      </c>
      <c r="AI222" s="4" t="str">
        <f>IFERROR(VLOOKUP(B222,FS!$A$2:$N$78,8,FALSE),"")</f>
        <v/>
      </c>
      <c r="AJ222" s="4" t="str">
        <f>IFERROR(VLOOKUP(B222,FS!$A$2:$N$78,9,FALSE),"")</f>
        <v/>
      </c>
      <c r="AK222" s="4" t="str">
        <f>IFERROR(VLOOKUP(B222,FS!$A$2:$N$78,10,FALSE),"")</f>
        <v/>
      </c>
      <c r="AL222" s="4" t="str">
        <f>IFERROR(VLOOKUP(B222,FS!$A$2:$N$78,11,FALSE),"")</f>
        <v/>
      </c>
      <c r="AM222" s="4" t="str">
        <f>IFERROR(VLOOKUP(B222,FS!$A$2:$N$78,12,FALSE),"")</f>
        <v/>
      </c>
      <c r="AN222" s="4" t="str">
        <f>IFERROR(VLOOKUP(B222,FS!$A$2:$N$78,13,FALSE),"")</f>
        <v/>
      </c>
      <c r="AO222" s="236">
        <f t="shared" si="45"/>
        <v>0</v>
      </c>
      <c r="AP222" s="235">
        <f t="shared" si="46"/>
        <v>0</v>
      </c>
      <c r="AQ222" s="237">
        <f t="shared" si="47"/>
        <v>0</v>
      </c>
      <c r="AR222" s="4">
        <f t="shared" si="48"/>
        <v>5.666666666666667</v>
      </c>
      <c r="AS222" s="1">
        <f t="shared" si="49"/>
        <v>1</v>
      </c>
      <c r="AT222" s="130"/>
    </row>
    <row r="223" spans="1:46" ht="15" customHeight="1">
      <c r="A223" s="144">
        <v>1249975</v>
      </c>
      <c r="B223" s="144"/>
      <c r="C223" s="133" t="s">
        <v>387</v>
      </c>
      <c r="D223" s="134">
        <v>2009</v>
      </c>
      <c r="E223" s="134" t="s">
        <v>388</v>
      </c>
      <c r="F223" s="133"/>
      <c r="G223" s="219"/>
      <c r="H223" s="134" t="s">
        <v>164</v>
      </c>
      <c r="I223" s="127" t="str">
        <f>IFERROR(VLOOKUP(A223,'KLP1'!$C$1:$I$108,7,0),IFERROR(VLOOKUP(B223,'KLP1'!$D$1:$I$108,6,0),""))</f>
        <v/>
      </c>
      <c r="J223" s="127" t="str">
        <f>IFERROR(VLOOKUP(A223,'KLP2'!$C$1:$I$108,7,0),IFERROR(VLOOKUP(B223,'KLP2'!$D$1:$I$108,6,0),""))</f>
        <v/>
      </c>
      <c r="K223" s="127" t="str">
        <f>IFERROR(VLOOKUP(A223,'DM1'!$C$1:$I$108,7,0),IFERROR(VLOOKUP(B223,'DM1'!$D$1:$I$108,6,0),""))</f>
        <v/>
      </c>
      <c r="L223" s="127" t="str">
        <f>IFERROR(VLOOKUP(A223,'DM2'!$C$1:$I$108,7,0),IFERROR(VLOOKUP(B223,'DM2'!$D$1:$I$108,6,0),""))</f>
        <v/>
      </c>
      <c r="M223" s="130" t="str">
        <f>IFERROR(VLOOKUP(A223,'SPF1'!$C$1:$I$108,7,0),IFERROR(VLOOKUP(B223,'SPF1'!$D$1:$I$108,6,0),""))</f>
        <v/>
      </c>
      <c r="N223" s="127" t="str">
        <f>IFERROR(VLOOKUP(A223,'SPF2'!$C$1:$I$108,7,0),IFERROR(VLOOKUP(B223,'SPF2'!$D$1:$I$108,6,0),""))</f>
        <v/>
      </c>
      <c r="O223" s="10">
        <f t="shared" si="39"/>
        <v>0</v>
      </c>
      <c r="P223" s="11">
        <f t="shared" si="40"/>
        <v>0</v>
      </c>
      <c r="Q223" s="201">
        <f t="shared" si="41"/>
        <v>0</v>
      </c>
      <c r="R223" s="8"/>
      <c r="S223" s="136">
        <f>IFERROR(VLOOKUP(A223,DMSBX1!$C$1:$I$108,7,0),IFERROR(VLOOKUP(B223,DMSBX1!$D$1:$I$108,6,0),""))</f>
        <v>12</v>
      </c>
      <c r="T223" s="136">
        <f>IFERROR(VLOOKUP(A223,DMSBX2!$C$1:$I$101,7,0),IFERROR(VLOOKUP(B223,DMSBX2!$D$1:$I$101,6,0),""))</f>
        <v>32</v>
      </c>
      <c r="U223" s="135" t="str">
        <f>IFERROR(VLOOKUP(B223,'SP1'!$D$1:$I$107,6,0),"")</f>
        <v/>
      </c>
      <c r="V223" s="135" t="str">
        <f>IFERROR(VLOOKUP(B223,'SP2'!$D$1:$I$107,6,0),"")</f>
        <v/>
      </c>
      <c r="W223" s="127">
        <f>IFERROR(IF(B223&lt;&gt;0,VLOOKUP(B223,KLSBX1!$D$2:$I$120,6,FALSE()),NA()),IFERROR(IF(A223&lt;&gt;0,VLOOKUP(A223,KLSBX1!$C$2:$I$120,7,FALSE()),NA()),""))</f>
        <v>50</v>
      </c>
      <c r="X223" s="127">
        <f>IFERROR(IF(B223&lt;&gt;0,VLOOKUP(B223,KLSBX2!$D$2:$I$120,6,FALSE()),NA()),IFERROR(IF(A223&lt;&gt;0,VLOOKUP(A223,KLSBX2!$C$2:$I$120,7,FALSE()),NA()),""))</f>
        <v>50</v>
      </c>
      <c r="Y223" s="127">
        <f>IFERROR(IF(B223&lt;&gt;0,VLOOKUP(B223,DMSBXNC!$D$2:$I$420,6,FALSE()),NA()),IFERROR(IF(A223&lt;&gt;0,VLOOKUP(A223,DMSBXNC!$C$2:$I$420,7,FALSE()),NA()),""))</f>
        <v>4.5</v>
      </c>
      <c r="Z223" s="127">
        <f>IFERROR(IF(B223&lt;&gt;0,VLOOKUP(B223,DMSBX1_3!$D$2:$I$420,6,FALSE()),NA()),IFERROR(IF(A223&lt;&gt;0,VLOOKUP(A223,DMSBX1_3!$C$2:$I$420,7,FALSE()),NA()),""))</f>
        <v>9</v>
      </c>
      <c r="AA223" s="127" t="str">
        <f>IFERROR(IF(B223&lt;&gt;0,VLOOKUP(B223,'KLS1'!$D$2:$I$420,6,FALSE()),NA()),IFERROR(IF(A223&lt;&gt;0,VLOOKUP(A223,'KLS1'!$C$2:$I$420,7,FALSE()),NA()),""))</f>
        <v/>
      </c>
      <c r="AB223" s="129" t="str">
        <f>IFERROR(IF(B223&lt;&gt;0,VLOOKUP(B223,'KLS2'!$D$2:$I$426,6,FALSE()),NA()),IFERROR(IF(A223&lt;&gt;0,VLOOKUP(A223,'KLS2'!$C$2:$I$426,7,FALSE()),NA()),""))</f>
        <v/>
      </c>
      <c r="AC223" s="10">
        <f t="shared" si="42"/>
        <v>157.5</v>
      </c>
      <c r="AD223" s="11">
        <f t="shared" si="43"/>
        <v>157.5</v>
      </c>
      <c r="AE223" s="201">
        <f t="shared" si="44"/>
        <v>44</v>
      </c>
      <c r="AF223" s="240"/>
      <c r="AG223" s="4" t="str">
        <f>IFERROR(VLOOKUP(B223,FS!$A$2:$N$78,6,FALSE),"")</f>
        <v/>
      </c>
      <c r="AH223" s="4" t="str">
        <f>IFERROR(VLOOKUP(B223,FS!$A$2:$N$78,7,FALSE),"")</f>
        <v/>
      </c>
      <c r="AI223" s="4" t="str">
        <f>IFERROR(VLOOKUP(B223,FS!$A$2:$N$78,8,FALSE),"")</f>
        <v/>
      </c>
      <c r="AJ223" s="4" t="str">
        <f>IFERROR(VLOOKUP(B223,FS!$A$2:$N$78,9,FALSE),"")</f>
        <v/>
      </c>
      <c r="AK223" s="4" t="str">
        <f>IFERROR(VLOOKUP(B223,FS!$A$2:$N$78,10,FALSE),"")</f>
        <v/>
      </c>
      <c r="AL223" s="4" t="str">
        <f>IFERROR(VLOOKUP(B223,FS!$A$2:$N$78,11,FALSE),"")</f>
        <v/>
      </c>
      <c r="AM223" s="4" t="str">
        <f>IFERROR(VLOOKUP(B223,FS!$A$2:$N$78,12,FALSE),"")</f>
        <v/>
      </c>
      <c r="AN223" s="4" t="str">
        <f>IFERROR(VLOOKUP(B223,FS!$A$2:$N$78,13,FALSE),"")</f>
        <v/>
      </c>
      <c r="AO223" s="236">
        <f t="shared" si="45"/>
        <v>0</v>
      </c>
      <c r="AP223" s="235">
        <f t="shared" si="46"/>
        <v>0</v>
      </c>
      <c r="AQ223" s="237">
        <f t="shared" si="47"/>
        <v>0</v>
      </c>
      <c r="AR223" s="4">
        <f t="shared" si="48"/>
        <v>44</v>
      </c>
      <c r="AS223" s="1">
        <f t="shared" si="49"/>
        <v>1</v>
      </c>
      <c r="AT223" s="130"/>
    </row>
    <row r="224" spans="1:46" ht="15" customHeight="1">
      <c r="A224" s="144">
        <v>1249974</v>
      </c>
      <c r="B224" s="144"/>
      <c r="C224" s="133" t="s">
        <v>390</v>
      </c>
      <c r="D224" s="134">
        <v>2009</v>
      </c>
      <c r="E224" s="134" t="s">
        <v>388</v>
      </c>
      <c r="F224" s="133"/>
      <c r="G224" s="219"/>
      <c r="H224" s="134" t="s">
        <v>164</v>
      </c>
      <c r="I224" s="127" t="str">
        <f>IFERROR(VLOOKUP(A224,'KLP1'!$C$1:$I$108,7,0),IFERROR(VLOOKUP(B224,'KLP1'!$D$1:$I$108,6,0),""))</f>
        <v/>
      </c>
      <c r="J224" s="127" t="str">
        <f>IFERROR(VLOOKUP(A224,'KLP2'!$C$1:$I$108,7,0),IFERROR(VLOOKUP(B224,'KLP2'!$D$1:$I$108,6,0),""))</f>
        <v/>
      </c>
      <c r="K224" s="127" t="str">
        <f>IFERROR(VLOOKUP(A224,'DM1'!$C$1:$I$108,7,0),IFERROR(VLOOKUP(B224,'DM1'!$D$1:$I$108,6,0),""))</f>
        <v/>
      </c>
      <c r="L224" s="127" t="str">
        <f>IFERROR(VLOOKUP(A224,'DM2'!$C$1:$I$108,7,0),IFERROR(VLOOKUP(B224,'DM2'!$D$1:$I$108,6,0),""))</f>
        <v/>
      </c>
      <c r="M224" s="130" t="str">
        <f>IFERROR(VLOOKUP(A224,'SPF1'!$C$1:$I$108,7,0),IFERROR(VLOOKUP(B224,'SPF1'!$D$1:$I$108,6,0),""))</f>
        <v/>
      </c>
      <c r="N224" s="127" t="str">
        <f>IFERROR(VLOOKUP(A224,'SPF2'!$C$1:$I$108,7,0),IFERROR(VLOOKUP(B224,'SPF2'!$D$1:$I$108,6,0),""))</f>
        <v/>
      </c>
      <c r="O224" s="10">
        <f t="shared" si="39"/>
        <v>0</v>
      </c>
      <c r="P224" s="11">
        <f t="shared" si="40"/>
        <v>0</v>
      </c>
      <c r="Q224" s="201">
        <f t="shared" si="41"/>
        <v>0</v>
      </c>
      <c r="R224" s="8"/>
      <c r="S224" s="128">
        <f>IFERROR(VLOOKUP(A224,DMSBX1!$C$1:$I$108,7,0),IFERROR(VLOOKUP(B224,DMSBX1!$D$1:$I$108,6,0),""))</f>
        <v>7</v>
      </c>
      <c r="T224" s="136">
        <f>IFERROR(VLOOKUP(A224,DMSBX2!$C$1:$I$101,7,0),IFERROR(VLOOKUP(B224,DMSBX2!$D$1:$I$101,6,0),""))</f>
        <v>24</v>
      </c>
      <c r="U224" s="135" t="str">
        <f>IFERROR(VLOOKUP(B224,'SP1'!$D$1:$I$107,6,0),"")</f>
        <v/>
      </c>
      <c r="V224" s="135" t="str">
        <f>IFERROR(VLOOKUP(B224,'SP2'!$D$1:$I$107,6,0),"")</f>
        <v/>
      </c>
      <c r="W224" s="127">
        <f>IFERROR(IF(B224&lt;&gt;0,VLOOKUP(B224,KLSBX1!$D$2:$I$120,6,FALSE()),NA()),IFERROR(IF(A224&lt;&gt;0,VLOOKUP(A224,KLSBX1!$C$2:$I$120,7,FALSE()),NA()),""))</f>
        <v>18</v>
      </c>
      <c r="X224" s="127">
        <f>IFERROR(IF(B224&lt;&gt;0,VLOOKUP(B224,KLSBX2!$D$2:$I$120,6,FALSE()),NA()),IFERROR(IF(A224&lt;&gt;0,VLOOKUP(A224,KLSBX2!$C$2:$I$120,7,FALSE()),NA()),""))</f>
        <v>18</v>
      </c>
      <c r="Y224" s="127">
        <f>IFERROR(IF(B224&lt;&gt;0,VLOOKUP(B224,DMSBXNC!$D$2:$I$420,6,FALSE()),NA()),IFERROR(IF(A224&lt;&gt;0,VLOOKUP(A224,DMSBXNC!$C$2:$I$420,7,FALSE()),NA()),""))</f>
        <v>16</v>
      </c>
      <c r="Z224" s="127">
        <f>IFERROR(IF(B224&lt;&gt;0,VLOOKUP(B224,DMSBX1_3!$D$2:$I$420,6,FALSE()),NA()),IFERROR(IF(A224&lt;&gt;0,VLOOKUP(A224,DMSBX1_3!$C$2:$I$420,7,FALSE()),NA()),""))</f>
        <v>14</v>
      </c>
      <c r="AA224" s="127" t="str">
        <f>IFERROR(IF(B224&lt;&gt;0,VLOOKUP(B224,'KLS1'!$D$2:$I$420,6,FALSE()),NA()),IFERROR(IF(A224&lt;&gt;0,VLOOKUP(A224,'KLS1'!$C$2:$I$420,7,FALSE()),NA()),""))</f>
        <v/>
      </c>
      <c r="AB224" s="129" t="str">
        <f>IFERROR(IF(B224&lt;&gt;0,VLOOKUP(B224,'KLS2'!$D$2:$I$426,6,FALSE()),NA()),IFERROR(IF(A224&lt;&gt;0,VLOOKUP(A224,'KLS2'!$C$2:$I$426,7,FALSE()),NA()),""))</f>
        <v/>
      </c>
      <c r="AC224" s="10">
        <f t="shared" si="42"/>
        <v>97</v>
      </c>
      <c r="AD224" s="11">
        <f t="shared" si="43"/>
        <v>97</v>
      </c>
      <c r="AE224" s="201">
        <f t="shared" si="44"/>
        <v>20</v>
      </c>
      <c r="AF224" s="240"/>
      <c r="AG224" s="4" t="str">
        <f>IFERROR(VLOOKUP(B224,FS!$A$2:$N$78,6,FALSE),"")</f>
        <v/>
      </c>
      <c r="AH224" s="4" t="str">
        <f>IFERROR(VLOOKUP(B224,FS!$A$2:$N$78,7,FALSE),"")</f>
        <v/>
      </c>
      <c r="AI224" s="4" t="str">
        <f>IFERROR(VLOOKUP(B224,FS!$A$2:$N$78,8,FALSE),"")</f>
        <v/>
      </c>
      <c r="AJ224" s="4" t="str">
        <f>IFERROR(VLOOKUP(B224,FS!$A$2:$N$78,9,FALSE),"")</f>
        <v/>
      </c>
      <c r="AK224" s="4" t="str">
        <f>IFERROR(VLOOKUP(B224,FS!$A$2:$N$78,10,FALSE),"")</f>
        <v/>
      </c>
      <c r="AL224" s="4" t="str">
        <f>IFERROR(VLOOKUP(B224,FS!$A$2:$N$78,11,FALSE),"")</f>
        <v/>
      </c>
      <c r="AM224" s="4" t="str">
        <f>IFERROR(VLOOKUP(B224,FS!$A$2:$N$78,12,FALSE),"")</f>
        <v/>
      </c>
      <c r="AN224" s="4" t="str">
        <f>IFERROR(VLOOKUP(B224,FS!$A$2:$N$78,13,FALSE),"")</f>
        <v/>
      </c>
      <c r="AO224" s="236">
        <f t="shared" si="45"/>
        <v>0</v>
      </c>
      <c r="AP224" s="235">
        <f t="shared" si="46"/>
        <v>0</v>
      </c>
      <c r="AQ224" s="237">
        <f t="shared" si="47"/>
        <v>0</v>
      </c>
      <c r="AR224" s="4">
        <f t="shared" si="48"/>
        <v>20</v>
      </c>
      <c r="AS224" s="1">
        <f t="shared" si="49"/>
        <v>1</v>
      </c>
      <c r="AT224" s="130"/>
    </row>
    <row r="225" spans="1:46" ht="15" customHeight="1">
      <c r="A225" s="198">
        <v>9120201</v>
      </c>
      <c r="B225" s="198"/>
      <c r="C225" s="198" t="s">
        <v>622</v>
      </c>
      <c r="D225" s="199">
        <v>2009</v>
      </c>
      <c r="E225" s="199" t="s">
        <v>623</v>
      </c>
      <c r="F225" s="198"/>
      <c r="G225" s="255"/>
      <c r="H225" s="199" t="s">
        <v>161</v>
      </c>
      <c r="I225" s="130" t="str">
        <f>IFERROR(VLOOKUP(A225,'KLP1'!$C$1:$I$108,7,0),IFERROR(VLOOKUP(B225,'KLP1'!$D$1:$I$108,6,0),""))</f>
        <v/>
      </c>
      <c r="J225" s="130" t="str">
        <f>IFERROR(VLOOKUP(A225,'KLP2'!$C$1:$I$108,7,0),IFERROR(VLOOKUP(B225,'KLP2'!$D$1:$I$108,6,0),""))</f>
        <v/>
      </c>
      <c r="K225" s="130" t="str">
        <f>IFERROR(VLOOKUP(A225,'DM1'!$C$1:$I$108,7,0),IFERROR(VLOOKUP(B225,'DM1'!$D$1:$I$108,6,0),""))</f>
        <v/>
      </c>
      <c r="L225" s="130" t="str">
        <f>IFERROR(VLOOKUP(A225,'DM2'!$C$1:$I$108,7,0),IFERROR(VLOOKUP(B225,'DM2'!$D$1:$I$108,6,0),""))</f>
        <v/>
      </c>
      <c r="M225" s="130">
        <f>IFERROR(VLOOKUP(A225,'SPF1'!$C$1:$I$108,7,0),IFERROR(VLOOKUP(B225,'SPF1'!$D$1:$I$108,6,0),""))</f>
        <v>32</v>
      </c>
      <c r="N225" s="127">
        <f>IFERROR(VLOOKUP(A225,'SPF2'!$C$1:$I$108,7,0),IFERROR(VLOOKUP(B225,'SPF2'!$D$1:$I$108,6,0),""))</f>
        <v>32</v>
      </c>
      <c r="O225" s="10">
        <f t="shared" si="39"/>
        <v>64</v>
      </c>
      <c r="P225" s="11">
        <f t="shared" si="40"/>
        <v>64</v>
      </c>
      <c r="Q225" s="201">
        <f t="shared" si="41"/>
        <v>21.333333333333332</v>
      </c>
      <c r="S225" s="130" t="str">
        <f>IFERROR(VLOOKUP(A225,DMSBX1!$C$1:$I$108,7,0),IFERROR(VLOOKUP(B225,DMSBX1!$D$1:$I$108,6,0),""))</f>
        <v/>
      </c>
      <c r="T225" s="130" t="str">
        <f>IFERROR(VLOOKUP(A225,DMSBX2!$C$1:$I$101,7,0),IFERROR(VLOOKUP(B225,DMSBX2!$D$1:$I$101,6,0),""))</f>
        <v/>
      </c>
      <c r="U225" s="130" t="str">
        <f>IFERROR(VLOOKUP(B225,'SP1'!$D$1:$I$107,6,0),"")</f>
        <v/>
      </c>
      <c r="V225" s="130" t="str">
        <f>IFERROR(VLOOKUP(B225,'SP2'!$D$1:$I$107,6,0),"")</f>
        <v/>
      </c>
      <c r="W225" s="127" t="str">
        <f>IFERROR(IF(B225&lt;&gt;0,VLOOKUP(B225,KLSBX1!$D$2:$I$120,6,FALSE()),NA()),IFERROR(IF(A225&lt;&gt;0,VLOOKUP(A225,KLSBX1!$C$2:$I$120,7,FALSE()),NA()),""))</f>
        <v/>
      </c>
      <c r="X225" s="127" t="str">
        <f>IFERROR(IF(B225&lt;&gt;0,VLOOKUP(B225,KLSBX2!$D$2:$I$120,6,FALSE()),NA()),IFERROR(IF(A225&lt;&gt;0,VLOOKUP(A225,KLSBX2!$C$2:$I$120,7,FALSE()),NA()),""))</f>
        <v/>
      </c>
      <c r="Y225" s="127" t="str">
        <f>IFERROR(IF(B225&lt;&gt;0,VLOOKUP(B225,DMSBXNC!$D$2:$I$420,6,FALSE()),NA()),IFERROR(IF(A225&lt;&gt;0,VLOOKUP(A225,DMSBXNC!$C$2:$I$420,7,FALSE()),NA()),""))</f>
        <v/>
      </c>
      <c r="Z225" s="127" t="str">
        <f>IFERROR(IF(B225&lt;&gt;0,VLOOKUP(B225,DMSBX1_3!$D$2:$I$420,6,FALSE()),NA()),IFERROR(IF(A225&lt;&gt;0,VLOOKUP(A225,DMSBX1_3!$C$2:$I$420,7,FALSE()),NA()),""))</f>
        <v/>
      </c>
      <c r="AA225" s="127" t="str">
        <f>IFERROR(IF(B225&lt;&gt;0,VLOOKUP(B225,'KLS1'!$D$2:$I$420,6,FALSE()),NA()),IFERROR(IF(A225&lt;&gt;0,VLOOKUP(A225,'KLS1'!$C$2:$I$420,7,FALSE()),NA()),""))</f>
        <v/>
      </c>
      <c r="AB225" s="129" t="str">
        <f>IFERROR(IF(B225&lt;&gt;0,VLOOKUP(B225,'KLS2'!$D$2:$I$426,6,FALSE()),NA()),IFERROR(IF(A225&lt;&gt;0,VLOOKUP(A225,'KLS2'!$C$2:$I$426,7,FALSE()),NA()),""))</f>
        <v/>
      </c>
      <c r="AC225" s="10">
        <f t="shared" si="42"/>
        <v>0</v>
      </c>
      <c r="AD225" s="11">
        <f t="shared" si="43"/>
        <v>0</v>
      </c>
      <c r="AE225" s="201">
        <f t="shared" si="44"/>
        <v>0</v>
      </c>
      <c r="AF225" s="240"/>
      <c r="AG225" s="4" t="str">
        <f>IFERROR(VLOOKUP(B225,FS!$A$2:$N$78,6,FALSE),"")</f>
        <v/>
      </c>
      <c r="AH225" s="4" t="str">
        <f>IFERROR(VLOOKUP(B225,FS!$A$2:$N$78,7,FALSE),"")</f>
        <v/>
      </c>
      <c r="AI225" s="4" t="str">
        <f>IFERROR(VLOOKUP(B225,FS!$A$2:$N$78,8,FALSE),"")</f>
        <v/>
      </c>
      <c r="AJ225" s="4" t="str">
        <f>IFERROR(VLOOKUP(B225,FS!$A$2:$N$78,9,FALSE),"")</f>
        <v/>
      </c>
      <c r="AK225" s="4" t="str">
        <f>IFERROR(VLOOKUP(B225,FS!$A$2:$N$78,10,FALSE),"")</f>
        <v/>
      </c>
      <c r="AL225" s="4" t="str">
        <f>IFERROR(VLOOKUP(B225,FS!$A$2:$N$78,11,FALSE),"")</f>
        <v/>
      </c>
      <c r="AM225" s="4" t="str">
        <f>IFERROR(VLOOKUP(B225,FS!$A$2:$N$78,12,FALSE),"")</f>
        <v/>
      </c>
      <c r="AN225" s="4" t="str">
        <f>IFERROR(VLOOKUP(B225,FS!$A$2:$N$78,13,FALSE),"")</f>
        <v/>
      </c>
      <c r="AO225" s="236">
        <f t="shared" si="45"/>
        <v>0</v>
      </c>
      <c r="AP225" s="235">
        <f t="shared" si="46"/>
        <v>0</v>
      </c>
      <c r="AQ225" s="237">
        <f t="shared" si="47"/>
        <v>0</v>
      </c>
      <c r="AR225" s="4">
        <f t="shared" si="48"/>
        <v>21.333333333333332</v>
      </c>
      <c r="AS225" s="1">
        <f t="shared" si="49"/>
        <v>1</v>
      </c>
      <c r="AT225" s="130"/>
    </row>
    <row r="226" spans="1:46" ht="15" customHeight="1">
      <c r="A226" s="190">
        <v>9295248</v>
      </c>
      <c r="B226" s="190"/>
      <c r="C226" s="190" t="s">
        <v>392</v>
      </c>
      <c r="D226" s="191">
        <v>2009</v>
      </c>
      <c r="E226" s="191" t="s">
        <v>393</v>
      </c>
      <c r="F226" s="190"/>
      <c r="G226" s="216"/>
      <c r="H226" s="191" t="s">
        <v>164</v>
      </c>
      <c r="I226" s="135" t="str">
        <f>IFERROR(VLOOKUP(A226,'KLP1'!$C$1:$I$108,7,0),IFERROR(VLOOKUP(B226,'KLP1'!$D$1:$I$108,6,0),""))</f>
        <v/>
      </c>
      <c r="J226" s="135" t="str">
        <f>IFERROR(VLOOKUP(A226,'KLP2'!$C$1:$I$108,7,0),IFERROR(VLOOKUP(B226,'KLP2'!$D$1:$I$108,6,0),""))</f>
        <v/>
      </c>
      <c r="K226" s="135" t="str">
        <f>IFERROR(VLOOKUP(A226,'DM1'!$C$1:$I$108,7,0),IFERROR(VLOOKUP(B226,'DM1'!$D$1:$I$108,6,0),""))</f>
        <v/>
      </c>
      <c r="L226" s="135" t="str">
        <f>IFERROR(VLOOKUP(A226,'DM2'!$C$1:$I$108,7,0),IFERROR(VLOOKUP(B226,'DM2'!$D$1:$I$108,6,0),""))</f>
        <v/>
      </c>
      <c r="M226" s="130" t="str">
        <f>IFERROR(VLOOKUP(A226,'SPF1'!$C$1:$I$108,7,0),IFERROR(VLOOKUP(B226,'SPF1'!$D$1:$I$108,6,0),""))</f>
        <v/>
      </c>
      <c r="N226" s="127" t="str">
        <f>IFERROR(VLOOKUP(A226,'SPF2'!$C$1:$I$108,7,0),IFERROR(VLOOKUP(B226,'SPF2'!$D$1:$I$108,6,0),""))</f>
        <v/>
      </c>
      <c r="O226" s="10">
        <f t="shared" si="39"/>
        <v>0</v>
      </c>
      <c r="P226" s="11">
        <f t="shared" si="40"/>
        <v>0</v>
      </c>
      <c r="Q226" s="201">
        <f t="shared" si="41"/>
        <v>0</v>
      </c>
      <c r="R226" s="8"/>
      <c r="S226" s="136"/>
      <c r="T226" s="135"/>
      <c r="U226" s="135" t="str">
        <f>IFERROR(VLOOKUP(B226,DMSBX2!$D$1:$I$101,6,0),"")</f>
        <v/>
      </c>
      <c r="V226" s="135" t="str">
        <f>IFERROR(VLOOKUP(B226,'SP2'!$D$1:$I$107,6,0),"")</f>
        <v/>
      </c>
      <c r="W226" s="127">
        <f>IFERROR(IF(B226&lt;&gt;0,VLOOKUP(B226,KLSBX1!$D$2:$I$120,6,FALSE()),NA()),IFERROR(IF(A226&lt;&gt;0,VLOOKUP(A226,KLSBX1!$C$2:$I$120,7,FALSE()),NA()),""))</f>
        <v>26</v>
      </c>
      <c r="X226" s="127">
        <f>IFERROR(IF(B226&lt;&gt;0,VLOOKUP(B226,KLSBX2!$D$2:$I$120,6,FALSE()),NA()),IFERROR(IF(A226&lt;&gt;0,VLOOKUP(A226,KLSBX2!$C$2:$I$120,7,FALSE()),NA()),""))</f>
        <v>36</v>
      </c>
      <c r="Y226" s="127" t="str">
        <f>IFERROR(IF(B226&lt;&gt;0,VLOOKUP(B226,DMSBXNC!$D$2:$I$420,6,FALSE()),NA()),IFERROR(IF(A226&lt;&gt;0,VLOOKUP(A226,DMSBXNC!$C$2:$I$420,7,FALSE()),NA()),""))</f>
        <v/>
      </c>
      <c r="Z226" s="127" t="str">
        <f>IFERROR(IF(B226&lt;&gt;0,VLOOKUP(B226,DMSBX1_3!$D$2:$I$420,6,FALSE()),NA()),IFERROR(IF(A226&lt;&gt;0,VLOOKUP(A226,DMSBX1_3!$C$2:$I$420,7,FALSE()),NA()),""))</f>
        <v/>
      </c>
      <c r="AA226" s="127" t="str">
        <f>IFERROR(IF(B226&lt;&gt;0,VLOOKUP(B226,'KLS1'!$D$2:$I$420,6,FALSE()),NA()),IFERROR(IF(A226&lt;&gt;0,VLOOKUP(A226,'KLS1'!$C$2:$I$420,7,FALSE()),NA()),""))</f>
        <v/>
      </c>
      <c r="AB226" s="129" t="str">
        <f>IFERROR(IF(B226&lt;&gt;0,VLOOKUP(B226,'KLS2'!$D$2:$I$426,6,FALSE()),NA()),IFERROR(IF(A226&lt;&gt;0,VLOOKUP(A226,'KLS2'!$C$2:$I$426,7,FALSE()),NA()),""))</f>
        <v/>
      </c>
      <c r="AC226" s="10">
        <f t="shared" si="42"/>
        <v>62</v>
      </c>
      <c r="AD226" s="11">
        <f t="shared" si="43"/>
        <v>62</v>
      </c>
      <c r="AE226" s="201">
        <f t="shared" si="44"/>
        <v>20.666666666666668</v>
      </c>
      <c r="AF226" s="240"/>
      <c r="AG226" s="4" t="str">
        <f>IFERROR(VLOOKUP(B226,FS!$A$2:$N$78,6,FALSE),"")</f>
        <v/>
      </c>
      <c r="AH226" s="4" t="str">
        <f>IFERROR(VLOOKUP(B226,FS!$A$2:$N$78,7,FALSE),"")</f>
        <v/>
      </c>
      <c r="AI226" s="4" t="str">
        <f>IFERROR(VLOOKUP(B226,FS!$A$2:$N$78,8,FALSE),"")</f>
        <v/>
      </c>
      <c r="AJ226" s="4" t="str">
        <f>IFERROR(VLOOKUP(B226,FS!$A$2:$N$78,9,FALSE),"")</f>
        <v/>
      </c>
      <c r="AK226" s="4" t="str">
        <f>IFERROR(VLOOKUP(B226,FS!$A$2:$N$78,10,FALSE),"")</f>
        <v/>
      </c>
      <c r="AL226" s="4" t="str">
        <f>IFERROR(VLOOKUP(B226,FS!$A$2:$N$78,11,FALSE),"")</f>
        <v/>
      </c>
      <c r="AM226" s="4" t="str">
        <f>IFERROR(VLOOKUP(B226,FS!$A$2:$N$78,12,FALSE),"")</f>
        <v/>
      </c>
      <c r="AN226" s="4" t="str">
        <f>IFERROR(VLOOKUP(B226,FS!$A$2:$N$78,13,FALSE),"")</f>
        <v/>
      </c>
      <c r="AO226" s="236">
        <f t="shared" si="45"/>
        <v>0</v>
      </c>
      <c r="AP226" s="235">
        <f t="shared" si="46"/>
        <v>0</v>
      </c>
      <c r="AQ226" s="237">
        <f t="shared" si="47"/>
        <v>0</v>
      </c>
      <c r="AR226" s="4">
        <f t="shared" si="48"/>
        <v>20.666666666666668</v>
      </c>
      <c r="AS226" s="1">
        <f t="shared" si="49"/>
        <v>1</v>
      </c>
      <c r="AT226" s="130"/>
    </row>
    <row r="227" spans="1:46" ht="15" customHeight="1">
      <c r="A227" s="186">
        <v>9295255</v>
      </c>
      <c r="B227" s="186"/>
      <c r="C227" s="186" t="s">
        <v>397</v>
      </c>
      <c r="D227" s="187">
        <v>2009</v>
      </c>
      <c r="E227" s="187" t="s">
        <v>393</v>
      </c>
      <c r="F227" s="186"/>
      <c r="G227" s="217"/>
      <c r="H227" s="187" t="s">
        <v>164</v>
      </c>
      <c r="I227" s="188"/>
      <c r="J227" s="187"/>
      <c r="K227" s="187"/>
      <c r="L227" s="130"/>
      <c r="M227" s="130" t="str">
        <f>IFERROR(VLOOKUP(A227,'SPF1'!$C$1:$I$108,7,0),IFERROR(VLOOKUP(B227,'SPF1'!$D$1:$I$108,6,0),""))</f>
        <v/>
      </c>
      <c r="N227" s="127" t="str">
        <f>IFERROR(VLOOKUP(A227,'SPF2'!$C$1:$I$108,7,0),IFERROR(VLOOKUP(B227,'SPF2'!$D$1:$I$108,6,0),""))</f>
        <v/>
      </c>
      <c r="O227" s="10">
        <f t="shared" si="39"/>
        <v>0</v>
      </c>
      <c r="P227" s="11">
        <f t="shared" si="40"/>
        <v>0</v>
      </c>
      <c r="Q227" s="201">
        <f t="shared" si="41"/>
        <v>0</v>
      </c>
      <c r="R227" s="8"/>
      <c r="S227" s="130"/>
      <c r="T227" s="130"/>
      <c r="U227" s="130"/>
      <c r="V227" s="130"/>
      <c r="W227" s="130"/>
      <c r="X227" s="127" t="str">
        <f>IFERROR(IF(B227&lt;&gt;0,VLOOKUP(B227,KLSBX2!$D$2:$I$120,6,FALSE()),NA()),IFERROR(IF(A227&lt;&gt;0,VLOOKUP(A227,KLSBX2!$C$2:$I$120,7,FALSE()),NA()),""))</f>
        <v/>
      </c>
      <c r="Y227" s="127">
        <f>IFERROR(IF(B227&lt;&gt;0,VLOOKUP(B227,DMSBXNC!$D$2:$I$420,6,FALSE()),NA()),IFERROR(IF(A227&lt;&gt;0,VLOOKUP(A227,DMSBXNC!$C$2:$I$420,7,FALSE()),NA()),""))</f>
        <v>9</v>
      </c>
      <c r="Z227" s="127">
        <f>IFERROR(IF(B227&lt;&gt;0,VLOOKUP(B227,DMSBX1_3!$D$2:$I$420,6,FALSE()),NA()),IFERROR(IF(A227&lt;&gt;0,VLOOKUP(A227,DMSBX1_3!$C$2:$I$420,7,FALSE()),NA()),""))</f>
        <v>4</v>
      </c>
      <c r="AA227" s="127" t="str">
        <f>IFERROR(IF(B227&lt;&gt;0,VLOOKUP(B227,'KLS1'!$D$2:$I$420,6,FALSE()),NA()),IFERROR(IF(A227&lt;&gt;0,VLOOKUP(A227,'KLS1'!$C$2:$I$420,7,FALSE()),NA()),""))</f>
        <v/>
      </c>
      <c r="AB227" s="129" t="str">
        <f>IFERROR(IF(B227&lt;&gt;0,VLOOKUP(B227,'KLS2'!$D$2:$I$426,6,FALSE()),NA()),IFERROR(IF(A227&lt;&gt;0,VLOOKUP(A227,'KLS2'!$C$2:$I$426,7,FALSE()),NA()),""))</f>
        <v/>
      </c>
      <c r="AC227" s="10">
        <f t="shared" si="42"/>
        <v>13</v>
      </c>
      <c r="AD227" s="11">
        <f t="shared" si="43"/>
        <v>13</v>
      </c>
      <c r="AE227" s="201">
        <f t="shared" si="44"/>
        <v>4.333333333333333</v>
      </c>
      <c r="AF227" s="240"/>
      <c r="AG227" s="4" t="str">
        <f>IFERROR(VLOOKUP(B227,FS!$A$2:$N$78,6,FALSE),"")</f>
        <v/>
      </c>
      <c r="AH227" s="4" t="str">
        <f>IFERROR(VLOOKUP(B227,FS!$A$2:$N$78,7,FALSE),"")</f>
        <v/>
      </c>
      <c r="AI227" s="4" t="str">
        <f>IFERROR(VLOOKUP(B227,FS!$A$2:$N$78,8,FALSE),"")</f>
        <v/>
      </c>
      <c r="AJ227" s="4" t="str">
        <f>IFERROR(VLOOKUP(B227,FS!$A$2:$N$78,9,FALSE),"")</f>
        <v/>
      </c>
      <c r="AK227" s="4" t="str">
        <f>IFERROR(VLOOKUP(B227,FS!$A$2:$N$78,10,FALSE),"")</f>
        <v/>
      </c>
      <c r="AL227" s="4" t="str">
        <f>IFERROR(VLOOKUP(B227,FS!$A$2:$N$78,11,FALSE),"")</f>
        <v/>
      </c>
      <c r="AM227" s="4" t="str">
        <f>IFERROR(VLOOKUP(B227,FS!$A$2:$N$78,12,FALSE),"")</f>
        <v/>
      </c>
      <c r="AN227" s="4" t="str">
        <f>IFERROR(VLOOKUP(B227,FS!$A$2:$N$78,13,FALSE),"")</f>
        <v/>
      </c>
      <c r="AO227" s="236">
        <f t="shared" si="45"/>
        <v>0</v>
      </c>
      <c r="AP227" s="235">
        <f t="shared" si="46"/>
        <v>0</v>
      </c>
      <c r="AQ227" s="237">
        <f t="shared" si="47"/>
        <v>0</v>
      </c>
      <c r="AR227" s="4">
        <f t="shared" si="48"/>
        <v>4.333333333333333</v>
      </c>
      <c r="AS227" s="1">
        <f t="shared" si="49"/>
        <v>1</v>
      </c>
      <c r="AT227" s="130"/>
    </row>
    <row r="228" spans="1:46" ht="15" customHeight="1">
      <c r="A228" s="192">
        <v>9290569</v>
      </c>
      <c r="B228" s="192"/>
      <c r="C228" s="193" t="s">
        <v>399</v>
      </c>
      <c r="D228" s="194">
        <v>2009</v>
      </c>
      <c r="E228" s="194" t="s">
        <v>393</v>
      </c>
      <c r="F228" s="125"/>
      <c r="G228" s="226"/>
      <c r="H228" s="126"/>
      <c r="I228" s="127"/>
      <c r="J228" s="127"/>
      <c r="K228" s="127"/>
      <c r="L228" s="127"/>
      <c r="M228" s="130" t="str">
        <f>IFERROR(VLOOKUP(A228,'SPF1'!$C$1:$I$108,7,0),IFERROR(VLOOKUP(B228,'SPF1'!$D$1:$I$108,6,0),""))</f>
        <v/>
      </c>
      <c r="N228" s="127" t="str">
        <f>IFERROR(VLOOKUP(A228,'SPF2'!$C$1:$I$108,7,0),IFERROR(VLOOKUP(B228,'SPF2'!$D$1:$I$108,6,0),""))</f>
        <v/>
      </c>
      <c r="O228" s="10">
        <f t="shared" si="39"/>
        <v>0</v>
      </c>
      <c r="P228" s="11">
        <f t="shared" si="40"/>
        <v>0</v>
      </c>
      <c r="Q228" s="201">
        <f t="shared" si="41"/>
        <v>0</v>
      </c>
      <c r="R228" s="8"/>
      <c r="S228" s="128"/>
      <c r="T228" s="127"/>
      <c r="U228" s="127" t="str">
        <f>IFERROR(VLOOKUP(B232,DMSBX2!$D$1:$I$101,6,0),"")</f>
        <v/>
      </c>
      <c r="V228" s="127" t="str">
        <f>IFERROR(VLOOKUP(B232,'SP2'!$D$1:$I$107,6,0),"")</f>
        <v/>
      </c>
      <c r="W228" s="127"/>
      <c r="X228" s="127" t="str">
        <f>IFERROR(IF(B228&lt;&gt;0,VLOOKUP(B228,KLSBX2!$D$2:$I$120,6,FALSE()),NA()),IFERROR(IF(A228&lt;&gt;0,VLOOKUP(A228,KLSBX2!$C$2:$I$120,7,FALSE()),NA()),""))</f>
        <v/>
      </c>
      <c r="Y228" s="127">
        <f>IFERROR(IF(B228&lt;&gt;0,VLOOKUP(B228,DMSBXNC!$D$2:$I$420,6,FALSE()),NA()),IFERROR(IF(A228&lt;&gt;0,VLOOKUP(A228,DMSBXNC!$C$2:$I$420,7,FALSE()),NA()),""))</f>
        <v>1.82</v>
      </c>
      <c r="Z228" s="127">
        <f>IFERROR(IF(B228&lt;&gt;0,VLOOKUP(B228,DMSBX1_3!$D$2:$I$420,6,FALSE()),NA()),IFERROR(IF(A228&lt;&gt;0,VLOOKUP(A228,DMSBX1_3!$C$2:$I$420,7,FALSE()),NA()),""))</f>
        <v>2.8</v>
      </c>
      <c r="AA228" s="127" t="str">
        <f>IFERROR(IF(B228&lt;&gt;0,VLOOKUP(B228,'KLS1'!$D$2:$I$420,6,FALSE()),NA()),IFERROR(IF(A228&lt;&gt;0,VLOOKUP(A228,'KLS1'!$C$2:$I$420,7,FALSE()),NA()),""))</f>
        <v/>
      </c>
      <c r="AB228" s="129" t="str">
        <f>IFERROR(IF(B228&lt;&gt;0,VLOOKUP(B228,'KLS2'!$D$2:$I$426,6,FALSE()),NA()),IFERROR(IF(A228&lt;&gt;0,VLOOKUP(A228,'KLS2'!$C$2:$I$426,7,FALSE()),NA()),""))</f>
        <v/>
      </c>
      <c r="AC228" s="10">
        <f t="shared" si="42"/>
        <v>4.62</v>
      </c>
      <c r="AD228" s="11">
        <f t="shared" si="43"/>
        <v>4.62</v>
      </c>
      <c r="AE228" s="201">
        <f t="shared" si="44"/>
        <v>1.54</v>
      </c>
      <c r="AF228" s="240"/>
      <c r="AG228" s="4" t="str">
        <f>IFERROR(VLOOKUP(B228,FS!$A$2:$N$78,6,FALSE),"")</f>
        <v/>
      </c>
      <c r="AH228" s="4" t="str">
        <f>IFERROR(VLOOKUP(B228,FS!$A$2:$N$78,7,FALSE),"")</f>
        <v/>
      </c>
      <c r="AI228" s="4" t="str">
        <f>IFERROR(VLOOKUP(B228,FS!$A$2:$N$78,8,FALSE),"")</f>
        <v/>
      </c>
      <c r="AJ228" s="4" t="str">
        <f>IFERROR(VLOOKUP(B228,FS!$A$2:$N$78,9,FALSE),"")</f>
        <v/>
      </c>
      <c r="AK228" s="4" t="str">
        <f>IFERROR(VLOOKUP(B228,FS!$A$2:$N$78,10,FALSE),"")</f>
        <v/>
      </c>
      <c r="AL228" s="4" t="str">
        <f>IFERROR(VLOOKUP(B228,FS!$A$2:$N$78,11,FALSE),"")</f>
        <v/>
      </c>
      <c r="AM228" s="4" t="str">
        <f>IFERROR(VLOOKUP(B228,FS!$A$2:$N$78,12,FALSE),"")</f>
        <v/>
      </c>
      <c r="AN228" s="4" t="str">
        <f>IFERROR(VLOOKUP(B228,FS!$A$2:$N$78,13,FALSE),"")</f>
        <v/>
      </c>
      <c r="AO228" s="236">
        <f t="shared" si="45"/>
        <v>0</v>
      </c>
      <c r="AP228" s="235">
        <f t="shared" si="46"/>
        <v>0</v>
      </c>
      <c r="AQ228" s="237">
        <f t="shared" si="47"/>
        <v>0</v>
      </c>
      <c r="AR228" s="4">
        <f t="shared" si="48"/>
        <v>1.54</v>
      </c>
      <c r="AS228" s="1">
        <f t="shared" si="49"/>
        <v>1</v>
      </c>
      <c r="AT228" s="130"/>
    </row>
    <row r="229" spans="1:46" ht="15" customHeight="1">
      <c r="A229" s="186">
        <v>9290572</v>
      </c>
      <c r="B229" s="186"/>
      <c r="C229" s="186" t="s">
        <v>402</v>
      </c>
      <c r="D229" s="187">
        <v>2009</v>
      </c>
      <c r="E229" s="187" t="s">
        <v>393</v>
      </c>
      <c r="F229" s="186"/>
      <c r="G229" s="217"/>
      <c r="H229" s="187" t="s">
        <v>161</v>
      </c>
      <c r="I229" s="188"/>
      <c r="J229" s="187"/>
      <c r="K229" s="187"/>
      <c r="L229" s="130"/>
      <c r="M229" s="130" t="str">
        <f>IFERROR(VLOOKUP(A229,'SPF1'!$C$1:$I$108,7,0),IFERROR(VLOOKUP(B229,'SPF1'!$D$1:$I$108,6,0),""))</f>
        <v/>
      </c>
      <c r="N229" s="127" t="str">
        <f>IFERROR(VLOOKUP(A229,'SPF2'!$C$1:$I$108,7,0),IFERROR(VLOOKUP(B229,'SPF2'!$D$1:$I$108,6,0),""))</f>
        <v/>
      </c>
      <c r="O229" s="10">
        <f t="shared" si="39"/>
        <v>0</v>
      </c>
      <c r="P229" s="11">
        <f t="shared" si="40"/>
        <v>0</v>
      </c>
      <c r="Q229" s="201">
        <f t="shared" si="41"/>
        <v>0</v>
      </c>
      <c r="R229" s="8"/>
      <c r="S229" s="130"/>
      <c r="T229" s="130"/>
      <c r="U229" s="130"/>
      <c r="V229" s="130"/>
      <c r="W229" s="130"/>
      <c r="X229" s="127" t="str">
        <f>IFERROR(IF(B229&lt;&gt;0,VLOOKUP(B229,KLSBX2!$D$2:$I$120,6,FALSE()),NA()),IFERROR(IF(A229&lt;&gt;0,VLOOKUP(A229,KLSBX2!$C$2:$I$120,7,FALSE()),NA()),""))</f>
        <v/>
      </c>
      <c r="Y229" s="127">
        <f>IFERROR(IF(B229&lt;&gt;0,VLOOKUP(B229,DMSBXNC!$D$2:$I$420,6,FALSE()),NA()),IFERROR(IF(A229&lt;&gt;0,VLOOKUP(A229,DMSBXNC!$C$2:$I$420,7,FALSE()),NA()),""))</f>
        <v>1.7</v>
      </c>
      <c r="Z229" s="127">
        <f>IFERROR(IF(B229&lt;&gt;0,VLOOKUP(B229,DMSBX1_3!$D$2:$I$420,6,FALSE()),NA()),IFERROR(IF(A229&lt;&gt;0,VLOOKUP(A229,DMSBX1_3!$C$2:$I$420,7,FALSE()),NA()),""))</f>
        <v>1.64</v>
      </c>
      <c r="AA229" s="127" t="str">
        <f>IFERROR(IF(B229&lt;&gt;0,VLOOKUP(B229,'KLS1'!$D$2:$I$420,6,FALSE()),NA()),IFERROR(IF(A229&lt;&gt;0,VLOOKUP(A229,'KLS1'!$C$2:$I$420,7,FALSE()),NA()),""))</f>
        <v/>
      </c>
      <c r="AB229" s="129" t="str">
        <f>IFERROR(IF(B229&lt;&gt;0,VLOOKUP(B229,'KLS2'!$D$2:$I$426,6,FALSE()),NA()),IFERROR(IF(A229&lt;&gt;0,VLOOKUP(A229,'KLS2'!$C$2:$I$426,7,FALSE()),NA()),""))</f>
        <v/>
      </c>
      <c r="AC229" s="10">
        <f t="shared" si="42"/>
        <v>3.34</v>
      </c>
      <c r="AD229" s="11">
        <f t="shared" si="43"/>
        <v>3.34</v>
      </c>
      <c r="AE229" s="201">
        <f t="shared" si="44"/>
        <v>1.1133333333333333</v>
      </c>
      <c r="AF229" s="240"/>
      <c r="AG229" s="4" t="str">
        <f>IFERROR(VLOOKUP(B229,FS!$A$2:$N$78,6,FALSE),"")</f>
        <v/>
      </c>
      <c r="AH229" s="4" t="str">
        <f>IFERROR(VLOOKUP(B229,FS!$A$2:$N$78,7,FALSE),"")</f>
        <v/>
      </c>
      <c r="AI229" s="4" t="str">
        <f>IFERROR(VLOOKUP(B229,FS!$A$2:$N$78,8,FALSE),"")</f>
        <v/>
      </c>
      <c r="AJ229" s="4" t="str">
        <f>IFERROR(VLOOKUP(B229,FS!$A$2:$N$78,9,FALSE),"")</f>
        <v/>
      </c>
      <c r="AK229" s="4" t="str">
        <f>IFERROR(VLOOKUP(B229,FS!$A$2:$N$78,10,FALSE),"")</f>
        <v/>
      </c>
      <c r="AL229" s="4" t="str">
        <f>IFERROR(VLOOKUP(B229,FS!$A$2:$N$78,11,FALSE),"")</f>
        <v/>
      </c>
      <c r="AM229" s="4" t="str">
        <f>IFERROR(VLOOKUP(B229,FS!$A$2:$N$78,12,FALSE),"")</f>
        <v/>
      </c>
      <c r="AN229" s="4" t="str">
        <f>IFERROR(VLOOKUP(B229,FS!$A$2:$N$78,13,FALSE),"")</f>
        <v/>
      </c>
      <c r="AO229" s="236">
        <f t="shared" si="45"/>
        <v>0</v>
      </c>
      <c r="AP229" s="235">
        <f t="shared" si="46"/>
        <v>0</v>
      </c>
      <c r="AQ229" s="237">
        <f t="shared" si="47"/>
        <v>0</v>
      </c>
      <c r="AR229" s="4">
        <f t="shared" si="48"/>
        <v>1.1133333333333333</v>
      </c>
      <c r="AS229" s="1">
        <f t="shared" si="49"/>
        <v>1</v>
      </c>
      <c r="AT229" s="130"/>
    </row>
    <row r="230" spans="1:46" ht="15" customHeight="1">
      <c r="A230" s="192">
        <v>9290568</v>
      </c>
      <c r="B230" s="192"/>
      <c r="C230" s="193" t="s">
        <v>404</v>
      </c>
      <c r="D230" s="194">
        <v>2009</v>
      </c>
      <c r="E230" s="194" t="s">
        <v>393</v>
      </c>
      <c r="F230" s="125"/>
      <c r="G230" s="226"/>
      <c r="H230" s="126"/>
      <c r="I230" s="127"/>
      <c r="J230" s="127"/>
      <c r="K230" s="127"/>
      <c r="L230" s="127"/>
      <c r="M230" s="130" t="str">
        <f>IFERROR(VLOOKUP(A230,'SPF1'!$C$1:$I$108,7,0),IFERROR(VLOOKUP(B230,'SPF1'!$D$1:$I$108,6,0),""))</f>
        <v/>
      </c>
      <c r="N230" s="127" t="str">
        <f>IFERROR(VLOOKUP(A230,'SPF2'!$C$1:$I$108,7,0),IFERROR(VLOOKUP(B230,'SPF2'!$D$1:$I$108,6,0),""))</f>
        <v/>
      </c>
      <c r="O230" s="10">
        <f t="shared" si="39"/>
        <v>0</v>
      </c>
      <c r="P230" s="11">
        <f t="shared" si="40"/>
        <v>0</v>
      </c>
      <c r="Q230" s="201">
        <f t="shared" si="41"/>
        <v>0</v>
      </c>
      <c r="R230" s="8"/>
      <c r="S230" s="128"/>
      <c r="T230" s="127"/>
      <c r="U230" s="127" t="str">
        <f>IFERROR(VLOOKUP(B234,DMSBX2!$D$1:$I$101,6,0),"")</f>
        <v/>
      </c>
      <c r="V230" s="127" t="str">
        <f>IFERROR(VLOOKUP(B234,'SP2'!$D$1:$I$107,6,0),"")</f>
        <v/>
      </c>
      <c r="W230" s="127"/>
      <c r="X230" s="127" t="str">
        <f>IFERROR(IF(B230&lt;&gt;0,VLOOKUP(B230,KLSBX2!$D$2:$I$120,6,FALSE()),NA()),IFERROR(IF(A230&lt;&gt;0,VLOOKUP(A230,KLSBX2!$C$2:$I$120,7,FALSE()),NA()),""))</f>
        <v/>
      </c>
      <c r="Y230" s="127">
        <f>IFERROR(IF(B230&lt;&gt;0,VLOOKUP(B230,DMSBXNC!$D$2:$I$420,6,FALSE()),NA()),IFERROR(IF(A230&lt;&gt;0,VLOOKUP(A230,DMSBXNC!$C$2:$I$420,7,FALSE()),NA()),""))</f>
        <v>1.49</v>
      </c>
      <c r="Z230" s="127">
        <f>IFERROR(IF(B230&lt;&gt;0,VLOOKUP(B230,DMSBX1_3!$D$2:$I$420,6,FALSE()),NA()),IFERROR(IF(A230&lt;&gt;0,VLOOKUP(A230,DMSBX1_3!$C$2:$I$420,7,FALSE()),NA()),""))</f>
        <v>1.67</v>
      </c>
      <c r="AA230" s="127" t="str">
        <f>IFERROR(IF(B230&lt;&gt;0,VLOOKUP(B230,'KLS1'!$D$2:$I$420,6,FALSE()),NA()),IFERROR(IF(A230&lt;&gt;0,VLOOKUP(A230,'KLS1'!$C$2:$I$420,7,FALSE()),NA()),""))</f>
        <v/>
      </c>
      <c r="AB230" s="129" t="str">
        <f>IFERROR(IF(B230&lt;&gt;0,VLOOKUP(B230,'KLS2'!$D$2:$I$426,6,FALSE()),NA()),IFERROR(IF(A230&lt;&gt;0,VLOOKUP(A230,'KLS2'!$C$2:$I$426,7,FALSE()),NA()),""))</f>
        <v/>
      </c>
      <c r="AC230" s="10">
        <f t="shared" si="42"/>
        <v>3.16</v>
      </c>
      <c r="AD230" s="11">
        <f t="shared" si="43"/>
        <v>3.16</v>
      </c>
      <c r="AE230" s="201">
        <f t="shared" si="44"/>
        <v>1.0533333333333335</v>
      </c>
      <c r="AF230" s="240"/>
      <c r="AG230" s="4" t="str">
        <f>IFERROR(VLOOKUP(B230,FS!$A$2:$N$78,6,FALSE),"")</f>
        <v/>
      </c>
      <c r="AH230" s="4" t="str">
        <f>IFERROR(VLOOKUP(B230,FS!$A$2:$N$78,7,FALSE),"")</f>
        <v/>
      </c>
      <c r="AI230" s="4" t="str">
        <f>IFERROR(VLOOKUP(B230,FS!$A$2:$N$78,8,FALSE),"")</f>
        <v/>
      </c>
      <c r="AJ230" s="4" t="str">
        <f>IFERROR(VLOOKUP(B230,FS!$A$2:$N$78,9,FALSE),"")</f>
        <v/>
      </c>
      <c r="AK230" s="4" t="str">
        <f>IFERROR(VLOOKUP(B230,FS!$A$2:$N$78,10,FALSE),"")</f>
        <v/>
      </c>
      <c r="AL230" s="4" t="str">
        <f>IFERROR(VLOOKUP(B230,FS!$A$2:$N$78,11,FALSE),"")</f>
        <v/>
      </c>
      <c r="AM230" s="4" t="str">
        <f>IFERROR(VLOOKUP(B230,FS!$A$2:$N$78,12,FALSE),"")</f>
        <v/>
      </c>
      <c r="AN230" s="4" t="str">
        <f>IFERROR(VLOOKUP(B230,FS!$A$2:$N$78,13,FALSE),"")</f>
        <v/>
      </c>
      <c r="AO230" s="236">
        <f t="shared" si="45"/>
        <v>0</v>
      </c>
      <c r="AP230" s="235">
        <f t="shared" si="46"/>
        <v>0</v>
      </c>
      <c r="AQ230" s="237">
        <f t="shared" si="47"/>
        <v>0</v>
      </c>
      <c r="AR230" s="4">
        <f t="shared" si="48"/>
        <v>1.0533333333333335</v>
      </c>
      <c r="AS230" s="1">
        <f t="shared" si="49"/>
        <v>1</v>
      </c>
      <c r="AT230" s="130"/>
    </row>
    <row r="231" spans="1:46" ht="15" customHeight="1">
      <c r="A231" s="143">
        <v>9430237</v>
      </c>
      <c r="B231" s="143"/>
      <c r="C231" s="137" t="s">
        <v>409</v>
      </c>
      <c r="D231" s="139">
        <v>2009</v>
      </c>
      <c r="E231" s="139" t="s">
        <v>16</v>
      </c>
      <c r="F231" s="139"/>
      <c r="G231" s="225"/>
      <c r="H231" s="134" t="s">
        <v>161</v>
      </c>
      <c r="I231" s="135">
        <f>IFERROR(VLOOKUP(A231,'KLP1'!$C$1:$I$108,7,0),IFERROR(VLOOKUP(B231,'KLP1'!$D$1:$I$108,6,0),""))</f>
        <v>50</v>
      </c>
      <c r="J231" s="127">
        <f>IFERROR(VLOOKUP(A231,'KLP2'!$C$1:$I$108,7,0),IFERROR(VLOOKUP(B231,'KLP2'!$D$1:$I$108,6,0),""))</f>
        <v>29</v>
      </c>
      <c r="K231" s="127">
        <f>IFERROR(VLOOKUP(A231,'DM1'!$C$1:$I$108,7,0),IFERROR(VLOOKUP(B231,'DM1'!$D$1:$I$108,6,0),""))</f>
        <v>40</v>
      </c>
      <c r="L231" s="127" t="str">
        <f>IFERROR(VLOOKUP(A231,'DM2'!$C$1:$I$108,7,0),IFERROR(VLOOKUP(B231,'DM2'!$D$1:$I$108,6,0),""))</f>
        <v/>
      </c>
      <c r="M231" s="130" t="str">
        <f>IFERROR(VLOOKUP(A231,'SPF1'!$C$1:$I$108,7,0),IFERROR(VLOOKUP(B231,'SPF1'!$D$1:$I$108,6,0),""))</f>
        <v/>
      </c>
      <c r="N231" s="127" t="str">
        <f>IFERROR(VLOOKUP(A231,'SPF2'!$C$1:$I$108,7,0),IFERROR(VLOOKUP(B231,'SPF2'!$D$1:$I$108,6,0),""))</f>
        <v/>
      </c>
      <c r="O231" s="10">
        <f t="shared" si="39"/>
        <v>119</v>
      </c>
      <c r="P231" s="11">
        <f t="shared" si="40"/>
        <v>119</v>
      </c>
      <c r="Q231" s="201">
        <f t="shared" si="41"/>
        <v>39.666666666666664</v>
      </c>
      <c r="R231" s="8"/>
      <c r="S231" s="136"/>
      <c r="T231" s="135"/>
      <c r="U231" s="135"/>
      <c r="V231" s="135"/>
      <c r="W231" s="127" t="str">
        <f>IFERROR(IF(B231&lt;&gt;0,VLOOKUP(B231,KLSBX1!$D$2:$I$120,6,FALSE()),NA()),IFERROR(IF(A231&lt;&gt;0,VLOOKUP(A231,KLSBX1!$C$2:$I$120,7,FALSE()),NA()),""))</f>
        <v/>
      </c>
      <c r="X231" s="127" t="str">
        <f>IFERROR(IF(B231&lt;&gt;0,VLOOKUP(B231,KLSBX2!$D$2:$I$120,6,FALSE()),NA()),IFERROR(IF(A231&lt;&gt;0,VLOOKUP(A231,KLSBX2!$C$2:$I$120,7,FALSE()),NA()),""))</f>
        <v/>
      </c>
      <c r="Y231" s="127" t="str">
        <f>IFERROR(IF(B231&lt;&gt;0,VLOOKUP(B231,DMSBXNC!$D$2:$I$420,6,FALSE()),NA()),IFERROR(IF(A231&lt;&gt;0,VLOOKUP(A231,DMSBXNC!$C$2:$I$420,7,FALSE()),NA()),""))</f>
        <v/>
      </c>
      <c r="Z231" s="127" t="str">
        <f>IFERROR(IF(B231&lt;&gt;0,VLOOKUP(B231,DMSBX1_3!$D$2:$I$420,6,FALSE()),NA()),IFERROR(IF(A231&lt;&gt;0,VLOOKUP(A231,DMSBX1_3!$C$2:$I$420,7,FALSE()),NA()),""))</f>
        <v/>
      </c>
      <c r="AA231" s="127" t="str">
        <f>IFERROR(IF(B231&lt;&gt;0,VLOOKUP(B231,'KLS1'!$D$2:$I$420,6,FALSE()),NA()),IFERROR(IF(A231&lt;&gt;0,VLOOKUP(A231,'KLS1'!$C$2:$I$420,7,FALSE()),NA()),""))</f>
        <v/>
      </c>
      <c r="AB231" s="129" t="str">
        <f>IFERROR(IF(B231&lt;&gt;0,VLOOKUP(B231,'KLS2'!$D$2:$I$426,6,FALSE()),NA()),IFERROR(IF(A231&lt;&gt;0,VLOOKUP(A231,'KLS2'!$C$2:$I$426,7,FALSE()),NA()),""))</f>
        <v/>
      </c>
      <c r="AC231" s="10">
        <f t="shared" si="42"/>
        <v>0</v>
      </c>
      <c r="AD231" s="11">
        <f t="shared" si="43"/>
        <v>0</v>
      </c>
      <c r="AE231" s="201">
        <f t="shared" si="44"/>
        <v>0</v>
      </c>
      <c r="AF231" s="240"/>
      <c r="AG231" s="4" t="str">
        <f>IFERROR(VLOOKUP(B231,FS!$A$2:$N$78,6,FALSE),"")</f>
        <v/>
      </c>
      <c r="AH231" s="4" t="str">
        <f>IFERROR(VLOOKUP(B231,FS!$A$2:$N$78,7,FALSE),"")</f>
        <v/>
      </c>
      <c r="AI231" s="4" t="str">
        <f>IFERROR(VLOOKUP(B231,FS!$A$2:$N$78,8,FALSE),"")</f>
        <v/>
      </c>
      <c r="AJ231" s="4" t="str">
        <f>IFERROR(VLOOKUP(B231,FS!$A$2:$N$78,9,FALSE),"")</f>
        <v/>
      </c>
      <c r="AK231" s="4" t="str">
        <f>IFERROR(VLOOKUP(B231,FS!$A$2:$N$78,10,FALSE),"")</f>
        <v/>
      </c>
      <c r="AL231" s="4" t="str">
        <f>IFERROR(VLOOKUP(B231,FS!$A$2:$N$78,11,FALSE),"")</f>
        <v/>
      </c>
      <c r="AM231" s="4" t="str">
        <f>IFERROR(VLOOKUP(B231,FS!$A$2:$N$78,12,FALSE),"")</f>
        <v/>
      </c>
      <c r="AN231" s="4" t="str">
        <f>IFERROR(VLOOKUP(B231,FS!$A$2:$N$78,13,FALSE),"")</f>
        <v/>
      </c>
      <c r="AO231" s="236">
        <f t="shared" si="45"/>
        <v>0</v>
      </c>
      <c r="AP231" s="235">
        <f t="shared" si="46"/>
        <v>0</v>
      </c>
      <c r="AQ231" s="237">
        <f t="shared" si="47"/>
        <v>0</v>
      </c>
      <c r="AR231" s="4">
        <f t="shared" si="48"/>
        <v>39.666666666666664</v>
      </c>
      <c r="AS231" s="1">
        <f t="shared" si="49"/>
        <v>1</v>
      </c>
      <c r="AT231" s="130"/>
    </row>
    <row r="232" spans="1:46" ht="15" customHeight="1">
      <c r="A232" s="144">
        <v>9435121</v>
      </c>
      <c r="B232" s="144"/>
      <c r="C232" s="133" t="s">
        <v>410</v>
      </c>
      <c r="D232" s="134">
        <v>2009</v>
      </c>
      <c r="E232" s="134" t="s">
        <v>16</v>
      </c>
      <c r="F232" s="133"/>
      <c r="G232" s="219"/>
      <c r="H232" s="134" t="s">
        <v>164</v>
      </c>
      <c r="I232" s="135"/>
      <c r="J232" s="135"/>
      <c r="K232" s="127" t="str">
        <f>IFERROR(VLOOKUP(A232,'DM1'!$C$1:$I$108,7,0),IFERROR(VLOOKUP(B232,'DM1'!$D$1:$I$108,6,0),""))</f>
        <v/>
      </c>
      <c r="L232" s="127" t="str">
        <f>IFERROR(VLOOKUP(A232,'DM2'!$C$1:$I$108,7,0),IFERROR(VLOOKUP(B232,'DM2'!$D$1:$I$108,6,0),""))</f>
        <v/>
      </c>
      <c r="M232" s="130" t="str">
        <f>IFERROR(VLOOKUP(A232,'SPF1'!$C$1:$I$108,7,0),IFERROR(VLOOKUP(B232,'SPF1'!$D$1:$I$108,6,0),""))</f>
        <v/>
      </c>
      <c r="N232" s="127" t="str">
        <f>IFERROR(VLOOKUP(A232,'SPF2'!$C$1:$I$108,7,0),IFERROR(VLOOKUP(B232,'SPF2'!$D$1:$I$108,6,0),""))</f>
        <v/>
      </c>
      <c r="O232" s="10">
        <f t="shared" si="39"/>
        <v>0</v>
      </c>
      <c r="P232" s="11">
        <f t="shared" si="40"/>
        <v>0</v>
      </c>
      <c r="Q232" s="201">
        <f t="shared" si="41"/>
        <v>0</v>
      </c>
      <c r="R232" s="8"/>
      <c r="S232" s="136"/>
      <c r="T232" s="135"/>
      <c r="U232" s="135"/>
      <c r="V232" s="135"/>
      <c r="W232" s="127" t="str">
        <f>IFERROR(IF(B232&lt;&gt;0,VLOOKUP(B232,KLSBX1!$D$2:$I$120,6,FALSE()),NA()),IFERROR(IF(A232&lt;&gt;0,VLOOKUP(A232,KLSBX1!$C$2:$I$120,7,FALSE()),NA()),""))</f>
        <v/>
      </c>
      <c r="X232" s="127" t="str">
        <f>IFERROR(IF(B232&lt;&gt;0,VLOOKUP(B232,KLSBX2!$D$2:$I$120,6,FALSE()),NA()),IFERROR(IF(A232&lt;&gt;0,VLOOKUP(A232,KLSBX2!$C$2:$I$120,7,FALSE()),NA()),""))</f>
        <v/>
      </c>
      <c r="Y232" s="127" t="str">
        <f>IFERROR(IF(B232&lt;&gt;0,VLOOKUP(B232,DMSBXNC!$D$2:$I$420,6,FALSE()),NA()),IFERROR(IF(A232&lt;&gt;0,VLOOKUP(A232,DMSBXNC!$C$2:$I$420,7,FALSE()),NA()),""))</f>
        <v/>
      </c>
      <c r="Z232" s="127" t="str">
        <f>IFERROR(IF(B232&lt;&gt;0,VLOOKUP(B232,DMSBX1_3!$D$2:$I$420,6,FALSE()),NA()),IFERROR(IF(A232&lt;&gt;0,VLOOKUP(A232,DMSBX1_3!$C$2:$I$420,7,FALSE()),NA()),""))</f>
        <v/>
      </c>
      <c r="AA232" s="127" t="str">
        <f>IFERROR(IF(B232&lt;&gt;0,VLOOKUP(B232,'KLS1'!$D$2:$I$420,6,FALSE()),NA()),IFERROR(IF(A232&lt;&gt;0,VLOOKUP(A232,'KLS1'!$C$2:$I$420,7,FALSE()),NA()),""))</f>
        <v/>
      </c>
      <c r="AB232" s="129" t="str">
        <f>IFERROR(IF(B232&lt;&gt;0,VLOOKUP(B232,'KLS2'!$D$2:$I$426,6,FALSE()),NA()),IFERROR(IF(A232&lt;&gt;0,VLOOKUP(A232,'KLS2'!$C$2:$I$426,7,FALSE()),NA()),""))</f>
        <v/>
      </c>
      <c r="AC232" s="10">
        <f t="shared" si="42"/>
        <v>0</v>
      </c>
      <c r="AD232" s="11">
        <f t="shared" si="43"/>
        <v>0</v>
      </c>
      <c r="AE232" s="201">
        <f t="shared" si="44"/>
        <v>0</v>
      </c>
      <c r="AF232" s="240"/>
      <c r="AG232" s="4" t="str">
        <f>IFERROR(VLOOKUP(B232,FS!$A$2:$N$78,6,FALSE),"")</f>
        <v/>
      </c>
      <c r="AH232" s="4" t="str">
        <f>IFERROR(VLOOKUP(B232,FS!$A$2:$N$78,7,FALSE),"")</f>
        <v/>
      </c>
      <c r="AI232" s="4" t="str">
        <f>IFERROR(VLOOKUP(B232,FS!$A$2:$N$78,8,FALSE),"")</f>
        <v/>
      </c>
      <c r="AJ232" s="4" t="str">
        <f>IFERROR(VLOOKUP(B232,FS!$A$2:$N$78,9,FALSE),"")</f>
        <v/>
      </c>
      <c r="AK232" s="4" t="str">
        <f>IFERROR(VLOOKUP(B232,FS!$A$2:$N$78,10,FALSE),"")</f>
        <v/>
      </c>
      <c r="AL232" s="4" t="str">
        <f>IFERROR(VLOOKUP(B232,FS!$A$2:$N$78,11,FALSE),"")</f>
        <v/>
      </c>
      <c r="AM232" s="4" t="str">
        <f>IFERROR(VLOOKUP(B232,FS!$A$2:$N$78,12,FALSE),"")</f>
        <v/>
      </c>
      <c r="AN232" s="4" t="str">
        <f>IFERROR(VLOOKUP(B232,FS!$A$2:$N$78,13,FALSE),"")</f>
        <v/>
      </c>
      <c r="AO232" s="236">
        <f t="shared" si="45"/>
        <v>0</v>
      </c>
      <c r="AP232" s="235">
        <f t="shared" si="46"/>
        <v>0</v>
      </c>
      <c r="AQ232" s="237">
        <f t="shared" si="47"/>
        <v>0</v>
      </c>
      <c r="AR232" s="4">
        <f t="shared" si="48"/>
        <v>0</v>
      </c>
      <c r="AS232" s="1">
        <f t="shared" si="49"/>
        <v>0</v>
      </c>
      <c r="AT232" s="130"/>
    </row>
    <row r="233" spans="1:46" ht="15" customHeight="1">
      <c r="A233" s="144">
        <v>9460058</v>
      </c>
      <c r="B233" s="144"/>
      <c r="C233" s="133" t="s">
        <v>413</v>
      </c>
      <c r="D233" s="134">
        <v>2009</v>
      </c>
      <c r="E233" s="134" t="s">
        <v>414</v>
      </c>
      <c r="F233" s="133"/>
      <c r="G233" s="219"/>
      <c r="H233" s="134" t="s">
        <v>161</v>
      </c>
      <c r="I233" s="127" t="str">
        <f>IFERROR(VLOOKUP(A233,'KLP1'!$C$1:$I$108,7,0),IFERROR(VLOOKUP(B233,'KLP1'!$D$1:$I$108,6,0),""))</f>
        <v/>
      </c>
      <c r="J233" s="127" t="str">
        <f>IFERROR(VLOOKUP(A233,'KLP2'!$C$1:$I$108,7,0),IFERROR(VLOOKUP(B233,'KLP2'!$D$1:$I$108,6,0),""))</f>
        <v/>
      </c>
      <c r="K233" s="127" t="str">
        <f>IFERROR(VLOOKUP(A233,'DM1'!$C$1:$I$108,7,0),IFERROR(VLOOKUP(B233,'DM1'!$D$1:$I$108,6,0),""))</f>
        <v/>
      </c>
      <c r="L233" s="127" t="str">
        <f>IFERROR(VLOOKUP(A233,'DM2'!$C$1:$I$108,7,0),IFERROR(VLOOKUP(B233,'DM2'!$D$1:$I$108,6,0),""))</f>
        <v/>
      </c>
      <c r="M233" s="130" t="str">
        <f>IFERROR(VLOOKUP(A233,'SPF1'!$C$1:$I$108,7,0),IFERROR(VLOOKUP(B233,'SPF1'!$D$1:$I$108,6,0),""))</f>
        <v/>
      </c>
      <c r="N233" s="127" t="str">
        <f>IFERROR(VLOOKUP(A233,'SPF2'!$C$1:$I$108,7,0),IFERROR(VLOOKUP(B233,'SPF2'!$D$1:$I$108,6,0),""))</f>
        <v/>
      </c>
      <c r="O233" s="10">
        <f t="shared" si="39"/>
        <v>0</v>
      </c>
      <c r="P233" s="11">
        <f t="shared" si="40"/>
        <v>0</v>
      </c>
      <c r="Q233" s="201">
        <f t="shared" si="41"/>
        <v>0</v>
      </c>
      <c r="R233" s="8"/>
      <c r="S233" s="128">
        <f>IFERROR(VLOOKUP(A233,DMSBX1!$C$1:$I$108,7,0),IFERROR(VLOOKUP(B233,DMSBX1!$D$1:$I$108,6,0),""))</f>
        <v>24</v>
      </c>
      <c r="T233" s="136">
        <f>IFERROR(VLOOKUP(A233,DMSBX2!$C$1:$I$101,7,0),IFERROR(VLOOKUP(B233,DMSBX2!$D$1:$I$101,6,0),""))</f>
        <v>36</v>
      </c>
      <c r="U233" s="135" t="str">
        <f>IFERROR(VLOOKUP(B233,'SP1'!$D$1:$I$107,6,0),"")</f>
        <v/>
      </c>
      <c r="V233" s="135" t="str">
        <f>IFERROR(VLOOKUP(B233,'SP2'!$D$1:$I$107,6,0),"")</f>
        <v/>
      </c>
      <c r="W233" s="127">
        <f>IFERROR(IF(B233&lt;&gt;0,VLOOKUP(B233,KLSBX1!$D$2:$I$120,6,FALSE()),NA()),IFERROR(IF(A233&lt;&gt;0,VLOOKUP(A233,KLSBX1!$C$2:$I$120,7,FALSE()),NA()),""))</f>
        <v>40</v>
      </c>
      <c r="X233" s="127">
        <f>IFERROR(IF(B233&lt;&gt;0,VLOOKUP(B233,KLSBX2!$D$2:$I$120,6,FALSE()),NA()),IFERROR(IF(A233&lt;&gt;0,VLOOKUP(A233,KLSBX2!$C$2:$I$120,7,FALSE()),NA()),""))</f>
        <v>45</v>
      </c>
      <c r="Y233" s="127" t="str">
        <f>IFERROR(IF(B233&lt;&gt;0,VLOOKUP(B233,DMSBXNC!$D$2:$I$420,6,FALSE()),NA()),IFERROR(IF(A233&lt;&gt;0,VLOOKUP(A233,DMSBXNC!$C$2:$I$420,7,FALSE()),NA()),""))</f>
        <v/>
      </c>
      <c r="Z233" s="127" t="str">
        <f>IFERROR(IF(B233&lt;&gt;0,VLOOKUP(B233,DMSBX1_3!$D$2:$I$420,6,FALSE()),NA()),IFERROR(IF(A233&lt;&gt;0,VLOOKUP(A233,DMSBX1_3!$C$2:$I$420,7,FALSE()),NA()),""))</f>
        <v/>
      </c>
      <c r="AA233" s="127" t="str">
        <f>IFERROR(IF(B233&lt;&gt;0,VLOOKUP(B233,'KLS1'!$D$2:$I$420,6,FALSE()),NA()),IFERROR(IF(A233&lt;&gt;0,VLOOKUP(A233,'KLS1'!$C$2:$I$420,7,FALSE()),NA()),""))</f>
        <v/>
      </c>
      <c r="AB233" s="129" t="str">
        <f>IFERROR(IF(B233&lt;&gt;0,VLOOKUP(B233,'KLS2'!$D$2:$I$426,6,FALSE()),NA()),IFERROR(IF(A233&lt;&gt;0,VLOOKUP(A233,'KLS2'!$C$2:$I$426,7,FALSE()),NA()),""))</f>
        <v/>
      </c>
      <c r="AC233" s="10">
        <f t="shared" si="42"/>
        <v>145</v>
      </c>
      <c r="AD233" s="11">
        <f t="shared" si="43"/>
        <v>145</v>
      </c>
      <c r="AE233" s="201">
        <f t="shared" si="44"/>
        <v>40.333333333333336</v>
      </c>
      <c r="AF233" s="240"/>
      <c r="AG233" s="4" t="str">
        <f>IFERROR(VLOOKUP(B233,FS!$A$2:$N$78,6,FALSE),"")</f>
        <v/>
      </c>
      <c r="AH233" s="4" t="str">
        <f>IFERROR(VLOOKUP(B233,FS!$A$2:$N$78,7,FALSE),"")</f>
        <v/>
      </c>
      <c r="AI233" s="4" t="str">
        <f>IFERROR(VLOOKUP(B233,FS!$A$2:$N$78,8,FALSE),"")</f>
        <v/>
      </c>
      <c r="AJ233" s="4" t="str">
        <f>IFERROR(VLOOKUP(B233,FS!$A$2:$N$78,9,FALSE),"")</f>
        <v/>
      </c>
      <c r="AK233" s="4" t="str">
        <f>IFERROR(VLOOKUP(B233,FS!$A$2:$N$78,10,FALSE),"")</f>
        <v/>
      </c>
      <c r="AL233" s="4" t="str">
        <f>IFERROR(VLOOKUP(B233,FS!$A$2:$N$78,11,FALSE),"")</f>
        <v/>
      </c>
      <c r="AM233" s="4" t="str">
        <f>IFERROR(VLOOKUP(B233,FS!$A$2:$N$78,12,FALSE),"")</f>
        <v/>
      </c>
      <c r="AN233" s="4" t="str">
        <f>IFERROR(VLOOKUP(B233,FS!$A$2:$N$78,13,FALSE),"")</f>
        <v/>
      </c>
      <c r="AO233" s="236">
        <f t="shared" si="45"/>
        <v>0</v>
      </c>
      <c r="AP233" s="235">
        <f t="shared" si="46"/>
        <v>0</v>
      </c>
      <c r="AQ233" s="237">
        <f t="shared" si="47"/>
        <v>0</v>
      </c>
      <c r="AR233" s="4">
        <f t="shared" si="48"/>
        <v>40.333333333333336</v>
      </c>
      <c r="AS233" s="1">
        <f t="shared" si="49"/>
        <v>1</v>
      </c>
      <c r="AT233" s="130"/>
    </row>
    <row r="234" spans="1:46" ht="15" customHeight="1">
      <c r="A234" s="144">
        <v>1469970</v>
      </c>
      <c r="B234" s="144"/>
      <c r="C234" s="133" t="s">
        <v>415</v>
      </c>
      <c r="D234" s="134">
        <v>2009</v>
      </c>
      <c r="E234" s="134" t="s">
        <v>414</v>
      </c>
      <c r="F234" s="133"/>
      <c r="G234" s="219"/>
      <c r="H234" s="134" t="s">
        <v>164</v>
      </c>
      <c r="I234" s="127" t="str">
        <f>IFERROR(VLOOKUP(A234,'KLP1'!$C$1:$I$108,7,0),IFERROR(VLOOKUP(B234,'KLP1'!$D$1:$I$108,6,0),""))</f>
        <v/>
      </c>
      <c r="J234" s="127" t="str">
        <f>IFERROR(VLOOKUP(A234,'KLP2'!$C$1:$I$108,7,0),IFERROR(VLOOKUP(B234,'KLP2'!$D$1:$I$108,6,0),""))</f>
        <v/>
      </c>
      <c r="K234" s="127" t="str">
        <f>IFERROR(VLOOKUP(A234,'DM1'!$C$1:$I$108,7,0),IFERROR(VLOOKUP(B234,'DM1'!$D$1:$I$108,6,0),""))</f>
        <v/>
      </c>
      <c r="L234" s="127" t="str">
        <f>IFERROR(VLOOKUP(A234,'DM2'!$C$1:$I$108,7,0),IFERROR(VLOOKUP(B234,'DM2'!$D$1:$I$108,6,0),""))</f>
        <v/>
      </c>
      <c r="M234" s="130" t="str">
        <f>IFERROR(VLOOKUP(A234,'SPF1'!$C$1:$I$108,7,0),IFERROR(VLOOKUP(B234,'SPF1'!$D$1:$I$108,6,0),""))</f>
        <v/>
      </c>
      <c r="N234" s="127" t="str">
        <f>IFERROR(VLOOKUP(A234,'SPF2'!$C$1:$I$108,7,0),IFERROR(VLOOKUP(B234,'SPF2'!$D$1:$I$108,6,0),""))</f>
        <v/>
      </c>
      <c r="O234" s="10">
        <f t="shared" si="39"/>
        <v>0</v>
      </c>
      <c r="P234" s="11">
        <f t="shared" si="40"/>
        <v>0</v>
      </c>
      <c r="Q234" s="201">
        <f t="shared" si="41"/>
        <v>0</v>
      </c>
      <c r="R234" s="8"/>
      <c r="S234" s="136">
        <f>IFERROR(VLOOKUP(A234,DMSBX1!$C$1:$I$108,7,0),IFERROR(VLOOKUP(B234,DMSBX1!$D$1:$I$108,6,0),""))</f>
        <v>10</v>
      </c>
      <c r="T234" s="136">
        <f>IFERROR(VLOOKUP(A234,DMSBX2!$C$1:$I$101,7,0),IFERROR(VLOOKUP(B234,DMSBX2!$D$1:$I$101,6,0),""))</f>
        <v>10</v>
      </c>
      <c r="U234" s="135" t="str">
        <f>IFERROR(VLOOKUP(B234,'SP1'!$D$1:$I$107,6,0),"")</f>
        <v/>
      </c>
      <c r="V234" s="135" t="str">
        <f>IFERROR(VLOOKUP(B234,'SP2'!$D$1:$I$107,6,0),"")</f>
        <v/>
      </c>
      <c r="W234" s="127">
        <f>IFERROR(IF(B234&lt;&gt;0,VLOOKUP(B234,KLSBX1!$D$2:$I$120,6,FALSE()),NA()),IFERROR(IF(A234&lt;&gt;0,VLOOKUP(A234,KLSBX1!$C$2:$I$120,7,FALSE()),NA()),""))</f>
        <v>40</v>
      </c>
      <c r="X234" s="127">
        <f>IFERROR(IF(B234&lt;&gt;0,VLOOKUP(B234,KLSBX2!$D$2:$I$120,6,FALSE()),NA()),IFERROR(IF(A234&lt;&gt;0,VLOOKUP(A234,KLSBX2!$C$2:$I$120,7,FALSE()),NA()),""))</f>
        <v>45</v>
      </c>
      <c r="Y234" s="127" t="str">
        <f>IFERROR(IF(B234&lt;&gt;0,VLOOKUP(B234,DMSBXNC!$D$2:$I$420,6,FALSE()),NA()),IFERROR(IF(A234&lt;&gt;0,VLOOKUP(A234,DMSBXNC!$C$2:$I$420,7,FALSE()),NA()),""))</f>
        <v/>
      </c>
      <c r="Z234" s="127" t="str">
        <f>IFERROR(IF(B234&lt;&gt;0,VLOOKUP(B234,DMSBX1_3!$D$2:$I$420,6,FALSE()),NA()),IFERROR(IF(A234&lt;&gt;0,VLOOKUP(A234,DMSBX1_3!$C$2:$I$420,7,FALSE()),NA()),""))</f>
        <v/>
      </c>
      <c r="AA234" s="127" t="str">
        <f>IFERROR(IF(B234&lt;&gt;0,VLOOKUP(B234,'KLS1'!$D$2:$I$420,6,FALSE()),NA()),IFERROR(IF(A234&lt;&gt;0,VLOOKUP(A234,'KLS1'!$C$2:$I$420,7,FALSE()),NA()),""))</f>
        <v/>
      </c>
      <c r="AB234" s="129" t="str">
        <f>IFERROR(IF(B234&lt;&gt;0,VLOOKUP(B234,'KLS2'!$D$2:$I$426,6,FALSE()),NA()),IFERROR(IF(A234&lt;&gt;0,VLOOKUP(A234,'KLS2'!$C$2:$I$426,7,FALSE()),NA()),""))</f>
        <v/>
      </c>
      <c r="AC234" s="10">
        <f t="shared" si="42"/>
        <v>105</v>
      </c>
      <c r="AD234" s="11">
        <f t="shared" si="43"/>
        <v>105</v>
      </c>
      <c r="AE234" s="201">
        <f t="shared" si="44"/>
        <v>31.666666666666668</v>
      </c>
      <c r="AF234" s="240"/>
      <c r="AG234" s="4" t="str">
        <f>IFERROR(VLOOKUP(B234,FS!$A$2:$N$78,6,FALSE),"")</f>
        <v/>
      </c>
      <c r="AH234" s="4" t="str">
        <f>IFERROR(VLOOKUP(B234,FS!$A$2:$N$78,7,FALSE),"")</f>
        <v/>
      </c>
      <c r="AI234" s="4" t="str">
        <f>IFERROR(VLOOKUP(B234,FS!$A$2:$N$78,8,FALSE),"")</f>
        <v/>
      </c>
      <c r="AJ234" s="4" t="str">
        <f>IFERROR(VLOOKUP(B234,FS!$A$2:$N$78,9,FALSE),"")</f>
        <v/>
      </c>
      <c r="AK234" s="4" t="str">
        <f>IFERROR(VLOOKUP(B234,FS!$A$2:$N$78,10,FALSE),"")</f>
        <v/>
      </c>
      <c r="AL234" s="4" t="str">
        <f>IFERROR(VLOOKUP(B234,FS!$A$2:$N$78,11,FALSE),"")</f>
        <v/>
      </c>
      <c r="AM234" s="4" t="str">
        <f>IFERROR(VLOOKUP(B234,FS!$A$2:$N$78,12,FALSE),"")</f>
        <v/>
      </c>
      <c r="AN234" s="4" t="str">
        <f>IFERROR(VLOOKUP(B234,FS!$A$2:$N$78,13,FALSE),"")</f>
        <v/>
      </c>
      <c r="AO234" s="236">
        <f t="shared" si="45"/>
        <v>0</v>
      </c>
      <c r="AP234" s="235">
        <f t="shared" si="46"/>
        <v>0</v>
      </c>
      <c r="AQ234" s="237">
        <f t="shared" si="47"/>
        <v>0</v>
      </c>
      <c r="AR234" s="4">
        <f t="shared" si="48"/>
        <v>31.666666666666668</v>
      </c>
      <c r="AS234" s="1">
        <f t="shared" si="49"/>
        <v>1</v>
      </c>
      <c r="AT234" s="130"/>
    </row>
    <row r="235" spans="1:46" ht="15" customHeight="1">
      <c r="A235" s="144">
        <v>1469969</v>
      </c>
      <c r="B235" s="144"/>
      <c r="C235" s="133" t="s">
        <v>416</v>
      </c>
      <c r="D235" s="134">
        <v>2009</v>
      </c>
      <c r="E235" s="134" t="s">
        <v>414</v>
      </c>
      <c r="F235" s="133"/>
      <c r="G235" s="219"/>
      <c r="H235" s="134" t="s">
        <v>164</v>
      </c>
      <c r="I235" s="127" t="str">
        <f>IFERROR(VLOOKUP(A235,'KLP1'!$C$1:$I$108,7,0),IFERROR(VLOOKUP(B235,'KLP1'!$D$1:$I$108,6,0),""))</f>
        <v/>
      </c>
      <c r="J235" s="127" t="str">
        <f>IFERROR(VLOOKUP(A235,'KLP2'!$C$1:$I$108,7,0),IFERROR(VLOOKUP(B235,'KLP2'!$D$1:$I$108,6,0),""))</f>
        <v/>
      </c>
      <c r="K235" s="127" t="str">
        <f>IFERROR(VLOOKUP(A235,'DM1'!$C$1:$I$108,7,0),IFERROR(VLOOKUP(B235,'DM1'!$D$1:$I$108,6,0),""))</f>
        <v/>
      </c>
      <c r="L235" s="127" t="str">
        <f>IFERROR(VLOOKUP(A235,'DM2'!$C$1:$I$108,7,0),IFERROR(VLOOKUP(B235,'DM2'!$D$1:$I$108,6,0),""))</f>
        <v/>
      </c>
      <c r="M235" s="130" t="str">
        <f>IFERROR(VLOOKUP(A235,'SPF1'!$C$1:$I$108,7,0),IFERROR(VLOOKUP(B235,'SPF1'!$D$1:$I$108,6,0),""))</f>
        <v/>
      </c>
      <c r="N235" s="127" t="str">
        <f>IFERROR(VLOOKUP(A235,'SPF2'!$C$1:$I$108,7,0),IFERROR(VLOOKUP(B235,'SPF2'!$D$1:$I$108,6,0),""))</f>
        <v/>
      </c>
      <c r="O235" s="10">
        <f t="shared" si="39"/>
        <v>0</v>
      </c>
      <c r="P235" s="11">
        <f t="shared" si="40"/>
        <v>0</v>
      </c>
      <c r="Q235" s="201">
        <f t="shared" si="41"/>
        <v>0</v>
      </c>
      <c r="R235" s="8"/>
      <c r="S235" s="128">
        <f>IFERROR(VLOOKUP(A235,DMSBX1!$C$1:$I$108,7,0),IFERROR(VLOOKUP(B235,DMSBX1!$D$1:$I$108,6,0),""))</f>
        <v>14</v>
      </c>
      <c r="T235" s="136">
        <f>IFERROR(VLOOKUP(A235,DMSBX2!$C$1:$I$101,7,0),IFERROR(VLOOKUP(B235,DMSBX2!$D$1:$I$101,6,0),""))</f>
        <v>36</v>
      </c>
      <c r="U235" s="135" t="str">
        <f>IFERROR(VLOOKUP(B235,'SP1'!$D$1:$I$107,6,0),"")</f>
        <v/>
      </c>
      <c r="V235" s="135" t="str">
        <f>IFERROR(VLOOKUP(B235,'SP2'!$D$1:$I$107,6,0),"")</f>
        <v/>
      </c>
      <c r="W235" s="127" t="str">
        <f>IFERROR(IF(B235&lt;&gt;0,VLOOKUP(B235,KLSBX1!$D$2:$I$120,6,FALSE()),NA()),IFERROR(IF(A235&lt;&gt;0,VLOOKUP(A235,KLSBX1!$C$2:$I$120,7,FALSE()),NA()),""))</f>
        <v/>
      </c>
      <c r="X235" s="127" t="str">
        <f>IFERROR(IF(B235&lt;&gt;0,VLOOKUP(B235,KLSBX2!$D$2:$I$120,6,FALSE()),NA()),IFERROR(IF(A235&lt;&gt;0,VLOOKUP(A235,KLSBX2!$C$2:$I$120,7,FALSE()),NA()),""))</f>
        <v/>
      </c>
      <c r="Y235" s="127" t="str">
        <f>IFERROR(IF(B235&lt;&gt;0,VLOOKUP(B235,DMSBXNC!$D$2:$I$420,6,FALSE()),NA()),IFERROR(IF(A235&lt;&gt;0,VLOOKUP(A235,DMSBXNC!$C$2:$I$420,7,FALSE()),NA()),""))</f>
        <v/>
      </c>
      <c r="Z235" s="127" t="str">
        <f>IFERROR(IF(B235&lt;&gt;0,VLOOKUP(B235,DMSBX1_3!$D$2:$I$420,6,FALSE()),NA()),IFERROR(IF(A235&lt;&gt;0,VLOOKUP(A235,DMSBX1_3!$C$2:$I$420,7,FALSE()),NA()),""))</f>
        <v/>
      </c>
      <c r="AA235" s="127" t="str">
        <f>IFERROR(IF(B235&lt;&gt;0,VLOOKUP(B235,'KLS1'!$D$2:$I$420,6,FALSE()),NA()),IFERROR(IF(A235&lt;&gt;0,VLOOKUP(A235,'KLS1'!$C$2:$I$420,7,FALSE()),NA()),""))</f>
        <v/>
      </c>
      <c r="AB235" s="129" t="str">
        <f>IFERROR(IF(B235&lt;&gt;0,VLOOKUP(B235,'KLS2'!$D$2:$I$426,6,FALSE()),NA()),IFERROR(IF(A235&lt;&gt;0,VLOOKUP(A235,'KLS2'!$C$2:$I$426,7,FALSE()),NA()),""))</f>
        <v/>
      </c>
      <c r="AC235" s="10">
        <f t="shared" si="42"/>
        <v>50</v>
      </c>
      <c r="AD235" s="11">
        <f t="shared" si="43"/>
        <v>50</v>
      </c>
      <c r="AE235" s="201">
        <f t="shared" si="44"/>
        <v>16.666666666666668</v>
      </c>
      <c r="AF235" s="240"/>
      <c r="AG235" s="4" t="str">
        <f>IFERROR(VLOOKUP(B235,FS!$A$2:$N$78,6,FALSE),"")</f>
        <v/>
      </c>
      <c r="AH235" s="4" t="str">
        <f>IFERROR(VLOOKUP(B235,FS!$A$2:$N$78,7,FALSE),"")</f>
        <v/>
      </c>
      <c r="AI235" s="4" t="str">
        <f>IFERROR(VLOOKUP(B235,FS!$A$2:$N$78,8,FALSE),"")</f>
        <v/>
      </c>
      <c r="AJ235" s="4" t="str">
        <f>IFERROR(VLOOKUP(B235,FS!$A$2:$N$78,9,FALSE),"")</f>
        <v/>
      </c>
      <c r="AK235" s="4" t="str">
        <f>IFERROR(VLOOKUP(B235,FS!$A$2:$N$78,10,FALSE),"")</f>
        <v/>
      </c>
      <c r="AL235" s="4" t="str">
        <f>IFERROR(VLOOKUP(B235,FS!$A$2:$N$78,11,FALSE),"")</f>
        <v/>
      </c>
      <c r="AM235" s="4" t="str">
        <f>IFERROR(VLOOKUP(B235,FS!$A$2:$N$78,12,FALSE),"")</f>
        <v/>
      </c>
      <c r="AN235" s="4" t="str">
        <f>IFERROR(VLOOKUP(B235,FS!$A$2:$N$78,13,FALSE),"")</f>
        <v/>
      </c>
      <c r="AO235" s="236">
        <f t="shared" si="45"/>
        <v>0</v>
      </c>
      <c r="AP235" s="235">
        <f t="shared" si="46"/>
        <v>0</v>
      </c>
      <c r="AQ235" s="237">
        <f t="shared" si="47"/>
        <v>0</v>
      </c>
      <c r="AR235" s="4">
        <f t="shared" si="48"/>
        <v>16.666666666666668</v>
      </c>
      <c r="AS235" s="1">
        <f t="shared" si="49"/>
        <v>1</v>
      </c>
      <c r="AT235" s="130"/>
    </row>
    <row r="236" spans="1:46" s="17" customFormat="1" ht="15" customHeight="1">
      <c r="A236" s="144">
        <v>9700079</v>
      </c>
      <c r="B236" s="144"/>
      <c r="C236" s="133" t="s">
        <v>424</v>
      </c>
      <c r="D236" s="134">
        <v>2009</v>
      </c>
      <c r="E236" s="134" t="s">
        <v>268</v>
      </c>
      <c r="F236" s="133"/>
      <c r="G236" s="219"/>
      <c r="H236" s="134" t="s">
        <v>161</v>
      </c>
      <c r="I236" s="127" t="str">
        <f>IFERROR(VLOOKUP(A236,'KLP1'!$C$1:$I$108,7,0),IFERROR(VLOOKUP(B236,'KLP1'!$D$1:$I$108,6,0),""))</f>
        <v/>
      </c>
      <c r="J236" s="127" t="str">
        <f>IFERROR(VLOOKUP(A236,'KLP2'!$C$1:$I$108,7,0),IFERROR(VLOOKUP(B236,'KLP2'!$D$1:$I$108,6,0),""))</f>
        <v/>
      </c>
      <c r="K236" s="127" t="str">
        <f>IFERROR(VLOOKUP(A236,'DM1'!$C$1:$I$108,7,0),IFERROR(VLOOKUP(B236,'DM1'!$D$1:$I$108,6,0),""))</f>
        <v/>
      </c>
      <c r="L236" s="127" t="str">
        <f>IFERROR(VLOOKUP(A236,'DM2'!$C$1:$I$108,7,0),IFERROR(VLOOKUP(B236,'DM2'!$D$1:$I$108,6,0),""))</f>
        <v/>
      </c>
      <c r="M236" s="130" t="str">
        <f>IFERROR(VLOOKUP(A236,'SPF1'!$C$1:$I$108,7,0),IFERROR(VLOOKUP(B236,'SPF1'!$D$1:$I$108,6,0),""))</f>
        <v/>
      </c>
      <c r="N236" s="127" t="str">
        <f>IFERROR(VLOOKUP(A236,'SPF2'!$C$1:$I$108,7,0),IFERROR(VLOOKUP(B236,'SPF2'!$D$1:$I$108,6,0),""))</f>
        <v/>
      </c>
      <c r="O236" s="10">
        <f t="shared" si="39"/>
        <v>0</v>
      </c>
      <c r="P236" s="11">
        <f t="shared" si="40"/>
        <v>0</v>
      </c>
      <c r="Q236" s="201">
        <f t="shared" si="41"/>
        <v>0</v>
      </c>
      <c r="R236" s="8"/>
      <c r="S236" s="136">
        <f>IFERROR(VLOOKUP(A236,DMSBX1!$C$1:$I$108,7,0),IFERROR(VLOOKUP(B236,DMSBX1!$D$1:$I$108,6,0),""))</f>
        <v>11</v>
      </c>
      <c r="T236" s="136">
        <f>IFERROR(VLOOKUP(A236,DMSBX2!$C$1:$I$101,7,0),IFERROR(VLOOKUP(B236,DMSBX2!$D$1:$I$101,6,0),""))</f>
        <v>20</v>
      </c>
      <c r="U236" s="135" t="str">
        <f>IFERROR(VLOOKUP(B236,'SP1'!$D$1:$I$107,6,0),"")</f>
        <v/>
      </c>
      <c r="V236" s="135" t="str">
        <f>IFERROR(VLOOKUP(B236,'SP2'!$D$1:$I$107,6,0),"")</f>
        <v/>
      </c>
      <c r="W236" s="127">
        <f>IFERROR(IF(B236&lt;&gt;0,VLOOKUP(B236,KLSBX1!$D$2:$I$120,6,FALSE()),NA()),IFERROR(IF(A236&lt;&gt;0,VLOOKUP(A236,KLSBX1!$C$2:$I$120,7,FALSE()),NA()),""))</f>
        <v>22</v>
      </c>
      <c r="X236" s="127">
        <f>IFERROR(IF(B236&lt;&gt;0,VLOOKUP(B236,KLSBX2!$D$2:$I$120,6,FALSE()),NA()),IFERROR(IF(A236&lt;&gt;0,VLOOKUP(A236,KLSBX2!$C$2:$I$120,7,FALSE()),NA()),""))</f>
        <v>40</v>
      </c>
      <c r="Y236" s="127">
        <f>IFERROR(IF(B236&lt;&gt;0,VLOOKUP(B236,DMSBXNC!$D$2:$I$420,6,FALSE()),NA()),IFERROR(IF(A236&lt;&gt;0,VLOOKUP(A236,DMSBXNC!$C$2:$I$420,7,FALSE()),NA()),""))</f>
        <v>4.5</v>
      </c>
      <c r="Z236" s="127">
        <f>IFERROR(IF(B236&lt;&gt;0,VLOOKUP(B236,DMSBX1_3!$D$2:$I$420,6,FALSE()),NA()),IFERROR(IF(A236&lt;&gt;0,VLOOKUP(A236,DMSBX1_3!$C$2:$I$420,7,FALSE()),NA()),""))</f>
        <v>8</v>
      </c>
      <c r="AA236" s="127" t="str">
        <f>IFERROR(IF(B236&lt;&gt;0,VLOOKUP(B236,'KLS1'!$D$2:$I$420,6,FALSE()),NA()),IFERROR(IF(A236&lt;&gt;0,VLOOKUP(A236,'KLS1'!$C$2:$I$420,7,FALSE()),NA()),""))</f>
        <v/>
      </c>
      <c r="AB236" s="129" t="str">
        <f>IFERROR(IF(B236&lt;&gt;0,VLOOKUP(B236,'KLS2'!$D$2:$I$426,6,FALSE()),NA()),IFERROR(IF(A236&lt;&gt;0,VLOOKUP(A236,'KLS2'!$C$2:$I$426,7,FALSE()),NA()),""))</f>
        <v/>
      </c>
      <c r="AC236" s="10">
        <f t="shared" si="42"/>
        <v>105.5</v>
      </c>
      <c r="AD236" s="11">
        <f t="shared" si="43"/>
        <v>105.5</v>
      </c>
      <c r="AE236" s="201">
        <f t="shared" si="44"/>
        <v>27.333333333333332</v>
      </c>
      <c r="AF236" s="240"/>
      <c r="AG236" s="4" t="str">
        <f>IFERROR(VLOOKUP(B236,FS!$A$2:$N$78,6,FALSE),"")</f>
        <v/>
      </c>
      <c r="AH236" s="4" t="str">
        <f>IFERROR(VLOOKUP(B236,FS!$A$2:$N$78,7,FALSE),"")</f>
        <v/>
      </c>
      <c r="AI236" s="4" t="str">
        <f>IFERROR(VLOOKUP(B236,FS!$A$2:$N$78,8,FALSE),"")</f>
        <v/>
      </c>
      <c r="AJ236" s="4" t="str">
        <f>IFERROR(VLOOKUP(B236,FS!$A$2:$N$78,9,FALSE),"")</f>
        <v/>
      </c>
      <c r="AK236" s="4" t="str">
        <f>IFERROR(VLOOKUP(B236,FS!$A$2:$N$78,10,FALSE),"")</f>
        <v/>
      </c>
      <c r="AL236" s="4" t="str">
        <f>IFERROR(VLOOKUP(B236,FS!$A$2:$N$78,11,FALSE),"")</f>
        <v/>
      </c>
      <c r="AM236" s="4" t="str">
        <f>IFERROR(VLOOKUP(B236,FS!$A$2:$N$78,12,FALSE),"")</f>
        <v/>
      </c>
      <c r="AN236" s="4" t="str">
        <f>IFERROR(VLOOKUP(B236,FS!$A$2:$N$78,13,FALSE),"")</f>
        <v/>
      </c>
      <c r="AO236" s="236">
        <f t="shared" si="45"/>
        <v>0</v>
      </c>
      <c r="AP236" s="235">
        <f t="shared" si="46"/>
        <v>0</v>
      </c>
      <c r="AQ236" s="237">
        <f t="shared" si="47"/>
        <v>0</v>
      </c>
      <c r="AR236" s="4">
        <f t="shared" si="48"/>
        <v>27.333333333333332</v>
      </c>
      <c r="AS236" s="1">
        <f t="shared" si="49"/>
        <v>1</v>
      </c>
      <c r="AT236" s="1"/>
    </row>
    <row r="237" spans="1:46" ht="15" customHeight="1">
      <c r="A237" s="144">
        <v>9700080</v>
      </c>
      <c r="B237" s="144"/>
      <c r="C237" s="133" t="s">
        <v>428</v>
      </c>
      <c r="D237" s="134" t="s">
        <v>429</v>
      </c>
      <c r="E237" s="134" t="s">
        <v>268</v>
      </c>
      <c r="F237" s="133"/>
      <c r="G237" s="219"/>
      <c r="H237" s="134" t="s">
        <v>161</v>
      </c>
      <c r="I237" s="127" t="str">
        <f>IFERROR(VLOOKUP(A237,'KLP1'!$C$1:$I$108,7,0),IFERROR(VLOOKUP(B237,'KLP1'!$D$1:$I$108,6,0),""))</f>
        <v/>
      </c>
      <c r="J237" s="127" t="str">
        <f>IFERROR(VLOOKUP(A237,'KLP2'!$C$1:$I$108,7,0),IFERROR(VLOOKUP(B237,'KLP2'!$D$1:$I$108,6,0),""))</f>
        <v/>
      </c>
      <c r="K237" s="127" t="str">
        <f>IFERROR(VLOOKUP(A237,'DM1'!$C$1:$I$108,7,0),IFERROR(VLOOKUP(B237,'DM1'!$D$1:$I$108,6,0),""))</f>
        <v/>
      </c>
      <c r="L237" s="127" t="str">
        <f>IFERROR(VLOOKUP(A237,'DM2'!$C$1:$I$108,7,0),IFERROR(VLOOKUP(B237,'DM2'!$D$1:$I$108,6,0),""))</f>
        <v/>
      </c>
      <c r="M237" s="130" t="str">
        <f>IFERROR(VLOOKUP(A237,'SPF1'!$C$1:$I$108,7,0),IFERROR(VLOOKUP(B237,'SPF1'!$D$1:$I$108,6,0),""))</f>
        <v/>
      </c>
      <c r="N237" s="127" t="str">
        <f>IFERROR(VLOOKUP(A237,'SPF2'!$C$1:$I$108,7,0),IFERROR(VLOOKUP(B237,'SPF2'!$D$1:$I$108,6,0),""))</f>
        <v/>
      </c>
      <c r="O237" s="10">
        <f t="shared" si="39"/>
        <v>0</v>
      </c>
      <c r="P237" s="11">
        <f t="shared" si="40"/>
        <v>0</v>
      </c>
      <c r="Q237" s="201">
        <f t="shared" si="41"/>
        <v>0</v>
      </c>
      <c r="R237" s="8"/>
      <c r="S237" s="128">
        <f>IFERROR(VLOOKUP(A237,DMSBX1!$C$1:$I$108,7,0),IFERROR(VLOOKUP(B237,DMSBX1!$D$1:$I$108,6,0),""))</f>
        <v>1.88</v>
      </c>
      <c r="T237" s="136" t="str">
        <f>IFERROR(VLOOKUP(A237,DMSBX2!$C$1:$I$101,7,0),IFERROR(VLOOKUP(B237,DMSBX2!$D$1:$I$101,6,0),""))</f>
        <v/>
      </c>
      <c r="U237" s="135" t="str">
        <f>IFERROR(VLOOKUP(B237,'SP1'!$D$1:$I$107,6,0),"")</f>
        <v/>
      </c>
      <c r="V237" s="135" t="str">
        <f>IFERROR(VLOOKUP(B237,'SP2'!$D$1:$I$107,6,0),"")</f>
        <v/>
      </c>
      <c r="W237" s="127" t="str">
        <f>IFERROR(IF(B237&lt;&gt;0,VLOOKUP(B237,KLSBX1!$D$2:$I$120,6,FALSE()),NA()),IFERROR(IF(A237&lt;&gt;0,VLOOKUP(A237,KLSBX1!$C$2:$I$120,7,FALSE()),NA()),""))</f>
        <v/>
      </c>
      <c r="X237" s="127" t="str">
        <f>IFERROR(IF(B237&lt;&gt;0,VLOOKUP(B237,KLSBX2!$D$2:$I$120,6,FALSE()),NA()),IFERROR(IF(A237&lt;&gt;0,VLOOKUP(A237,KLSBX2!$C$2:$I$120,7,FALSE()),NA()),""))</f>
        <v/>
      </c>
      <c r="Y237" s="127" t="str">
        <f>IFERROR(IF(B237&lt;&gt;0,VLOOKUP(B237,DMSBXNC!$D$2:$I$420,6,FALSE()),NA()),IFERROR(IF(A237&lt;&gt;0,VLOOKUP(A237,DMSBXNC!$C$2:$I$420,7,FALSE()),NA()),""))</f>
        <v/>
      </c>
      <c r="Z237" s="127" t="str">
        <f>IFERROR(IF(B237&lt;&gt;0,VLOOKUP(B237,DMSBX1_3!$D$2:$I$420,6,FALSE()),NA()),IFERROR(IF(A237&lt;&gt;0,VLOOKUP(A237,DMSBX1_3!$C$2:$I$420,7,FALSE()),NA()),""))</f>
        <v/>
      </c>
      <c r="AA237" s="127" t="str">
        <f>IFERROR(IF(B237&lt;&gt;0,VLOOKUP(B237,'KLS1'!$D$2:$I$420,6,FALSE()),NA()),IFERROR(IF(A237&lt;&gt;0,VLOOKUP(A237,'KLS1'!$C$2:$I$420,7,FALSE()),NA()),""))</f>
        <v/>
      </c>
      <c r="AB237" s="129" t="str">
        <f>IFERROR(IF(B237&lt;&gt;0,VLOOKUP(B237,'KLS2'!$D$2:$I$426,6,FALSE()),NA()),IFERROR(IF(A237&lt;&gt;0,VLOOKUP(A237,'KLS2'!$C$2:$I$426,7,FALSE()),NA()),""))</f>
        <v/>
      </c>
      <c r="AC237" s="10">
        <f t="shared" si="42"/>
        <v>1.88</v>
      </c>
      <c r="AD237" s="11">
        <f t="shared" si="43"/>
        <v>1.88</v>
      </c>
      <c r="AE237" s="201">
        <f t="shared" si="44"/>
        <v>0.62666666666666659</v>
      </c>
      <c r="AF237" s="240"/>
      <c r="AG237" s="4" t="str">
        <f>IFERROR(VLOOKUP(B237,FS!$A$2:$N$78,6,FALSE),"")</f>
        <v/>
      </c>
      <c r="AH237" s="4" t="str">
        <f>IFERROR(VLOOKUP(B237,FS!$A$2:$N$78,7,FALSE),"")</f>
        <v/>
      </c>
      <c r="AI237" s="4" t="str">
        <f>IFERROR(VLOOKUP(B237,FS!$A$2:$N$78,8,FALSE),"")</f>
        <v/>
      </c>
      <c r="AJ237" s="4" t="str">
        <f>IFERROR(VLOOKUP(B237,FS!$A$2:$N$78,9,FALSE),"")</f>
        <v/>
      </c>
      <c r="AK237" s="4" t="str">
        <f>IFERROR(VLOOKUP(B237,FS!$A$2:$N$78,10,FALSE),"")</f>
        <v/>
      </c>
      <c r="AL237" s="4" t="str">
        <f>IFERROR(VLOOKUP(B237,FS!$A$2:$N$78,11,FALSE),"")</f>
        <v/>
      </c>
      <c r="AM237" s="4" t="str">
        <f>IFERROR(VLOOKUP(B237,FS!$A$2:$N$78,12,FALSE),"")</f>
        <v/>
      </c>
      <c r="AN237" s="4" t="str">
        <f>IFERROR(VLOOKUP(B237,FS!$A$2:$N$78,13,FALSE),"")</f>
        <v/>
      </c>
      <c r="AO237" s="236">
        <f t="shared" si="45"/>
        <v>0</v>
      </c>
      <c r="AP237" s="235">
        <f t="shared" si="46"/>
        <v>0</v>
      </c>
      <c r="AQ237" s="237">
        <f t="shared" si="47"/>
        <v>0</v>
      </c>
      <c r="AR237" s="4">
        <f t="shared" si="48"/>
        <v>0.62666666666666659</v>
      </c>
      <c r="AS237" s="1">
        <f t="shared" si="49"/>
        <v>1</v>
      </c>
      <c r="AT237" s="1"/>
    </row>
    <row r="238" spans="1:46" ht="15" customHeight="1">
      <c r="A238" s="186">
        <v>9690193</v>
      </c>
      <c r="B238" s="186"/>
      <c r="C238" s="186" t="s">
        <v>432</v>
      </c>
      <c r="D238" s="187">
        <v>2009</v>
      </c>
      <c r="E238" s="187" t="s">
        <v>93</v>
      </c>
      <c r="F238" s="186"/>
      <c r="G238" s="217"/>
      <c r="H238" s="187" t="s">
        <v>161</v>
      </c>
      <c r="I238" s="188"/>
      <c r="J238" s="187"/>
      <c r="K238" s="187"/>
      <c r="L238" s="130"/>
      <c r="M238" s="130" t="str">
        <f>IFERROR(VLOOKUP(A238,'SPF1'!$C$1:$I$108,7,0),IFERROR(VLOOKUP(B238,'SPF1'!$D$1:$I$108,6,0),""))</f>
        <v/>
      </c>
      <c r="N238" s="127" t="str">
        <f>IFERROR(VLOOKUP(A238,'SPF2'!$C$1:$I$108,7,0),IFERROR(VLOOKUP(B238,'SPF2'!$D$1:$I$108,6,0),""))</f>
        <v/>
      </c>
      <c r="O238" s="10">
        <f t="shared" si="39"/>
        <v>0</v>
      </c>
      <c r="P238" s="11">
        <f t="shared" si="40"/>
        <v>0</v>
      </c>
      <c r="Q238" s="201">
        <f t="shared" si="41"/>
        <v>0</v>
      </c>
      <c r="R238" s="8"/>
      <c r="S238" s="130"/>
      <c r="T238" s="130"/>
      <c r="U238" s="130"/>
      <c r="V238" s="130"/>
      <c r="W238" s="130"/>
      <c r="X238" s="127" t="str">
        <f>IFERROR(IF(B238&lt;&gt;0,VLOOKUP(B238,KLSBX2!$D$2:$I$120,6,FALSE()),NA()),IFERROR(IF(A238&lt;&gt;0,VLOOKUP(A238,KLSBX2!$C$2:$I$120,7,FALSE()),NA()),""))</f>
        <v/>
      </c>
      <c r="Y238" s="127">
        <f>IFERROR(IF(B238&lt;&gt;0,VLOOKUP(B238,DMSBXNC!$D$2:$I$420,6,FALSE()),NA()),IFERROR(IF(A238&lt;&gt;0,VLOOKUP(A238,DMSBXNC!$C$2:$I$420,7,FALSE()),NA()),""))</f>
        <v>2.6</v>
      </c>
      <c r="Z238" s="127">
        <f>IFERROR(IF(B238&lt;&gt;0,VLOOKUP(B238,DMSBX1_3!$D$2:$I$420,6,FALSE()),NA()),IFERROR(IF(A238&lt;&gt;0,VLOOKUP(A238,DMSBX1_3!$C$2:$I$420,7,FALSE()),NA()),""))</f>
        <v>0</v>
      </c>
      <c r="AA238" s="127" t="str">
        <f>IFERROR(IF(B238&lt;&gt;0,VLOOKUP(B238,'KLS1'!$D$2:$I$420,6,FALSE()),NA()),IFERROR(IF(A238&lt;&gt;0,VLOOKUP(A238,'KLS1'!$C$2:$I$420,7,FALSE()),NA()),""))</f>
        <v/>
      </c>
      <c r="AB238" s="129" t="str">
        <f>IFERROR(IF(B238&lt;&gt;0,VLOOKUP(B238,'KLS2'!$D$2:$I$426,6,FALSE()),NA()),IFERROR(IF(A238&lt;&gt;0,VLOOKUP(A238,'KLS2'!$C$2:$I$426,7,FALSE()),NA()),""))</f>
        <v/>
      </c>
      <c r="AC238" s="10">
        <f t="shared" si="42"/>
        <v>2.6</v>
      </c>
      <c r="AD238" s="11">
        <f t="shared" si="43"/>
        <v>2.6</v>
      </c>
      <c r="AE238" s="201">
        <f t="shared" si="44"/>
        <v>0.8666666666666667</v>
      </c>
      <c r="AF238" s="240"/>
      <c r="AG238" s="4" t="str">
        <f>IFERROR(VLOOKUP(B238,FS!$A$2:$N$78,6,FALSE),"")</f>
        <v/>
      </c>
      <c r="AH238" s="4" t="str">
        <f>IFERROR(VLOOKUP(B238,FS!$A$2:$N$78,7,FALSE),"")</f>
        <v/>
      </c>
      <c r="AI238" s="4" t="str">
        <f>IFERROR(VLOOKUP(B238,FS!$A$2:$N$78,8,FALSE),"")</f>
        <v/>
      </c>
      <c r="AJ238" s="4" t="str">
        <f>IFERROR(VLOOKUP(B238,FS!$A$2:$N$78,9,FALSE),"")</f>
        <v/>
      </c>
      <c r="AK238" s="4" t="str">
        <f>IFERROR(VLOOKUP(B238,FS!$A$2:$N$78,10,FALSE),"")</f>
        <v/>
      </c>
      <c r="AL238" s="4" t="str">
        <f>IFERROR(VLOOKUP(B238,FS!$A$2:$N$78,11,FALSE),"")</f>
        <v/>
      </c>
      <c r="AM238" s="4" t="str">
        <f>IFERROR(VLOOKUP(B238,FS!$A$2:$N$78,12,FALSE),"")</f>
        <v/>
      </c>
      <c r="AN238" s="4" t="str">
        <f>IFERROR(VLOOKUP(B238,FS!$A$2:$N$78,13,FALSE),"")</f>
        <v/>
      </c>
      <c r="AO238" s="236">
        <f t="shared" si="45"/>
        <v>0</v>
      </c>
      <c r="AP238" s="235">
        <f t="shared" si="46"/>
        <v>0</v>
      </c>
      <c r="AQ238" s="237">
        <f t="shared" si="47"/>
        <v>0</v>
      </c>
      <c r="AR238" s="4">
        <f t="shared" si="48"/>
        <v>0.8666666666666667</v>
      </c>
      <c r="AS238" s="1">
        <f t="shared" si="49"/>
        <v>1</v>
      </c>
      <c r="AT238" s="1"/>
    </row>
    <row r="239" spans="1:46" ht="15" customHeight="1">
      <c r="A239" s="190">
        <v>9095081</v>
      </c>
      <c r="B239" s="190"/>
      <c r="C239" s="190" t="s">
        <v>435</v>
      </c>
      <c r="D239" s="191">
        <v>2009</v>
      </c>
      <c r="E239" s="139" t="s">
        <v>93</v>
      </c>
      <c r="F239" s="190"/>
      <c r="G239" s="216"/>
      <c r="H239" s="191" t="s">
        <v>164</v>
      </c>
      <c r="I239" s="135" t="str">
        <f>IFERROR(VLOOKUP(A239,'KLP1'!$C$1:$I$108,7,0),IFERROR(VLOOKUP(B239,'KLP1'!$D$1:$I$108,6,0),""))</f>
        <v/>
      </c>
      <c r="J239" s="135" t="str">
        <f>IFERROR(VLOOKUP(A239,'KLP2'!$C$1:$I$108,7,0),IFERROR(VLOOKUP(B239,'KLP2'!$D$1:$I$108,6,0),""))</f>
        <v/>
      </c>
      <c r="K239" s="135" t="str">
        <f>IFERROR(VLOOKUP(A239,'DM1'!$C$1:$I$108,7,0),IFERROR(VLOOKUP(B239,'DM1'!$D$1:$I$108,6,0),""))</f>
        <v/>
      </c>
      <c r="L239" s="135" t="str">
        <f>IFERROR(VLOOKUP(A239,'DM2'!$C$1:$I$108,7,0),IFERROR(VLOOKUP(B239,'DM2'!$D$1:$I$108,6,0),""))</f>
        <v/>
      </c>
      <c r="M239" s="130" t="str">
        <f>IFERROR(VLOOKUP(A239,'SPF1'!$C$1:$I$108,7,0),IFERROR(VLOOKUP(B239,'SPF1'!$D$1:$I$108,6,0),""))</f>
        <v/>
      </c>
      <c r="N239" s="127" t="str">
        <f>IFERROR(VLOOKUP(A239,'SPF2'!$C$1:$I$108,7,0),IFERROR(VLOOKUP(B239,'SPF2'!$D$1:$I$108,6,0),""))</f>
        <v/>
      </c>
      <c r="O239" s="10">
        <f t="shared" si="39"/>
        <v>0</v>
      </c>
      <c r="P239" s="11">
        <f t="shared" si="40"/>
        <v>0</v>
      </c>
      <c r="Q239" s="201">
        <f t="shared" si="41"/>
        <v>0</v>
      </c>
      <c r="R239" s="8"/>
      <c r="S239" s="136"/>
      <c r="T239" s="135"/>
      <c r="U239" s="135" t="str">
        <f>IFERROR(VLOOKUP(B239,DMSBX2!$D$1:$I$101,6,0),"")</f>
        <v/>
      </c>
      <c r="V239" s="135" t="str">
        <f>IFERROR(VLOOKUP(B239,'SP2'!$D$1:$I$107,6,0),"")</f>
        <v/>
      </c>
      <c r="W239" s="127" t="str">
        <f>IFERROR(IF(B239&lt;&gt;0,VLOOKUP(B239,KLSBX1!$D$2:$I$120,6,FALSE()),NA()),IFERROR(IF(A239&lt;&gt;0,VLOOKUP(A239,KLSBX1!$C$2:$I$120,7,FALSE()),NA()),""))</f>
        <v/>
      </c>
      <c r="X239" s="127" t="str">
        <f>IFERROR(IF(B239&lt;&gt;0,VLOOKUP(B239,KLSBX2!$D$2:$I$120,6,FALSE()),NA()),IFERROR(IF(A239&lt;&gt;0,VLOOKUP(A239,KLSBX2!$C$2:$I$120,7,FALSE()),NA()),""))</f>
        <v/>
      </c>
      <c r="Y239" s="127" t="str">
        <f>IFERROR(IF(B239&lt;&gt;0,VLOOKUP(B239,DMSBXNC!$D$2:$I$420,6,FALSE()),NA()),IFERROR(IF(A239&lt;&gt;0,VLOOKUP(A239,DMSBXNC!$C$2:$I$420,7,FALSE()),NA()),""))</f>
        <v/>
      </c>
      <c r="Z239" s="127" t="str">
        <f>IFERROR(IF(B239&lt;&gt;0,VLOOKUP(B239,DMSBX1_3!$D$2:$I$420,6,FALSE()),NA()),IFERROR(IF(A239&lt;&gt;0,VLOOKUP(A239,DMSBX1_3!$C$2:$I$420,7,FALSE()),NA()),""))</f>
        <v/>
      </c>
      <c r="AA239" s="127" t="str">
        <f>IFERROR(IF(B239&lt;&gt;0,VLOOKUP(B239,'KLS1'!$D$2:$I$420,6,FALSE()),NA()),IFERROR(IF(A239&lt;&gt;0,VLOOKUP(A239,'KLS1'!$C$2:$I$420,7,FALSE()),NA()),""))</f>
        <v/>
      </c>
      <c r="AB239" s="129" t="str">
        <f>IFERROR(IF(B239&lt;&gt;0,VLOOKUP(B239,'KLS2'!$D$2:$I$426,6,FALSE()),NA()),IFERROR(IF(A239&lt;&gt;0,VLOOKUP(A239,'KLS2'!$C$2:$I$426,7,FALSE()),NA()),""))</f>
        <v/>
      </c>
      <c r="AC239" s="10">
        <f t="shared" si="42"/>
        <v>0</v>
      </c>
      <c r="AD239" s="11">
        <f t="shared" si="43"/>
        <v>0</v>
      </c>
      <c r="AE239" s="201">
        <f t="shared" si="44"/>
        <v>0</v>
      </c>
      <c r="AF239" s="240"/>
      <c r="AG239" s="4" t="str">
        <f>IFERROR(VLOOKUP(B239,FS!$A$2:$N$78,6,FALSE),"")</f>
        <v/>
      </c>
      <c r="AH239" s="4" t="str">
        <f>IFERROR(VLOOKUP(B239,FS!$A$2:$N$78,7,FALSE),"")</f>
        <v/>
      </c>
      <c r="AI239" s="4" t="str">
        <f>IFERROR(VLOOKUP(B239,FS!$A$2:$N$78,8,FALSE),"")</f>
        <v/>
      </c>
      <c r="AJ239" s="4" t="str">
        <f>IFERROR(VLOOKUP(B239,FS!$A$2:$N$78,9,FALSE),"")</f>
        <v/>
      </c>
      <c r="AK239" s="4" t="str">
        <f>IFERROR(VLOOKUP(B239,FS!$A$2:$N$78,10,FALSE),"")</f>
        <v/>
      </c>
      <c r="AL239" s="4" t="str">
        <f>IFERROR(VLOOKUP(B239,FS!$A$2:$N$78,11,FALSE),"")</f>
        <v/>
      </c>
      <c r="AM239" s="4" t="str">
        <f>IFERROR(VLOOKUP(B239,FS!$A$2:$N$78,12,FALSE),"")</f>
        <v/>
      </c>
      <c r="AN239" s="4" t="str">
        <f>IFERROR(VLOOKUP(B239,FS!$A$2:$N$78,13,FALSE),"")</f>
        <v/>
      </c>
      <c r="AO239" s="236">
        <f t="shared" si="45"/>
        <v>0</v>
      </c>
      <c r="AP239" s="235">
        <f t="shared" si="46"/>
        <v>0</v>
      </c>
      <c r="AQ239" s="237">
        <f t="shared" si="47"/>
        <v>0</v>
      </c>
      <c r="AR239" s="4">
        <f t="shared" si="48"/>
        <v>0</v>
      </c>
      <c r="AS239" s="1">
        <f t="shared" si="49"/>
        <v>0</v>
      </c>
      <c r="AT239" s="1"/>
    </row>
    <row r="240" spans="1:46" ht="15" customHeight="1">
      <c r="A240" s="190">
        <v>9200239</v>
      </c>
      <c r="B240" s="190"/>
      <c r="C240" s="190" t="s">
        <v>437</v>
      </c>
      <c r="D240" s="191">
        <v>2009</v>
      </c>
      <c r="E240" s="191"/>
      <c r="F240" s="190"/>
      <c r="G240" s="216"/>
      <c r="H240" s="191" t="s">
        <v>161</v>
      </c>
      <c r="I240" s="135" t="str">
        <f>IFERROR(VLOOKUP(A240,'KLP1'!$C$1:$I$108,7,0),IFERROR(VLOOKUP(B240,'KLP1'!$D$1:$I$108,6,0),""))</f>
        <v/>
      </c>
      <c r="J240" s="135" t="str">
        <f>IFERROR(VLOOKUP(A240,'KLP2'!$C$1:$I$108,7,0),IFERROR(VLOOKUP(B240,'KLP2'!$D$1:$I$108,6,0),""))</f>
        <v/>
      </c>
      <c r="K240" s="135" t="str">
        <f>IFERROR(VLOOKUP(A240,'DM1'!$C$1:$I$108,7,0),IFERROR(VLOOKUP(B240,'DM1'!$D$1:$I$108,6,0),""))</f>
        <v/>
      </c>
      <c r="L240" s="135" t="str">
        <f>IFERROR(VLOOKUP(A240,'DM2'!$C$1:$I$108,7,0),IFERROR(VLOOKUP(B240,'DM2'!$D$1:$I$108,6,0),""))</f>
        <v/>
      </c>
      <c r="M240" s="130" t="str">
        <f>IFERROR(VLOOKUP(A240,'SPF1'!$C$1:$I$108,7,0),IFERROR(VLOOKUP(B240,'SPF1'!$D$1:$I$108,6,0),""))</f>
        <v/>
      </c>
      <c r="N240" s="127" t="str">
        <f>IFERROR(VLOOKUP(A240,'SPF2'!$C$1:$I$108,7,0),IFERROR(VLOOKUP(B240,'SPF2'!$D$1:$I$108,6,0),""))</f>
        <v/>
      </c>
      <c r="O240" s="10">
        <f t="shared" si="39"/>
        <v>0</v>
      </c>
      <c r="P240" s="11">
        <f t="shared" si="40"/>
        <v>0</v>
      </c>
      <c r="Q240" s="201">
        <f t="shared" si="41"/>
        <v>0</v>
      </c>
      <c r="R240" s="8"/>
      <c r="S240" s="136"/>
      <c r="T240" s="135"/>
      <c r="U240" s="135" t="str">
        <f>IFERROR(VLOOKUP(B240,DMSBX2!$D$1:$I$101,6,0),"")</f>
        <v/>
      </c>
      <c r="V240" s="135" t="str">
        <f>IFERROR(VLOOKUP(B240,'SP2'!$D$1:$I$107,6,0),"")</f>
        <v/>
      </c>
      <c r="W240" s="127">
        <f>IFERROR(IF(B240&lt;&gt;0,VLOOKUP(B240,KLSBX1!$D$2:$I$120,6,FALSE()),NA()),IFERROR(IF(A240&lt;&gt;0,VLOOKUP(A240,KLSBX1!$C$2:$I$120,7,FALSE()),NA()),""))</f>
        <v>26</v>
      </c>
      <c r="X240" s="127">
        <f>IFERROR(IF(B240&lt;&gt;0,VLOOKUP(B240,KLSBX2!$D$2:$I$120,6,FALSE()),NA()),IFERROR(IF(A240&lt;&gt;0,VLOOKUP(A240,KLSBX2!$C$2:$I$120,7,FALSE()),NA()),""))</f>
        <v>32</v>
      </c>
      <c r="Y240" s="127" t="str">
        <f>IFERROR(IF(B240&lt;&gt;0,VLOOKUP(B240,DMSBXNC!$D$2:$I$420,6,FALSE()),NA()),IFERROR(IF(A240&lt;&gt;0,VLOOKUP(A240,DMSBXNC!$C$2:$I$420,7,FALSE()),NA()),""))</f>
        <v/>
      </c>
      <c r="Z240" s="127" t="str">
        <f>IFERROR(IF(B240&lt;&gt;0,VLOOKUP(B240,DMSBX1_3!$D$2:$I$420,6,FALSE()),NA()),IFERROR(IF(A240&lt;&gt;0,VLOOKUP(A240,DMSBX1_3!$C$2:$I$420,7,FALSE()),NA()),""))</f>
        <v/>
      </c>
      <c r="AA240" s="127" t="str">
        <f>IFERROR(IF(B240&lt;&gt;0,VLOOKUP(B240,'KLS1'!$D$2:$I$420,6,FALSE()),NA()),IFERROR(IF(A240&lt;&gt;0,VLOOKUP(A240,'KLS1'!$C$2:$I$420,7,FALSE()),NA()),""))</f>
        <v/>
      </c>
      <c r="AB240" s="129" t="str">
        <f>IFERROR(IF(B240&lt;&gt;0,VLOOKUP(B240,'KLS2'!$D$2:$I$426,6,FALSE()),NA()),IFERROR(IF(A240&lt;&gt;0,VLOOKUP(A240,'KLS2'!$C$2:$I$426,7,FALSE()),NA()),""))</f>
        <v/>
      </c>
      <c r="AC240" s="10">
        <f t="shared" si="42"/>
        <v>58</v>
      </c>
      <c r="AD240" s="11">
        <f t="shared" si="43"/>
        <v>58</v>
      </c>
      <c r="AE240" s="201">
        <f t="shared" si="44"/>
        <v>19.333333333333332</v>
      </c>
      <c r="AF240" s="240"/>
      <c r="AG240" s="4" t="str">
        <f>IFERROR(VLOOKUP(B240,FS!$A$2:$N$78,6,FALSE),"")</f>
        <v/>
      </c>
      <c r="AH240" s="4" t="str">
        <f>IFERROR(VLOOKUP(B240,FS!$A$2:$N$78,7,FALSE),"")</f>
        <v/>
      </c>
      <c r="AI240" s="4" t="str">
        <f>IFERROR(VLOOKUP(B240,FS!$A$2:$N$78,8,FALSE),"")</f>
        <v/>
      </c>
      <c r="AJ240" s="4" t="str">
        <f>IFERROR(VLOOKUP(B240,FS!$A$2:$N$78,9,FALSE),"")</f>
        <v/>
      </c>
      <c r="AK240" s="4" t="str">
        <f>IFERROR(VLOOKUP(B240,FS!$A$2:$N$78,10,FALSE),"")</f>
        <v/>
      </c>
      <c r="AL240" s="4" t="str">
        <f>IFERROR(VLOOKUP(B240,FS!$A$2:$N$78,11,FALSE),"")</f>
        <v/>
      </c>
      <c r="AM240" s="4" t="str">
        <f>IFERROR(VLOOKUP(B240,FS!$A$2:$N$78,12,FALSE),"")</f>
        <v/>
      </c>
      <c r="AN240" s="4" t="str">
        <f>IFERROR(VLOOKUP(B240,FS!$A$2:$N$78,13,FALSE),"")</f>
        <v/>
      </c>
      <c r="AO240" s="236">
        <f t="shared" si="45"/>
        <v>0</v>
      </c>
      <c r="AP240" s="235">
        <f t="shared" si="46"/>
        <v>0</v>
      </c>
      <c r="AQ240" s="237">
        <f t="shared" si="47"/>
        <v>0</v>
      </c>
      <c r="AR240" s="4">
        <f t="shared" si="48"/>
        <v>19.333333333333332</v>
      </c>
      <c r="AS240" s="1">
        <f t="shared" si="49"/>
        <v>1</v>
      </c>
      <c r="AT240" s="1"/>
    </row>
    <row r="241" spans="1:46" ht="15" customHeight="1">
      <c r="A241" s="190">
        <v>9200237</v>
      </c>
      <c r="B241" s="190"/>
      <c r="C241" s="190" t="s">
        <v>438</v>
      </c>
      <c r="D241" s="191">
        <v>2009</v>
      </c>
      <c r="E241" s="191"/>
      <c r="F241" s="190"/>
      <c r="G241" s="216"/>
      <c r="H241" s="191" t="s">
        <v>161</v>
      </c>
      <c r="I241" s="135" t="str">
        <f>IFERROR(VLOOKUP(A241,'KLP1'!$C$1:$I$108,7,0),IFERROR(VLOOKUP(B241,'KLP1'!$D$1:$I$108,6,0),""))</f>
        <v/>
      </c>
      <c r="J241" s="135" t="str">
        <f>IFERROR(VLOOKUP(A241,'KLP2'!$C$1:$I$108,7,0),IFERROR(VLOOKUP(B241,'KLP2'!$D$1:$I$108,6,0),""))</f>
        <v/>
      </c>
      <c r="K241" s="135" t="str">
        <f>IFERROR(VLOOKUP(A241,'DM1'!$C$1:$I$108,7,0),IFERROR(VLOOKUP(B241,'DM1'!$D$1:$I$108,6,0),""))</f>
        <v/>
      </c>
      <c r="L241" s="135" t="str">
        <f>IFERROR(VLOOKUP(A241,'DM2'!$C$1:$I$108,7,0),IFERROR(VLOOKUP(B241,'DM2'!$D$1:$I$108,6,0),""))</f>
        <v/>
      </c>
      <c r="M241" s="130" t="str">
        <f>IFERROR(VLOOKUP(A241,'SPF1'!$C$1:$I$108,7,0),IFERROR(VLOOKUP(B241,'SPF1'!$D$1:$I$108,6,0),""))</f>
        <v/>
      </c>
      <c r="N241" s="127" t="str">
        <f>IFERROR(VLOOKUP(A241,'SPF2'!$C$1:$I$108,7,0),IFERROR(VLOOKUP(B241,'SPF2'!$D$1:$I$108,6,0),""))</f>
        <v/>
      </c>
      <c r="O241" s="10">
        <f t="shared" si="39"/>
        <v>0</v>
      </c>
      <c r="P241" s="11">
        <f t="shared" si="40"/>
        <v>0</v>
      </c>
      <c r="Q241" s="201">
        <f t="shared" si="41"/>
        <v>0</v>
      </c>
      <c r="R241" s="8"/>
      <c r="S241" s="136"/>
      <c r="T241" s="135"/>
      <c r="U241" s="135" t="str">
        <f>IFERROR(VLOOKUP(B241,DMSBX2!$D$1:$I$101,6,0),"")</f>
        <v/>
      </c>
      <c r="V241" s="135" t="str">
        <f>IFERROR(VLOOKUP(B241,'SP2'!$D$1:$I$107,6,0),"")</f>
        <v/>
      </c>
      <c r="W241" s="127">
        <f>IFERROR(IF(B241&lt;&gt;0,VLOOKUP(B241,KLSBX1!$D$2:$I$120,6,FALSE()),NA()),IFERROR(IF(A241&lt;&gt;0,VLOOKUP(A241,KLSBX1!$C$2:$I$120,7,FALSE()),NA()),""))</f>
        <v>18</v>
      </c>
      <c r="X241" s="127">
        <f>IFERROR(IF(B241&lt;&gt;0,VLOOKUP(B241,KLSBX2!$D$2:$I$120,6,FALSE()),NA()),IFERROR(IF(A241&lt;&gt;0,VLOOKUP(A241,KLSBX2!$C$2:$I$120,7,FALSE()),NA()),""))</f>
        <v>20</v>
      </c>
      <c r="Y241" s="127" t="str">
        <f>IFERROR(IF(B241&lt;&gt;0,VLOOKUP(B241,DMSBXNC!$D$2:$I$420,6,FALSE()),NA()),IFERROR(IF(A241&lt;&gt;0,VLOOKUP(A241,DMSBXNC!$C$2:$I$420,7,FALSE()),NA()),""))</f>
        <v/>
      </c>
      <c r="Z241" s="127" t="str">
        <f>IFERROR(IF(B241&lt;&gt;0,VLOOKUP(B241,DMSBX1_3!$D$2:$I$420,6,FALSE()),NA()),IFERROR(IF(A241&lt;&gt;0,VLOOKUP(A241,DMSBX1_3!$C$2:$I$420,7,FALSE()),NA()),""))</f>
        <v/>
      </c>
      <c r="AA241" s="127" t="str">
        <f>IFERROR(IF(B241&lt;&gt;0,VLOOKUP(B241,'KLS1'!$D$2:$I$420,6,FALSE()),NA()),IFERROR(IF(A241&lt;&gt;0,VLOOKUP(A241,'KLS1'!$C$2:$I$420,7,FALSE()),NA()),""))</f>
        <v/>
      </c>
      <c r="AB241" s="129" t="str">
        <f>IFERROR(IF(B241&lt;&gt;0,VLOOKUP(B241,'KLS2'!$D$2:$I$426,6,FALSE()),NA()),IFERROR(IF(A241&lt;&gt;0,VLOOKUP(A241,'KLS2'!$C$2:$I$426,7,FALSE()),NA()),""))</f>
        <v/>
      </c>
      <c r="AC241" s="10">
        <f t="shared" si="42"/>
        <v>38</v>
      </c>
      <c r="AD241" s="11">
        <f t="shared" si="43"/>
        <v>38</v>
      </c>
      <c r="AE241" s="201">
        <f t="shared" si="44"/>
        <v>12.666666666666666</v>
      </c>
      <c r="AF241" s="240"/>
      <c r="AG241" s="4" t="str">
        <f>IFERROR(VLOOKUP(B241,FS!$A$2:$N$78,6,FALSE),"")</f>
        <v/>
      </c>
      <c r="AH241" s="4" t="str">
        <f>IFERROR(VLOOKUP(B241,FS!$A$2:$N$78,7,FALSE),"")</f>
        <v/>
      </c>
      <c r="AI241" s="4" t="str">
        <f>IFERROR(VLOOKUP(B241,FS!$A$2:$N$78,8,FALSE),"")</f>
        <v/>
      </c>
      <c r="AJ241" s="4" t="str">
        <f>IFERROR(VLOOKUP(B241,FS!$A$2:$N$78,9,FALSE),"")</f>
        <v/>
      </c>
      <c r="AK241" s="4" t="str">
        <f>IFERROR(VLOOKUP(B241,FS!$A$2:$N$78,10,FALSE),"")</f>
        <v/>
      </c>
      <c r="AL241" s="4" t="str">
        <f>IFERROR(VLOOKUP(B241,FS!$A$2:$N$78,11,FALSE),"")</f>
        <v/>
      </c>
      <c r="AM241" s="4" t="str">
        <f>IFERROR(VLOOKUP(B241,FS!$A$2:$N$78,12,FALSE),"")</f>
        <v/>
      </c>
      <c r="AN241" s="4" t="str">
        <f>IFERROR(VLOOKUP(B241,FS!$A$2:$N$78,13,FALSE),"")</f>
        <v/>
      </c>
      <c r="AO241" s="236">
        <f t="shared" si="45"/>
        <v>0</v>
      </c>
      <c r="AP241" s="235">
        <f t="shared" si="46"/>
        <v>0</v>
      </c>
      <c r="AQ241" s="237">
        <f t="shared" si="47"/>
        <v>0</v>
      </c>
      <c r="AR241" s="4">
        <f t="shared" si="48"/>
        <v>12.666666666666666</v>
      </c>
      <c r="AS241" s="1">
        <f t="shared" si="49"/>
        <v>1</v>
      </c>
      <c r="AT241" s="1"/>
    </row>
    <row r="242" spans="1:46" ht="15" customHeight="1">
      <c r="A242" s="190">
        <v>9200238</v>
      </c>
      <c r="B242" s="190"/>
      <c r="C242" s="190" t="s">
        <v>440</v>
      </c>
      <c r="D242" s="191">
        <v>2009</v>
      </c>
      <c r="E242" s="191"/>
      <c r="F242" s="190"/>
      <c r="G242" s="216"/>
      <c r="H242" s="191" t="s">
        <v>161</v>
      </c>
      <c r="I242" s="135" t="str">
        <f>IFERROR(VLOOKUP(A242,'KLP1'!$C$1:$I$108,7,0),IFERROR(VLOOKUP(B242,'KLP1'!$D$1:$I$108,6,0),""))</f>
        <v/>
      </c>
      <c r="J242" s="135" t="str">
        <f>IFERROR(VLOOKUP(A242,'KLP2'!$C$1:$I$108,7,0),IFERROR(VLOOKUP(B242,'KLP2'!$D$1:$I$108,6,0),""))</f>
        <v/>
      </c>
      <c r="K242" s="135" t="str">
        <f>IFERROR(VLOOKUP(A242,'DM1'!$C$1:$I$108,7,0),IFERROR(VLOOKUP(B242,'DM1'!$D$1:$I$108,6,0),""))</f>
        <v/>
      </c>
      <c r="L242" s="135" t="str">
        <f>IFERROR(VLOOKUP(A242,'DM2'!$C$1:$I$108,7,0),IFERROR(VLOOKUP(B242,'DM2'!$D$1:$I$108,6,0),""))</f>
        <v/>
      </c>
      <c r="M242" s="130" t="str">
        <f>IFERROR(VLOOKUP(A242,'SPF1'!$C$1:$I$108,7,0),IFERROR(VLOOKUP(B242,'SPF1'!$D$1:$I$108,6,0),""))</f>
        <v/>
      </c>
      <c r="N242" s="127" t="str">
        <f>IFERROR(VLOOKUP(A242,'SPF2'!$C$1:$I$108,7,0),IFERROR(VLOOKUP(B242,'SPF2'!$D$1:$I$108,6,0),""))</f>
        <v/>
      </c>
      <c r="O242" s="10">
        <f t="shared" si="39"/>
        <v>0</v>
      </c>
      <c r="P242" s="11">
        <f t="shared" si="40"/>
        <v>0</v>
      </c>
      <c r="Q242" s="201">
        <f t="shared" si="41"/>
        <v>0</v>
      </c>
      <c r="R242" s="8"/>
      <c r="S242" s="136"/>
      <c r="T242" s="135"/>
      <c r="U242" s="135" t="str">
        <f>IFERROR(VLOOKUP(B242,DMSBX2!$D$1:$I$101,6,0),"")</f>
        <v/>
      </c>
      <c r="V242" s="135" t="str">
        <f>IFERROR(VLOOKUP(B242,'SP2'!$D$1:$I$107,6,0),"")</f>
        <v/>
      </c>
      <c r="W242" s="127">
        <f>IFERROR(IF(B242&lt;&gt;0,VLOOKUP(B242,KLSBX1!$D$2:$I$120,6,FALSE()),NA()),IFERROR(IF(A242&lt;&gt;0,VLOOKUP(A242,KLSBX1!$C$2:$I$120,7,FALSE()),NA()),""))</f>
        <v>11</v>
      </c>
      <c r="X242" s="127">
        <f>IFERROR(IF(B242&lt;&gt;0,VLOOKUP(B242,KLSBX2!$D$2:$I$120,6,FALSE()),NA()),IFERROR(IF(A242&lt;&gt;0,VLOOKUP(A242,KLSBX2!$C$2:$I$120,7,FALSE()),NA()),""))</f>
        <v>16</v>
      </c>
      <c r="Y242" s="127" t="str">
        <f>IFERROR(IF(B242&lt;&gt;0,VLOOKUP(B242,DMSBXNC!$D$2:$I$420,6,FALSE()),NA()),IFERROR(IF(A242&lt;&gt;0,VLOOKUP(A242,DMSBXNC!$C$2:$I$420,7,FALSE()),NA()),""))</f>
        <v/>
      </c>
      <c r="Z242" s="127" t="str">
        <f>IFERROR(IF(B242&lt;&gt;0,VLOOKUP(B242,DMSBX1_3!$D$2:$I$420,6,FALSE()),NA()),IFERROR(IF(A242&lt;&gt;0,VLOOKUP(A242,DMSBX1_3!$C$2:$I$420,7,FALSE()),NA()),""))</f>
        <v/>
      </c>
      <c r="AA242" s="127" t="str">
        <f>IFERROR(IF(B242&lt;&gt;0,VLOOKUP(B242,'KLS1'!$D$2:$I$420,6,FALSE()),NA()),IFERROR(IF(A242&lt;&gt;0,VLOOKUP(A242,'KLS1'!$C$2:$I$420,7,FALSE()),NA()),""))</f>
        <v/>
      </c>
      <c r="AB242" s="129" t="str">
        <f>IFERROR(IF(B242&lt;&gt;0,VLOOKUP(B242,'KLS2'!$D$2:$I$426,6,FALSE()),NA()),IFERROR(IF(A242&lt;&gt;0,VLOOKUP(A242,'KLS2'!$C$2:$I$426,7,FALSE()),NA()),""))</f>
        <v/>
      </c>
      <c r="AC242" s="10">
        <f t="shared" si="42"/>
        <v>27</v>
      </c>
      <c r="AD242" s="11">
        <f t="shared" si="43"/>
        <v>27</v>
      </c>
      <c r="AE242" s="201">
        <f t="shared" si="44"/>
        <v>9</v>
      </c>
      <c r="AF242" s="240"/>
      <c r="AG242" s="4" t="str">
        <f>IFERROR(VLOOKUP(B242,FS!$A$2:$N$78,6,FALSE),"")</f>
        <v/>
      </c>
      <c r="AH242" s="4" t="str">
        <f>IFERROR(VLOOKUP(B242,FS!$A$2:$N$78,7,FALSE),"")</f>
        <v/>
      </c>
      <c r="AI242" s="4" t="str">
        <f>IFERROR(VLOOKUP(B242,FS!$A$2:$N$78,8,FALSE),"")</f>
        <v/>
      </c>
      <c r="AJ242" s="4" t="str">
        <f>IFERROR(VLOOKUP(B242,FS!$A$2:$N$78,9,FALSE),"")</f>
        <v/>
      </c>
      <c r="AK242" s="4" t="str">
        <f>IFERROR(VLOOKUP(B242,FS!$A$2:$N$78,10,FALSE),"")</f>
        <v/>
      </c>
      <c r="AL242" s="4" t="str">
        <f>IFERROR(VLOOKUP(B242,FS!$A$2:$N$78,11,FALSE),"")</f>
        <v/>
      </c>
      <c r="AM242" s="4" t="str">
        <f>IFERROR(VLOOKUP(B242,FS!$A$2:$N$78,12,FALSE),"")</f>
        <v/>
      </c>
      <c r="AN242" s="4" t="str">
        <f>IFERROR(VLOOKUP(B242,FS!$A$2:$N$78,13,FALSE),"")</f>
        <v/>
      </c>
      <c r="AO242" s="236">
        <f t="shared" si="45"/>
        <v>0</v>
      </c>
      <c r="AP242" s="235">
        <f t="shared" si="46"/>
        <v>0</v>
      </c>
      <c r="AQ242" s="237">
        <f t="shared" si="47"/>
        <v>0</v>
      </c>
      <c r="AR242" s="4">
        <f t="shared" si="48"/>
        <v>9</v>
      </c>
      <c r="AS242" s="1">
        <f t="shared" si="49"/>
        <v>1</v>
      </c>
      <c r="AT242" s="1"/>
    </row>
    <row r="243" spans="1:46" ht="15" customHeight="1">
      <c r="A243" s="190">
        <v>9200241</v>
      </c>
      <c r="B243" s="190"/>
      <c r="C243" s="190" t="s">
        <v>441</v>
      </c>
      <c r="D243" s="191">
        <v>2009</v>
      </c>
      <c r="E243" s="191"/>
      <c r="F243" s="190"/>
      <c r="G243" s="216"/>
      <c r="H243" s="191" t="s">
        <v>161</v>
      </c>
      <c r="I243" s="135" t="str">
        <f>IFERROR(VLOOKUP(A243,'KLP1'!$C$1:$I$108,7,0),IFERROR(VLOOKUP(B243,'KLP1'!$D$1:$I$108,6,0),""))</f>
        <v/>
      </c>
      <c r="J243" s="135" t="str">
        <f>IFERROR(VLOOKUP(A243,'KLP2'!$C$1:$I$108,7,0),IFERROR(VLOOKUP(B243,'KLP2'!$D$1:$I$108,6,0),""))</f>
        <v/>
      </c>
      <c r="K243" s="135" t="str">
        <f>IFERROR(VLOOKUP(A243,'DM1'!$C$1:$I$108,7,0),IFERROR(VLOOKUP(B243,'DM1'!$D$1:$I$108,6,0),""))</f>
        <v/>
      </c>
      <c r="L243" s="135" t="str">
        <f>IFERROR(VLOOKUP(A243,'DM2'!$C$1:$I$108,7,0),IFERROR(VLOOKUP(B243,'DM2'!$D$1:$I$108,6,0),""))</f>
        <v/>
      </c>
      <c r="M243" s="130" t="str">
        <f>IFERROR(VLOOKUP(A243,'SPF1'!$C$1:$I$108,7,0),IFERROR(VLOOKUP(B243,'SPF1'!$D$1:$I$108,6,0),""))</f>
        <v/>
      </c>
      <c r="N243" s="127" t="str">
        <f>IFERROR(VLOOKUP(A243,'SPF2'!$C$1:$I$108,7,0),IFERROR(VLOOKUP(B243,'SPF2'!$D$1:$I$108,6,0),""))</f>
        <v/>
      </c>
      <c r="O243" s="10">
        <f t="shared" si="39"/>
        <v>0</v>
      </c>
      <c r="P243" s="11">
        <f t="shared" si="40"/>
        <v>0</v>
      </c>
      <c r="Q243" s="201">
        <f t="shared" si="41"/>
        <v>0</v>
      </c>
      <c r="R243" s="8"/>
      <c r="S243" s="128" t="str">
        <f>IFERROR(VLOOKUP(A243,DMSBX1!$C$1:$I$108,7,0),IFERROR(VLOOKUP(B243,DMSBX1!$D$1:$I$108,6,0),""))</f>
        <v/>
      </c>
      <c r="T243" s="135"/>
      <c r="U243" s="135" t="str">
        <f>IFERROR(VLOOKUP(B243,DMSBX2!$D$1:$I$101,6,0),"")</f>
        <v/>
      </c>
      <c r="V243" s="135" t="str">
        <f>IFERROR(VLOOKUP(B243,'SP2'!$D$1:$I$107,6,0),"")</f>
        <v/>
      </c>
      <c r="W243" s="127">
        <f>IFERROR(IF(B243&lt;&gt;0,VLOOKUP(B243,KLSBX1!$D$2:$I$120,6,FALSE()),NA()),IFERROR(IF(A243&lt;&gt;0,VLOOKUP(A243,KLSBX1!$C$2:$I$120,7,FALSE()),NA()),""))</f>
        <v>6</v>
      </c>
      <c r="X243" s="127">
        <f>IFERROR(IF(B243&lt;&gt;0,VLOOKUP(B243,KLSBX2!$D$2:$I$120,6,FALSE()),NA()),IFERROR(IF(A243&lt;&gt;0,VLOOKUP(A243,KLSBX2!$C$2:$I$120,7,FALSE()),NA()),""))</f>
        <v>10</v>
      </c>
      <c r="Y243" s="127" t="str">
        <f>IFERROR(IF(B243&lt;&gt;0,VLOOKUP(B243,DMSBXNC!$D$2:$I$420,6,FALSE()),NA()),IFERROR(IF(A243&lt;&gt;0,VLOOKUP(A243,DMSBXNC!$C$2:$I$420,7,FALSE()),NA()),""))</f>
        <v/>
      </c>
      <c r="Z243" s="127" t="str">
        <f>IFERROR(IF(B243&lt;&gt;0,VLOOKUP(B243,DMSBX1_3!$D$2:$I$420,6,FALSE()),NA()),IFERROR(IF(A243&lt;&gt;0,VLOOKUP(A243,DMSBX1_3!$C$2:$I$420,7,FALSE()),NA()),""))</f>
        <v/>
      </c>
      <c r="AA243" s="127" t="str">
        <f>IFERROR(IF(B243&lt;&gt;0,VLOOKUP(B243,'KLS1'!$D$2:$I$420,6,FALSE()),NA()),IFERROR(IF(A243&lt;&gt;0,VLOOKUP(A243,'KLS1'!$C$2:$I$420,7,FALSE()),NA()),""))</f>
        <v/>
      </c>
      <c r="AB243" s="129" t="str">
        <f>IFERROR(IF(B243&lt;&gt;0,VLOOKUP(B243,'KLS2'!$D$2:$I$426,6,FALSE()),NA()),IFERROR(IF(A243&lt;&gt;0,VLOOKUP(A243,'KLS2'!$C$2:$I$426,7,FALSE()),NA()),""))</f>
        <v/>
      </c>
      <c r="AC243" s="10">
        <f t="shared" si="42"/>
        <v>16</v>
      </c>
      <c r="AD243" s="11">
        <f t="shared" si="43"/>
        <v>16</v>
      </c>
      <c r="AE243" s="201">
        <f t="shared" si="44"/>
        <v>5.333333333333333</v>
      </c>
      <c r="AF243" s="240"/>
      <c r="AG243" s="4" t="str">
        <f>IFERROR(VLOOKUP(B243,FS!$A$2:$N$78,6,FALSE),"")</f>
        <v/>
      </c>
      <c r="AH243" s="4" t="str">
        <f>IFERROR(VLOOKUP(B243,FS!$A$2:$N$78,7,FALSE),"")</f>
        <v/>
      </c>
      <c r="AI243" s="4" t="str">
        <f>IFERROR(VLOOKUP(B243,FS!$A$2:$N$78,8,FALSE),"")</f>
        <v/>
      </c>
      <c r="AJ243" s="4" t="str">
        <f>IFERROR(VLOOKUP(B243,FS!$A$2:$N$78,9,FALSE),"")</f>
        <v/>
      </c>
      <c r="AK243" s="4" t="str">
        <f>IFERROR(VLOOKUP(B243,FS!$A$2:$N$78,10,FALSE),"")</f>
        <v/>
      </c>
      <c r="AL243" s="4" t="str">
        <f>IFERROR(VLOOKUP(B243,FS!$A$2:$N$78,11,FALSE),"")</f>
        <v/>
      </c>
      <c r="AM243" s="4" t="str">
        <f>IFERROR(VLOOKUP(B243,FS!$A$2:$N$78,12,FALSE),"")</f>
        <v/>
      </c>
      <c r="AN243" s="4" t="str">
        <f>IFERROR(VLOOKUP(B243,FS!$A$2:$N$78,13,FALSE),"")</f>
        <v/>
      </c>
      <c r="AO243" s="236">
        <f t="shared" si="45"/>
        <v>0</v>
      </c>
      <c r="AP243" s="235">
        <f t="shared" si="46"/>
        <v>0</v>
      </c>
      <c r="AQ243" s="237">
        <f t="shared" si="47"/>
        <v>0</v>
      </c>
      <c r="AR243" s="4">
        <f t="shared" si="48"/>
        <v>5.333333333333333</v>
      </c>
      <c r="AS243" s="1">
        <f t="shared" si="49"/>
        <v>1</v>
      </c>
      <c r="AT243" s="1"/>
    </row>
    <row r="244" spans="1:46" ht="15" customHeight="1">
      <c r="A244" s="141"/>
      <c r="B244" s="141">
        <v>886600</v>
      </c>
      <c r="C244" s="14" t="s">
        <v>309</v>
      </c>
      <c r="D244" s="2">
        <v>2012</v>
      </c>
      <c r="E244" s="3" t="s">
        <v>11</v>
      </c>
      <c r="F244" s="1" t="str">
        <f>IFERROR(VLOOKUP(B244,SVEXP!$A$2:$F$6577,6,FALSE),"")</f>
        <v>Snow Rockets</v>
      </c>
      <c r="G244" s="211" t="s">
        <v>1250</v>
      </c>
      <c r="H244" s="3" t="s">
        <v>164</v>
      </c>
      <c r="I244" s="4" t="str">
        <f>IFERROR(VLOOKUP(A244,'KLP1'!$C$1:$I$108,7,0),IFERROR(VLOOKUP(B244,'KLP1'!$D$1:$I$108,6,0),""))</f>
        <v/>
      </c>
      <c r="J244" s="4" t="str">
        <f>IFERROR(VLOOKUP(A244,'KLP2'!$C$1:$I$108,7,0),IFERROR(VLOOKUP(B244,'KLP2'!$D$1:$I$108,6,0),""))</f>
        <v/>
      </c>
      <c r="K244" s="4" t="str">
        <f>IFERROR(VLOOKUP(A244,'DM1'!$C$1:$I$108,7,0),IFERROR(VLOOKUP(B244,'DM1'!$D$1:$I$108,6,0),""))</f>
        <v/>
      </c>
      <c r="L244" s="4" t="str">
        <f>IFERROR(VLOOKUP(A244,'DM2'!$C$1:$I$108,7,0),IFERROR(VLOOKUP(B244,'DM2'!$D$1:$I$108,6,0),""))</f>
        <v/>
      </c>
      <c r="M244" s="1" t="str">
        <f>IFERROR(VLOOKUP(A244,'SPF1'!$C$1:$I$108,7,0),IFERROR(VLOOKUP(B244,'SPF1'!$D$1:$I$108,6,0),""))</f>
        <v/>
      </c>
      <c r="N244" s="4" t="str">
        <f>IFERROR(VLOOKUP(A244,'SPF2'!$C$1:$I$108,7,0),IFERROR(VLOOKUP(B244,'SPF2'!$D$1:$I$108,6,0),""))</f>
        <v/>
      </c>
      <c r="O244" s="10">
        <f t="shared" si="39"/>
        <v>0</v>
      </c>
      <c r="P244" s="11">
        <f t="shared" si="40"/>
        <v>0</v>
      </c>
      <c r="Q244" s="201">
        <f t="shared" si="41"/>
        <v>0</v>
      </c>
      <c r="R244" s="8"/>
      <c r="S244" s="5">
        <f>IFERROR(VLOOKUP(A244,DMSBX1!$C$1:$I$108,7,0),IFERROR(VLOOKUP(B244,DMSBX1!$D$1:$I$108,6,0),""))</f>
        <v>29</v>
      </c>
      <c r="T244" s="5">
        <f>IFERROR(VLOOKUP(A244,DMSBX2!$C$1:$I$101,7,0),IFERROR(VLOOKUP(B244,DMSBX2!$D$1:$I$101,6,0),""))</f>
        <v>40</v>
      </c>
      <c r="U244" s="4">
        <f>IFERROR(VLOOKUP(B244,'SP1'!$D$1:$I$107,6,0),"")</f>
        <v>60</v>
      </c>
      <c r="V244" s="4">
        <f>IFERROR(VLOOKUP(B244,'SP2'!$D$1:$I$107,6,0),"")</f>
        <v>60</v>
      </c>
      <c r="W244" s="4">
        <f>IFERROR(IF(B244&lt;&gt;0,VLOOKUP(B244,KLSBX1!$D$2:$I$120,6,FALSE()),NA()),IFERROR(IF(A244&lt;&gt;0,VLOOKUP(A244,KLSBX1!$C$2:$I$120,7,FALSE()),NA()),""))</f>
        <v>50</v>
      </c>
      <c r="X244" s="4">
        <f>IFERROR(IF(B244&lt;&gt;0,VLOOKUP(B244,KLSBX2!$D$2:$I$120,6,FALSE()),NA()),IFERROR(IF(A244&lt;&gt;0,VLOOKUP(A244,KLSBX2!$C$2:$I$120,7,FALSE()),NA()),""))</f>
        <v>50</v>
      </c>
      <c r="Y244" s="4">
        <f>IFERROR(IF(B244&lt;&gt;0,VLOOKUP(B244,DMSBXNC!$D$2:$I$420,6,FALSE()),NA()),IFERROR(IF(A244&lt;&gt;0,VLOOKUP(A244,DMSBXNC!$C$2:$I$420,7,FALSE()),NA()),""))</f>
        <v>32</v>
      </c>
      <c r="Z244" s="4">
        <f>IFERROR(IF(B244&lt;&gt;0,VLOOKUP(B244,DMSBX1_3!$D$2:$I$420,6,FALSE()),NA()),IFERROR(IF(A244&lt;&gt;0,VLOOKUP(A244,DMSBX1_3!$C$2:$I$420,7,FALSE()),NA()),""))</f>
        <v>24</v>
      </c>
      <c r="AA244" s="4">
        <f>IFERROR(IF(B244&lt;&gt;0,VLOOKUP(B244,'KLS1'!$D$2:$I$420,6,FALSE()),NA()),IFERROR(IF(A244&lt;&gt;0,VLOOKUP(A244,'KLS1'!$C$2:$I$420,7,FALSE()),NA()),""))</f>
        <v>45</v>
      </c>
      <c r="AB244" s="6">
        <f>IFERROR(IF(B244&lt;&gt;0,VLOOKUP(B244,'KLS2'!$D$2:$I$426,6,FALSE()),NA()),IFERROR(IF(A244&lt;&gt;0,VLOOKUP(A244,'KLS2'!$C$2:$I$426,7,FALSE()),NA()),""))</f>
        <v>45</v>
      </c>
      <c r="AC244" s="10">
        <f t="shared" si="42"/>
        <v>435</v>
      </c>
      <c r="AD244" s="11">
        <f t="shared" si="43"/>
        <v>382</v>
      </c>
      <c r="AE244" s="201">
        <f t="shared" si="44"/>
        <v>56.666666666666664</v>
      </c>
      <c r="AF244" s="240"/>
      <c r="AG244" s="4" t="str">
        <f>IFERROR(VLOOKUP(B244,FS!$A$2:$N$78,6,FALSE),"")</f>
        <v/>
      </c>
      <c r="AH244" s="4" t="str">
        <f>IFERROR(VLOOKUP(B244,FS!$A$2:$N$78,7,FALSE),"")</f>
        <v/>
      </c>
      <c r="AI244" s="4" t="str">
        <f>IFERROR(VLOOKUP(B244,FS!$A$2:$N$78,8,FALSE),"")</f>
        <v/>
      </c>
      <c r="AJ244" s="4" t="str">
        <f>IFERROR(VLOOKUP(B244,FS!$A$2:$N$78,9,FALSE),"")</f>
        <v/>
      </c>
      <c r="AK244" s="4" t="str">
        <f>IFERROR(VLOOKUP(B244,FS!$A$2:$N$78,10,FALSE),"")</f>
        <v/>
      </c>
      <c r="AL244" s="4" t="str">
        <f>IFERROR(VLOOKUP(B244,FS!$A$2:$N$78,11,FALSE),"")</f>
        <v/>
      </c>
      <c r="AM244" s="4" t="str">
        <f>IFERROR(VLOOKUP(B244,FS!$A$2:$N$78,12,FALSE),"")</f>
        <v/>
      </c>
      <c r="AN244" s="4" t="str">
        <f>IFERROR(VLOOKUP(B244,FS!$A$2:$N$78,13,FALSE),"")</f>
        <v/>
      </c>
      <c r="AO244" s="236">
        <f t="shared" si="45"/>
        <v>0</v>
      </c>
      <c r="AP244" s="235">
        <f t="shared" si="46"/>
        <v>0</v>
      </c>
      <c r="AQ244" s="237">
        <f t="shared" si="47"/>
        <v>0</v>
      </c>
      <c r="AR244" s="4">
        <f t="shared" si="48"/>
        <v>56.666666666666664</v>
      </c>
      <c r="AS244" s="1">
        <f t="shared" si="49"/>
        <v>1</v>
      </c>
      <c r="AT244" s="245">
        <f t="shared" ref="AT244:AT254" si="50">COUNTIF(I244:N244,"&gt;"&amp;0)+COUNTIF(S244:AB244,"&gt;"&amp;0)+COUNTIF(AG244:AN244,"&gt;"&amp;0)</f>
        <v>10</v>
      </c>
    </row>
    <row r="245" spans="1:46" ht="15" customHeight="1">
      <c r="B245" s="14">
        <v>891579</v>
      </c>
      <c r="C245" s="14" t="s">
        <v>331</v>
      </c>
      <c r="D245" s="3">
        <v>2012</v>
      </c>
      <c r="E245" s="3" t="s">
        <v>11</v>
      </c>
      <c r="F245" s="1" t="str">
        <f>IFERROR(VLOOKUP(B245,SVEXP!$A$2:$F$6577,6,FALSE),"")</f>
        <v>Neregistrovaní</v>
      </c>
      <c r="G245" s="211" t="str">
        <f>IFERROR(VLOOKUP(B245,SVEXP!$A$2:$E$6577,5,FALSE),"")</f>
        <v>Hlavní město Praha</v>
      </c>
      <c r="H245" s="3" t="s">
        <v>164</v>
      </c>
      <c r="I245" s="4" t="str">
        <f>IFERROR(VLOOKUP(A245,'KLP1'!$C$1:$I$108,7,0),IFERROR(VLOOKUP(B245,'KLP1'!$D$1:$I$108,6,0),""))</f>
        <v/>
      </c>
      <c r="J245" s="4" t="str">
        <f>IFERROR(VLOOKUP(A245,'KLP2'!$C$1:$I$108,7,0),IFERROR(VLOOKUP(B245,'KLP2'!$D$1:$I$108,6,0),""))</f>
        <v/>
      </c>
      <c r="K245" s="4" t="str">
        <f>IFERROR(VLOOKUP(A245,'DM1'!$C$1:$I$108,7,0),IFERROR(VLOOKUP(B245,'DM1'!$D$1:$I$108,6,0),""))</f>
        <v/>
      </c>
      <c r="L245" s="4" t="str">
        <f>IFERROR(VLOOKUP(A245,'DM2'!$C$1:$I$108,7,0),IFERROR(VLOOKUP(B245,'DM2'!$D$1:$I$108,6,0),""))</f>
        <v/>
      </c>
      <c r="M245" s="1" t="str">
        <f>IFERROR(VLOOKUP(A245,'SPF1'!$C$1:$I$108,7,0),IFERROR(VLOOKUP(B245,'SPF1'!$D$1:$I$108,6,0),""))</f>
        <v/>
      </c>
      <c r="N245" s="4" t="str">
        <f>IFERROR(VLOOKUP(A245,'SPF2'!$C$1:$I$108,7,0),IFERROR(VLOOKUP(B245,'SPF2'!$D$1:$I$108,6,0),""))</f>
        <v/>
      </c>
      <c r="O245" s="10">
        <f t="shared" si="39"/>
        <v>0</v>
      </c>
      <c r="P245" s="11">
        <f t="shared" si="40"/>
        <v>0</v>
      </c>
      <c r="Q245" s="201">
        <f t="shared" si="41"/>
        <v>0</v>
      </c>
      <c r="R245" s="8"/>
      <c r="S245" s="5">
        <f>IFERROR(VLOOKUP(A245,DMSBX1!$C$1:$I$108,7,0),IFERROR(VLOOKUP(B245,DMSBX1!$D$1:$I$108,6,0),""))</f>
        <v>15</v>
      </c>
      <c r="T245" s="5">
        <f>IFERROR(VLOOKUP(A245,DMSBX2!$C$1:$I$101,7,0),IFERROR(VLOOKUP(B245,DMSBX2!$D$1:$I$101,6,0),""))</f>
        <v>16</v>
      </c>
      <c r="U245" s="4" t="str">
        <f>IFERROR(VLOOKUP(B245,'SP1'!$D$1:$I$107,6,0),"")</f>
        <v/>
      </c>
      <c r="V245" s="4" t="str">
        <f>IFERROR(VLOOKUP(B245,'SP2'!$D$1:$I$107,6,0),"")</f>
        <v/>
      </c>
      <c r="W245" s="4" t="str">
        <f>IFERROR(IF(B245&lt;&gt;0,VLOOKUP(B245,KLSBX1!$D$2:$I$120,6,FALSE()),NA()),IFERROR(IF(A245&lt;&gt;0,VLOOKUP(A245,KLSBX1!$C$2:$I$120,7,FALSE()),NA()),""))</f>
        <v/>
      </c>
      <c r="X245" s="4" t="str">
        <f>IFERROR(IF(B245&lt;&gt;0,VLOOKUP(B245,KLSBX2!$D$2:$I$120,6,FALSE()),NA()),IFERROR(IF(A245&lt;&gt;0,VLOOKUP(A245,KLSBX2!$C$2:$I$120,7,FALSE()),NA()),""))</f>
        <v/>
      </c>
      <c r="Y245" s="4" t="str">
        <f>IFERROR(IF(B245&lt;&gt;0,VLOOKUP(B245,DMSBXNC!$D$2:$I$420,6,FALSE()),NA()),IFERROR(IF(A245&lt;&gt;0,VLOOKUP(A245,DMSBXNC!$C$2:$I$420,7,FALSE()),NA()),""))</f>
        <v/>
      </c>
      <c r="Z245" s="4" t="str">
        <f>IFERROR(IF(B245&lt;&gt;0,VLOOKUP(B245,DMSBX1_3!$D$2:$I$420,6,FALSE()),NA()),IFERROR(IF(A245&lt;&gt;0,VLOOKUP(A245,DMSBX1_3!$C$2:$I$420,7,FALSE()),NA()),""))</f>
        <v/>
      </c>
      <c r="AA245" s="4" t="str">
        <f>IFERROR(IF(B245&lt;&gt;0,VLOOKUP(B245,'KLS1'!$D$2:$I$420,6,FALSE()),NA()),IFERROR(IF(A245&lt;&gt;0,VLOOKUP(A245,'KLS1'!$C$2:$I$420,7,FALSE()),NA()),""))</f>
        <v/>
      </c>
      <c r="AB245" s="6" t="str">
        <f>IFERROR(IF(B245&lt;&gt;0,VLOOKUP(B245,'KLS2'!$D$2:$I$426,6,FALSE()),NA()),IFERROR(IF(A245&lt;&gt;0,VLOOKUP(A245,'KLS2'!$C$2:$I$426,7,FALSE()),NA()),""))</f>
        <v/>
      </c>
      <c r="AC245" s="10">
        <f t="shared" si="42"/>
        <v>31</v>
      </c>
      <c r="AD245" s="11">
        <f t="shared" si="43"/>
        <v>31</v>
      </c>
      <c r="AE245" s="201">
        <f t="shared" si="44"/>
        <v>10.333333333333334</v>
      </c>
      <c r="AF245" s="240"/>
      <c r="AG245" s="4" t="str">
        <f>IFERROR(VLOOKUP(B245,FS!$A$2:$N$78,6,FALSE),"")</f>
        <v/>
      </c>
      <c r="AH245" s="4" t="str">
        <f>IFERROR(VLOOKUP(B245,FS!$A$2:$N$78,7,FALSE),"")</f>
        <v/>
      </c>
      <c r="AI245" s="4" t="str">
        <f>IFERROR(VLOOKUP(B245,FS!$A$2:$N$78,8,FALSE),"")</f>
        <v/>
      </c>
      <c r="AJ245" s="4" t="str">
        <f>IFERROR(VLOOKUP(B245,FS!$A$2:$N$78,9,FALSE),"")</f>
        <v/>
      </c>
      <c r="AK245" s="4" t="str">
        <f>IFERROR(VLOOKUP(B245,FS!$A$2:$N$78,10,FALSE),"")</f>
        <v/>
      </c>
      <c r="AL245" s="4" t="str">
        <f>IFERROR(VLOOKUP(B245,FS!$A$2:$N$78,11,FALSE),"")</f>
        <v/>
      </c>
      <c r="AM245" s="4" t="str">
        <f>IFERROR(VLOOKUP(B245,FS!$A$2:$N$78,12,FALSE),"")</f>
        <v/>
      </c>
      <c r="AN245" s="4" t="str">
        <f>IFERROR(VLOOKUP(B245,FS!$A$2:$N$78,13,FALSE),"")</f>
        <v/>
      </c>
      <c r="AO245" s="236">
        <f t="shared" si="45"/>
        <v>0</v>
      </c>
      <c r="AP245" s="235">
        <f t="shared" si="46"/>
        <v>0</v>
      </c>
      <c r="AQ245" s="237">
        <f t="shared" si="47"/>
        <v>0</v>
      </c>
      <c r="AR245" s="4">
        <f t="shared" si="48"/>
        <v>10.333333333333334</v>
      </c>
      <c r="AS245" s="1">
        <f t="shared" si="49"/>
        <v>1</v>
      </c>
      <c r="AT245" s="245">
        <f t="shared" si="50"/>
        <v>2</v>
      </c>
    </row>
    <row r="246" spans="1:46" ht="15" customHeight="1">
      <c r="B246" s="14">
        <v>891559</v>
      </c>
      <c r="C246" s="178" t="s">
        <v>334</v>
      </c>
      <c r="D246" s="109">
        <v>2012</v>
      </c>
      <c r="E246" s="109" t="s">
        <v>11</v>
      </c>
      <c r="F246" s="1" t="str">
        <f>IFERROR(VLOOKUP(B246,SVEXP!$A$2:$F$6577,6,FALSE),"")</f>
        <v>Snow Rockets</v>
      </c>
      <c r="G246" s="211" t="str">
        <f>IFERROR(VLOOKUP(B246,SVEXP!$A$2:$E$6577,5,FALSE),"")</f>
        <v>Hlavní město Praha</v>
      </c>
      <c r="H246" s="3" t="s">
        <v>164</v>
      </c>
      <c r="I246" s="4"/>
      <c r="J246" s="4"/>
      <c r="K246" s="4"/>
      <c r="L246" s="4"/>
      <c r="M246" s="1" t="str">
        <f>IFERROR(VLOOKUP(A246,'SPF1'!$C$1:$I$108,7,0),IFERROR(VLOOKUP(B246,'SPF1'!$D$1:$I$108,6,0),""))</f>
        <v/>
      </c>
      <c r="N246" s="4" t="str">
        <f>IFERROR(VLOOKUP(A246,'SPF2'!$C$1:$I$108,7,0),IFERROR(VLOOKUP(B246,'SPF2'!$D$1:$I$108,6,0),""))</f>
        <v/>
      </c>
      <c r="O246" s="10">
        <f t="shared" si="39"/>
        <v>0</v>
      </c>
      <c r="P246" s="11">
        <f t="shared" si="40"/>
        <v>0</v>
      </c>
      <c r="Q246" s="201">
        <f t="shared" si="41"/>
        <v>0</v>
      </c>
      <c r="R246" s="8"/>
      <c r="S246" s="5"/>
      <c r="T246" s="4"/>
      <c r="U246" s="4">
        <f>IFERROR(VLOOKUP(B426,DMSBX2!$D$1:$I$101,6,0),"")</f>
        <v>45</v>
      </c>
      <c r="V246" s="4" t="str">
        <f>IFERROR(VLOOKUP(B426,'SP2'!$D$1:$I$107,6,0),"")</f>
        <v/>
      </c>
      <c r="W246" s="4"/>
      <c r="X246" s="4" t="str">
        <f>IFERROR(IF(B246&lt;&gt;0,VLOOKUP(B246,KLSBX2!$D$2:$I$120,6,FALSE()),NA()),IFERROR(IF(A246&lt;&gt;0,VLOOKUP(A246,KLSBX2!$C$2:$I$120,7,FALSE()),NA()),""))</f>
        <v/>
      </c>
      <c r="Y246" s="4" t="str">
        <f>IFERROR(IF(B246&lt;&gt;0,VLOOKUP(B246,DMSBXNC!$D$2:$I$420,6,FALSE()),NA()),IFERROR(IF(A246&lt;&gt;0,VLOOKUP(A246,DMSBXNC!$C$2:$I$420,7,FALSE()),NA()),""))</f>
        <v/>
      </c>
      <c r="Z246" s="4">
        <f>IFERROR(IF(B246&lt;&gt;0,VLOOKUP(B246,DMSBX1_3!$D$2:$I$420,6,FALSE()),NA()),IFERROR(IF(A246&lt;&gt;0,VLOOKUP(A246,DMSBX1_3!$C$2:$I$420,7,FALSE()),NA()),""))</f>
        <v>7</v>
      </c>
      <c r="AA246" s="4" t="str">
        <f>IFERROR(IF(B246&lt;&gt;0,VLOOKUP(B246,'KLS1'!$D$2:$I$420,6,FALSE()),NA()),IFERROR(IF(A246&lt;&gt;0,VLOOKUP(A246,'KLS1'!$C$2:$I$420,7,FALSE()),NA()),""))</f>
        <v/>
      </c>
      <c r="AB246" s="6" t="str">
        <f>IFERROR(IF(B246&lt;&gt;0,VLOOKUP(B246,'KLS2'!$D$2:$I$426,6,FALSE()),NA()),IFERROR(IF(A246&lt;&gt;0,VLOOKUP(A246,'KLS2'!$C$2:$I$426,7,FALSE()),NA()),""))</f>
        <v/>
      </c>
      <c r="AC246" s="10">
        <f t="shared" si="42"/>
        <v>52</v>
      </c>
      <c r="AD246" s="11">
        <f t="shared" si="43"/>
        <v>52</v>
      </c>
      <c r="AE246" s="201">
        <f t="shared" si="44"/>
        <v>17.333333333333332</v>
      </c>
      <c r="AF246" s="240"/>
      <c r="AG246" s="4" t="str">
        <f>IFERROR(VLOOKUP(B246,FS!$A$2:$N$78,6,FALSE),"")</f>
        <v/>
      </c>
      <c r="AH246" s="4" t="str">
        <f>IFERROR(VLOOKUP(B246,FS!$A$2:$N$78,7,FALSE),"")</f>
        <v/>
      </c>
      <c r="AI246" s="4" t="str">
        <f>IFERROR(VLOOKUP(B246,FS!$A$2:$N$78,8,FALSE),"")</f>
        <v/>
      </c>
      <c r="AJ246" s="4" t="str">
        <f>IFERROR(VLOOKUP(B246,FS!$A$2:$N$78,9,FALSE),"")</f>
        <v/>
      </c>
      <c r="AK246" s="4" t="str">
        <f>IFERROR(VLOOKUP(B246,FS!$A$2:$N$78,10,FALSE),"")</f>
        <v/>
      </c>
      <c r="AL246" s="4" t="str">
        <f>IFERROR(VLOOKUP(B246,FS!$A$2:$N$78,11,FALSE),"")</f>
        <v/>
      </c>
      <c r="AM246" s="4" t="str">
        <f>IFERROR(VLOOKUP(B246,FS!$A$2:$N$78,12,FALSE),"")</f>
        <v/>
      </c>
      <c r="AN246" s="4" t="str">
        <f>IFERROR(VLOOKUP(B246,FS!$A$2:$N$78,13,FALSE),"")</f>
        <v/>
      </c>
      <c r="AO246" s="236">
        <f t="shared" si="45"/>
        <v>0</v>
      </c>
      <c r="AP246" s="235">
        <f t="shared" si="46"/>
        <v>0</v>
      </c>
      <c r="AQ246" s="237">
        <f t="shared" si="47"/>
        <v>0</v>
      </c>
      <c r="AR246" s="4">
        <f t="shared" si="48"/>
        <v>17.333333333333332</v>
      </c>
      <c r="AS246" s="1">
        <f t="shared" si="49"/>
        <v>1</v>
      </c>
      <c r="AT246" s="245">
        <f t="shared" si="50"/>
        <v>2</v>
      </c>
    </row>
    <row r="247" spans="1:46" ht="15" customHeight="1">
      <c r="A247" s="141"/>
      <c r="B247" s="141">
        <v>887299</v>
      </c>
      <c r="C247" s="14" t="s">
        <v>90</v>
      </c>
      <c r="D247" s="2">
        <v>2012</v>
      </c>
      <c r="E247" s="3" t="s">
        <v>11</v>
      </c>
      <c r="F247" s="1" t="str">
        <f>IFERROR(VLOOKUP(B247,SVEXP!$A$2:$F$6577,6,FALSE),"")</f>
        <v>SK SNOWRIDERS VIMPERK</v>
      </c>
      <c r="G247" s="211" t="str">
        <f>IFERROR(VLOOKUP(B247,SVEXP!$A$2:$E$6577,5,FALSE),"")</f>
        <v>Jihočeský kraj</v>
      </c>
      <c r="H247" s="3" t="s">
        <v>164</v>
      </c>
      <c r="I247" s="4">
        <f>IFERROR(VLOOKUP(A247,'KLP1'!$C$1:$I$108,7,0),IFERROR(VLOOKUP(B247,'KLP1'!$D$1:$I$108,6,0),""))</f>
        <v>36</v>
      </c>
      <c r="J247" s="4">
        <f>IFERROR(VLOOKUP(A247,'KLP2'!$C$1:$I$108,7,0),IFERROR(VLOOKUP(B247,'KLP2'!$D$1:$I$108,6,0),""))</f>
        <v>25.6</v>
      </c>
      <c r="K247" s="4">
        <f>IFERROR(VLOOKUP(A247,'DM1'!$C$1:$I$108,7,0),IFERROR(VLOOKUP(B247,'DM1'!$D$1:$I$108,6,0),""))</f>
        <v>45</v>
      </c>
      <c r="L247" s="4">
        <f>IFERROR(VLOOKUP(A247,'DM2'!$C$1:$I$108,7,0),IFERROR(VLOOKUP(B247,'DM2'!$D$1:$I$108,6,0),""))</f>
        <v>45</v>
      </c>
      <c r="M247" s="4">
        <f>IFERROR(VLOOKUP(A247,'SPF1'!$C$1:$I$108,7,0),IFERROR(VLOOKUP(B247,'SPF1'!$D$1:$I$108,6,0),""))</f>
        <v>29</v>
      </c>
      <c r="N247" s="4" t="str">
        <f>IFERROR(VLOOKUP(A247,'SPF2'!$C$1:$I$108,7,0),IFERROR(VLOOKUP(B247,'SPF2'!$D$1:$I$108,6,0),""))</f>
        <v/>
      </c>
      <c r="O247" s="10">
        <f t="shared" si="39"/>
        <v>180.6</v>
      </c>
      <c r="P247" s="11">
        <f t="shared" si="40"/>
        <v>155</v>
      </c>
      <c r="Q247" s="201">
        <f t="shared" si="41"/>
        <v>42</v>
      </c>
      <c r="R247" s="8"/>
      <c r="S247" s="5">
        <f>IFERROR(VLOOKUP(A247,DMSBX1!$C$1:$I$108,7,0),IFERROR(VLOOKUP(B247,DMSBX1!$D$1:$I$108,6,0),""))</f>
        <v>26</v>
      </c>
      <c r="T247" s="5">
        <f>IFERROR(VLOOKUP(A247,DMSBX2!$C$1:$I$101,7,0),IFERROR(VLOOKUP(B247,DMSBX2!$D$1:$I$101,6,0),""))</f>
        <v>29</v>
      </c>
      <c r="U247" s="4">
        <f>IFERROR(VLOOKUP(B247,'SP1'!$D$1:$I$107,6,0),"")</f>
        <v>40</v>
      </c>
      <c r="V247" s="4">
        <f>IFERROR(VLOOKUP(B247,'SP2'!$D$1:$I$107,6,0),"")</f>
        <v>45</v>
      </c>
      <c r="W247" s="4">
        <f>IFERROR(IF(B247&lt;&gt;0,VLOOKUP(B247,KLSBX1!$D$2:$I$120,6,FALSE()),NA()),IFERROR(IF(A247&lt;&gt;0,VLOOKUP(A247,KLSBX1!$C$2:$I$120,7,FALSE()),NA()),""))</f>
        <v>32</v>
      </c>
      <c r="X247" s="4">
        <f>IFERROR(IF(B247&lt;&gt;0,VLOOKUP(B247,KLSBX2!$D$2:$I$120,6,FALSE()),NA()),IFERROR(IF(A247&lt;&gt;0,VLOOKUP(A247,KLSBX2!$C$2:$I$120,7,FALSE()),NA()),""))</f>
        <v>29</v>
      </c>
      <c r="Y247" s="4">
        <f>IFERROR(IF(B247&lt;&gt;0,VLOOKUP(B247,DMSBXNC!$D$2:$I$420,6,FALSE()),NA()),IFERROR(IF(A247&lt;&gt;0,VLOOKUP(A247,DMSBXNC!$C$2:$I$420,7,FALSE()),NA()),""))</f>
        <v>45</v>
      </c>
      <c r="Z247" s="4">
        <f>IFERROR(IF(B247&lt;&gt;0,VLOOKUP(B247,DMSBX1_3!$D$2:$I$420,6,FALSE()),NA()),IFERROR(IF(A247&lt;&gt;0,VLOOKUP(A247,DMSBX1_3!$C$2:$I$420,7,FALSE()),NA()),""))</f>
        <v>60</v>
      </c>
      <c r="AA247" s="4">
        <f>IFERROR(IF(B247&lt;&gt;0,VLOOKUP(B247,'KLS1'!$D$2:$I$420,6,FALSE()),NA()),IFERROR(IF(A247&lt;&gt;0,VLOOKUP(A247,'KLS1'!$C$2:$I$420,7,FALSE()),NA()),""))</f>
        <v>40</v>
      </c>
      <c r="AB247" s="6">
        <f>IFERROR(IF(B247&lt;&gt;0,VLOOKUP(B247,'KLS2'!$D$2:$I$426,6,FALSE()),NA()),IFERROR(IF(A247&lt;&gt;0,VLOOKUP(A247,'KLS2'!$C$2:$I$426,7,FALSE()),NA()),""))</f>
        <v>40</v>
      </c>
      <c r="AC247" s="10">
        <f t="shared" si="42"/>
        <v>386</v>
      </c>
      <c r="AD247" s="11">
        <f t="shared" si="43"/>
        <v>331</v>
      </c>
      <c r="AE247" s="201">
        <f t="shared" si="44"/>
        <v>50</v>
      </c>
      <c r="AF247" s="240"/>
      <c r="AG247" s="4" t="str">
        <f>IFERROR(VLOOKUP(B247,FS!$A$2:$N$78,6,FALSE),"")</f>
        <v/>
      </c>
      <c r="AH247" s="4" t="str">
        <f>IFERROR(VLOOKUP(B247,FS!$A$2:$N$78,7,FALSE),"")</f>
        <v/>
      </c>
      <c r="AI247" s="4" t="str">
        <f>IFERROR(VLOOKUP(B247,FS!$A$2:$N$78,8,FALSE),"")</f>
        <v/>
      </c>
      <c r="AJ247" s="4" t="str">
        <f>IFERROR(VLOOKUP(B247,FS!$A$2:$N$78,9,FALSE),"")</f>
        <v/>
      </c>
      <c r="AK247" s="4" t="str">
        <f>IFERROR(VLOOKUP(B247,FS!$A$2:$N$78,10,FALSE),"")</f>
        <v/>
      </c>
      <c r="AL247" s="4" t="str">
        <f>IFERROR(VLOOKUP(B247,FS!$A$2:$N$78,11,FALSE),"")</f>
        <v/>
      </c>
      <c r="AM247" s="4" t="str">
        <f>IFERROR(VLOOKUP(B247,FS!$A$2:$N$78,12,FALSE),"")</f>
        <v/>
      </c>
      <c r="AN247" s="4" t="str">
        <f>IFERROR(VLOOKUP(B247,FS!$A$2:$N$78,13,FALSE),"")</f>
        <v/>
      </c>
      <c r="AO247" s="236">
        <f t="shared" si="45"/>
        <v>0</v>
      </c>
      <c r="AP247" s="235">
        <f t="shared" si="46"/>
        <v>0</v>
      </c>
      <c r="AQ247" s="237">
        <f t="shared" si="47"/>
        <v>0</v>
      </c>
      <c r="AR247" s="4">
        <f t="shared" si="48"/>
        <v>92</v>
      </c>
      <c r="AS247" s="1">
        <f t="shared" si="49"/>
        <v>2</v>
      </c>
      <c r="AT247" s="245">
        <f t="shared" si="50"/>
        <v>15</v>
      </c>
    </row>
    <row r="248" spans="1:46" ht="15" customHeight="1">
      <c r="B248" s="14">
        <v>891716</v>
      </c>
      <c r="C248" s="14" t="s">
        <v>344</v>
      </c>
      <c r="D248" s="3">
        <v>2012</v>
      </c>
      <c r="E248" s="3" t="s">
        <v>11</v>
      </c>
      <c r="F248" s="1" t="str">
        <f>IFERROR(VLOOKUP(B248,SVEXP!$A$2:$F$6577,6,FALSE),"")</f>
        <v>Lítací jelen</v>
      </c>
      <c r="G248" s="211" t="str">
        <f>IFERROR(VLOOKUP(B248,SVEXP!$A$2:$E$6577,5,FALSE),"")</f>
        <v>Moravskoslezský kraj</v>
      </c>
      <c r="H248" s="3" t="s">
        <v>164</v>
      </c>
      <c r="K248" s="4">
        <f>IFERROR(VLOOKUP(A248,'DM1'!$C$1:$I$108,7,0),IFERROR(VLOOKUP(B248,'DM1'!$D$1:$I$108,6,0),""))</f>
        <v>18</v>
      </c>
      <c r="L248" s="4">
        <f>IFERROR(VLOOKUP(A248,'DM2'!$C$1:$I$108,7,0),IFERROR(VLOOKUP(B248,'DM2'!$D$1:$I$108,6,0),""))</f>
        <v>18</v>
      </c>
      <c r="M248" s="4" t="str">
        <f>IFERROR(VLOOKUP(A248,'SPF1'!$C$1:$I$108,7,0),IFERROR(VLOOKUP(B248,'SPF1'!$D$1:$I$108,6,0),""))</f>
        <v/>
      </c>
      <c r="N248" s="4" t="str">
        <f>IFERROR(VLOOKUP(A248,'SPF2'!$C$1:$I$108,7,0),IFERROR(VLOOKUP(B248,'SPF2'!$D$1:$I$108,6,0),""))</f>
        <v/>
      </c>
      <c r="O248" s="10">
        <f t="shared" si="39"/>
        <v>36</v>
      </c>
      <c r="P248" s="11">
        <f t="shared" si="40"/>
        <v>36</v>
      </c>
      <c r="Q248" s="201">
        <f t="shared" si="41"/>
        <v>12</v>
      </c>
      <c r="R248" s="8"/>
      <c r="S248" s="5" t="str">
        <f>IFERROR(VLOOKUP(A248,DMSBX1!$C$1:$I$108,7,0),IFERROR(VLOOKUP(B248,DMSBX1!$D$1:$I$108,6,0),""))</f>
        <v/>
      </c>
      <c r="W248" s="4" t="str">
        <f>IFERROR(IF(B248&lt;&gt;0,VLOOKUP(B248,KLSBX1!$D$2:$I$120,6,FALSE()),NA()),IFERROR(IF(A248&lt;&gt;0,VLOOKUP(A248,KLSBX1!$C$2:$I$120,7,FALSE()),NA()),""))</f>
        <v/>
      </c>
      <c r="X248" s="4" t="str">
        <f>IFERROR(IF(B248&lt;&gt;0,VLOOKUP(B248,KLSBX2!$D$2:$I$120,6,FALSE()),NA()),IFERROR(IF(A248&lt;&gt;0,VLOOKUP(A248,KLSBX2!$C$2:$I$120,7,FALSE()),NA()),""))</f>
        <v/>
      </c>
      <c r="Y248" s="4" t="str">
        <f>IFERROR(IF(B248&lt;&gt;0,VLOOKUP(B248,DMSBXNC!$D$2:$I$420,6,FALSE()),NA()),IFERROR(IF(A248&lt;&gt;0,VLOOKUP(A248,DMSBXNC!$C$2:$I$420,7,FALSE()),NA()),""))</f>
        <v/>
      </c>
      <c r="Z248" s="4" t="str">
        <f>IFERROR(IF(B248&lt;&gt;0,VLOOKUP(B248,DMSBX1_3!$D$2:$I$420,6,FALSE()),NA()),IFERROR(IF(A248&lt;&gt;0,VLOOKUP(A248,DMSBX1_3!$C$2:$I$420,7,FALSE()),NA()),""))</f>
        <v/>
      </c>
      <c r="AA248" s="4" t="str">
        <f>IFERROR(IF(B248&lt;&gt;0,VLOOKUP(B248,'KLS1'!$D$2:$I$420,6,FALSE()),NA()),IFERROR(IF(A248&lt;&gt;0,VLOOKUP(A248,'KLS1'!$C$2:$I$420,7,FALSE()),NA()),""))</f>
        <v/>
      </c>
      <c r="AB248" s="6" t="str">
        <f>IFERROR(IF(B248&lt;&gt;0,VLOOKUP(B248,'KLS2'!$D$2:$I$426,6,FALSE()),NA()),IFERROR(IF(A248&lt;&gt;0,VLOOKUP(A248,'KLS2'!$C$2:$I$426,7,FALSE()),NA()),""))</f>
        <v/>
      </c>
      <c r="AC248" s="10">
        <f t="shared" si="42"/>
        <v>0</v>
      </c>
      <c r="AD248" s="11">
        <f t="shared" si="43"/>
        <v>0</v>
      </c>
      <c r="AE248" s="201">
        <f t="shared" si="44"/>
        <v>0</v>
      </c>
      <c r="AF248" s="240"/>
      <c r="AG248" s="4" t="str">
        <f>IFERROR(VLOOKUP(B248,FS!$A$2:$N$78,6,FALSE),"")</f>
        <v/>
      </c>
      <c r="AH248" s="4" t="str">
        <f>IFERROR(VLOOKUP(B248,FS!$A$2:$N$78,7,FALSE),"")</f>
        <v/>
      </c>
      <c r="AI248" s="4" t="str">
        <f>IFERROR(VLOOKUP(B248,FS!$A$2:$N$78,8,FALSE),"")</f>
        <v/>
      </c>
      <c r="AJ248" s="4" t="str">
        <f>IFERROR(VLOOKUP(B248,FS!$A$2:$N$78,9,FALSE),"")</f>
        <v/>
      </c>
      <c r="AK248" s="4" t="str">
        <f>IFERROR(VLOOKUP(B248,FS!$A$2:$N$78,10,FALSE),"")</f>
        <v/>
      </c>
      <c r="AL248" s="4" t="str">
        <f>IFERROR(VLOOKUP(B248,FS!$A$2:$N$78,11,FALSE),"")</f>
        <v/>
      </c>
      <c r="AM248" s="4" t="str">
        <f>IFERROR(VLOOKUP(B248,FS!$A$2:$N$78,12,FALSE),"")</f>
        <v/>
      </c>
      <c r="AN248" s="4" t="str">
        <f>IFERROR(VLOOKUP(B248,FS!$A$2:$N$78,13,FALSE),"")</f>
        <v/>
      </c>
      <c r="AO248" s="236">
        <f t="shared" si="45"/>
        <v>0</v>
      </c>
      <c r="AP248" s="235">
        <f t="shared" si="46"/>
        <v>0</v>
      </c>
      <c r="AQ248" s="237">
        <f t="shared" si="47"/>
        <v>0</v>
      </c>
      <c r="AR248" s="4">
        <f t="shared" si="48"/>
        <v>12</v>
      </c>
      <c r="AS248" s="1">
        <f t="shared" si="49"/>
        <v>1</v>
      </c>
      <c r="AT248" s="245">
        <f t="shared" si="50"/>
        <v>2</v>
      </c>
    </row>
    <row r="249" spans="1:46" ht="15" customHeight="1">
      <c r="A249" s="141"/>
      <c r="B249" s="141">
        <v>889232</v>
      </c>
      <c r="C249" s="14" t="s">
        <v>308</v>
      </c>
      <c r="D249" s="2">
        <v>2012</v>
      </c>
      <c r="E249" s="3" t="s">
        <v>11</v>
      </c>
      <c r="F249" s="1" t="str">
        <f>IFERROR(VLOOKUP(B249,SVEXP!$A$2:$F$6577,6,FALSE),"")</f>
        <v>Snow Rockets</v>
      </c>
      <c r="G249" s="211" t="str">
        <f>IFERROR(VLOOKUP(B249,SVEXP!$A$2:$E$6577,5,FALSE),"")</f>
        <v>Pardubický kraj</v>
      </c>
      <c r="H249" s="3" t="s">
        <v>164</v>
      </c>
      <c r="I249" s="4" t="str">
        <f>IFERROR(VLOOKUP(A249,'KLP1'!$C$1:$I$108,7,0),IFERROR(VLOOKUP(B249,'KLP1'!$D$1:$I$108,6,0),""))</f>
        <v/>
      </c>
      <c r="J249" s="4" t="str">
        <f>IFERROR(VLOOKUP(A249,'KLP2'!$C$1:$I$108,7,0),IFERROR(VLOOKUP(B249,'KLP2'!$D$1:$I$108,6,0),""))</f>
        <v/>
      </c>
      <c r="K249" s="4">
        <f>IFERROR(VLOOKUP(A249,'DM1'!$C$1:$I$108,7,0),IFERROR(VLOOKUP(B249,'DM1'!$D$1:$I$108,6,0),""))</f>
        <v>40</v>
      </c>
      <c r="L249" s="4" t="str">
        <f>IFERROR(VLOOKUP(A249,'DM2'!$C$1:$I$108,7,0),IFERROR(VLOOKUP(B249,'DM2'!$D$1:$I$108,6,0),""))</f>
        <v/>
      </c>
      <c r="M249" s="4" t="str">
        <f>IFERROR(VLOOKUP(A249,'SPF1'!$C$1:$I$108,7,0),IFERROR(VLOOKUP(B249,'SPF1'!$D$1:$I$108,6,0),""))</f>
        <v/>
      </c>
      <c r="N249" s="4" t="str">
        <f>IFERROR(VLOOKUP(A249,'SPF2'!$C$1:$I$108,7,0),IFERROR(VLOOKUP(B249,'SPF2'!$D$1:$I$108,6,0),""))</f>
        <v/>
      </c>
      <c r="O249" s="10">
        <f t="shared" si="39"/>
        <v>40</v>
      </c>
      <c r="P249" s="11">
        <f t="shared" si="40"/>
        <v>40</v>
      </c>
      <c r="Q249" s="201">
        <f t="shared" si="41"/>
        <v>13.333333333333334</v>
      </c>
      <c r="R249" s="8"/>
      <c r="S249" s="5">
        <f>IFERROR(VLOOKUP(A249,DMSBX1!$C$1:$I$108,7,0),IFERROR(VLOOKUP(B249,DMSBX1!$D$1:$I$108,6,0),""))</f>
        <v>45</v>
      </c>
      <c r="T249" s="5">
        <f>IFERROR(VLOOKUP(A249,DMSBX2!$C$1:$I$101,7,0),IFERROR(VLOOKUP(B249,DMSBX2!$D$1:$I$101,6,0),""))</f>
        <v>45</v>
      </c>
      <c r="U249" s="4">
        <f>IFERROR(VLOOKUP(B249,'SP1'!$D$1:$I$107,6,0),"")</f>
        <v>100</v>
      </c>
      <c r="V249" s="4">
        <f>IFERROR(VLOOKUP(B249,'SP2'!$D$1:$I$107,6,0),"")</f>
        <v>80</v>
      </c>
      <c r="W249" s="4">
        <f>IFERROR(IF(B249&lt;&gt;0,VLOOKUP(B249,KLSBX1!$D$2:$I$120,6,FALSE()),NA()),IFERROR(IF(A249&lt;&gt;0,VLOOKUP(A249,KLSBX1!$C$2:$I$120,7,FALSE()),NA()),""))</f>
        <v>60</v>
      </c>
      <c r="X249" s="4">
        <f>IFERROR(IF(B249&lt;&gt;0,VLOOKUP(B249,KLSBX2!$D$2:$I$120,6,FALSE()),NA()),IFERROR(IF(A249&lt;&gt;0,VLOOKUP(A249,KLSBX2!$C$2:$I$120,7,FALSE()),NA()),""))</f>
        <v>80</v>
      </c>
      <c r="Y249" s="4">
        <f>IFERROR(IF(B249&lt;&gt;0,VLOOKUP(B249,DMSBXNC!$D$2:$I$420,6,FALSE()),NA()),IFERROR(IF(A249&lt;&gt;0,VLOOKUP(A249,DMSBXNC!$C$2:$I$420,7,FALSE()),NA()),""))</f>
        <v>60</v>
      </c>
      <c r="Z249" s="4">
        <f>IFERROR(IF(B249&lt;&gt;0,VLOOKUP(B249,DMSBX1_3!$D$2:$I$420,6,FALSE()),NA()),IFERROR(IF(A249&lt;&gt;0,VLOOKUP(A249,DMSBX1_3!$C$2:$I$420,7,FALSE()),NA()),""))</f>
        <v>50</v>
      </c>
      <c r="AA249" s="4">
        <f>IFERROR(IF(B249&lt;&gt;0,VLOOKUP(B249,'KLS1'!$D$2:$I$420,6,FALSE()),NA()),IFERROR(IF(A249&lt;&gt;0,VLOOKUP(A249,'KLS1'!$C$2:$I$420,7,FALSE()),NA()),""))</f>
        <v>80</v>
      </c>
      <c r="AB249" s="6">
        <f>IFERROR(IF(B249&lt;&gt;0,VLOOKUP(B249,'KLS2'!$D$2:$I$426,6,FALSE()),NA()),IFERROR(IF(A249&lt;&gt;0,VLOOKUP(A249,'KLS2'!$C$2:$I$426,7,FALSE()),NA()),""))</f>
        <v>80</v>
      </c>
      <c r="AC249" s="10">
        <f t="shared" si="42"/>
        <v>680</v>
      </c>
      <c r="AD249" s="11">
        <f t="shared" si="43"/>
        <v>590</v>
      </c>
      <c r="AE249" s="201">
        <f t="shared" si="44"/>
        <v>86.666666666666671</v>
      </c>
      <c r="AF249" s="240"/>
      <c r="AG249" s="4" t="str">
        <f>IFERROR(VLOOKUP(B249,FS!$A$2:$N$78,6,FALSE),"")</f>
        <v/>
      </c>
      <c r="AH249" s="4" t="str">
        <f>IFERROR(VLOOKUP(B249,FS!$A$2:$N$78,7,FALSE),"")</f>
        <v/>
      </c>
      <c r="AI249" s="4" t="str">
        <f>IFERROR(VLOOKUP(B249,FS!$A$2:$N$78,8,FALSE),"")</f>
        <v/>
      </c>
      <c r="AJ249" s="4" t="str">
        <f>IFERROR(VLOOKUP(B249,FS!$A$2:$N$78,9,FALSE),"")</f>
        <v/>
      </c>
      <c r="AK249" s="4" t="str">
        <f>IFERROR(VLOOKUP(B249,FS!$A$2:$N$78,10,FALSE),"")</f>
        <v/>
      </c>
      <c r="AL249" s="4" t="str">
        <f>IFERROR(VLOOKUP(B249,FS!$A$2:$N$78,11,FALSE),"")</f>
        <v/>
      </c>
      <c r="AM249" s="4" t="str">
        <f>IFERROR(VLOOKUP(B249,FS!$A$2:$N$78,12,FALSE),"")</f>
        <v/>
      </c>
      <c r="AN249" s="4" t="str">
        <f>IFERROR(VLOOKUP(B249,FS!$A$2:$N$78,13,FALSE),"")</f>
        <v/>
      </c>
      <c r="AO249" s="236">
        <f t="shared" si="45"/>
        <v>0</v>
      </c>
      <c r="AP249" s="235">
        <f t="shared" si="46"/>
        <v>0</v>
      </c>
      <c r="AQ249" s="237">
        <f t="shared" si="47"/>
        <v>0</v>
      </c>
      <c r="AR249" s="4">
        <f t="shared" si="48"/>
        <v>100</v>
      </c>
      <c r="AS249" s="1">
        <f t="shared" si="49"/>
        <v>2</v>
      </c>
      <c r="AT249" s="245">
        <f t="shared" si="50"/>
        <v>11</v>
      </c>
    </row>
    <row r="250" spans="1:46" ht="15" customHeight="1">
      <c r="B250" s="14">
        <v>807444</v>
      </c>
      <c r="C250" s="14" t="s">
        <v>321</v>
      </c>
      <c r="D250" s="3">
        <v>2012</v>
      </c>
      <c r="E250" s="3" t="s">
        <v>11</v>
      </c>
      <c r="F250" s="1" t="str">
        <f>IFERROR(VLOOKUP(B250,SVEXP!$A$2:$F$6577,6,FALSE),"")</f>
        <v>Snow Rockets</v>
      </c>
      <c r="G250" s="211" t="str">
        <f>IFERROR(VLOOKUP(B250,SVEXP!$A$2:$E$6577,5,FALSE),"")</f>
        <v>Pardubický kraj</v>
      </c>
      <c r="H250" s="3" t="s">
        <v>164</v>
      </c>
      <c r="K250" s="4">
        <f>IFERROR(VLOOKUP(A250,'DM1'!$C$1:$I$108,7,0),IFERROR(VLOOKUP(B250,'DM1'!$D$1:$I$108,6,0),""))</f>
        <v>32</v>
      </c>
      <c r="L250" s="4">
        <f>IFERROR(VLOOKUP(A250,'DM2'!$C$1:$I$108,7,0),IFERROR(VLOOKUP(B250,'DM2'!$D$1:$I$108,6,0),""))</f>
        <v>29</v>
      </c>
      <c r="M250" s="4" t="str">
        <f>IFERROR(VLOOKUP(A250,'SPF1'!$C$1:$I$108,7,0),IFERROR(VLOOKUP(B250,'SPF1'!$D$1:$I$108,6,0),""))</f>
        <v/>
      </c>
      <c r="N250" s="4" t="str">
        <f>IFERROR(VLOOKUP(A250,'SPF2'!$C$1:$I$108,7,0),IFERROR(VLOOKUP(B250,'SPF2'!$D$1:$I$108,6,0),""))</f>
        <v/>
      </c>
      <c r="O250" s="10">
        <f t="shared" si="39"/>
        <v>61</v>
      </c>
      <c r="P250" s="11">
        <f t="shared" si="40"/>
        <v>61</v>
      </c>
      <c r="Q250" s="201">
        <f t="shared" si="41"/>
        <v>20.333333333333332</v>
      </c>
      <c r="R250" s="8"/>
      <c r="S250" s="5" t="str">
        <f>IFERROR(VLOOKUP(A250,DMSBX1!$C$1:$I$108,7,0),IFERROR(VLOOKUP(B250,DMSBX1!$D$1:$I$108,6,0),""))</f>
        <v/>
      </c>
      <c r="W250" s="4">
        <f>IFERROR(IF(B250&lt;&gt;0,VLOOKUP(B250,KLSBX1!$D$2:$I$120,6,FALSE()),NA()),IFERROR(IF(A250&lt;&gt;0,VLOOKUP(A250,KLSBX1!$C$2:$I$120,7,FALSE()),NA()),""))</f>
        <v>15</v>
      </c>
      <c r="X250" s="4">
        <f>IFERROR(IF(B250&lt;&gt;0,VLOOKUP(B250,KLSBX2!$D$2:$I$120,6,FALSE()),NA()),IFERROR(IF(A250&lt;&gt;0,VLOOKUP(A250,KLSBX2!$C$2:$I$120,7,FALSE()),NA()),""))</f>
        <v>14</v>
      </c>
      <c r="Y250" s="4">
        <f>IFERROR(IF(B250&lt;&gt;0,VLOOKUP(B250,DMSBXNC!$D$2:$I$420,6,FALSE()),NA()),IFERROR(IF(A250&lt;&gt;0,VLOOKUP(A250,DMSBXNC!$C$2:$I$420,7,FALSE()),NA()),""))</f>
        <v>6</v>
      </c>
      <c r="Z250" s="4">
        <f>IFERROR(IF(B250&lt;&gt;0,VLOOKUP(B250,DMSBX1_3!$D$2:$I$420,6,FALSE()),NA()),IFERROR(IF(A250&lt;&gt;0,VLOOKUP(A250,DMSBX1_3!$C$2:$I$420,7,FALSE()),NA()),""))</f>
        <v>16</v>
      </c>
      <c r="AA250" s="4">
        <f>IFERROR(IF(B250&lt;&gt;0,VLOOKUP(B250,'KLS1'!$D$2:$I$420,6,FALSE()),NA()),IFERROR(IF(A250&lt;&gt;0,VLOOKUP(A250,'KLS1'!$C$2:$I$420,7,FALSE()),NA()),""))</f>
        <v>29</v>
      </c>
      <c r="AB250" s="6">
        <f>IFERROR(IF(B250&lt;&gt;0,VLOOKUP(B250,'KLS2'!$D$2:$I$426,6,FALSE()),NA()),IFERROR(IF(A250&lt;&gt;0,VLOOKUP(A250,'KLS2'!$C$2:$I$426,7,FALSE()),NA()),""))</f>
        <v>26</v>
      </c>
      <c r="AC250" s="10">
        <f t="shared" si="42"/>
        <v>106</v>
      </c>
      <c r="AD250" s="11">
        <f t="shared" si="43"/>
        <v>106</v>
      </c>
      <c r="AE250" s="201">
        <f t="shared" si="44"/>
        <v>23.666666666666668</v>
      </c>
      <c r="AF250" s="240"/>
      <c r="AG250" s="4" t="str">
        <f>IFERROR(VLOOKUP(B250,FS!$A$2:$N$78,6,FALSE),"")</f>
        <v/>
      </c>
      <c r="AH250" s="4" t="str">
        <f>IFERROR(VLOOKUP(B250,FS!$A$2:$N$78,7,FALSE),"")</f>
        <v/>
      </c>
      <c r="AI250" s="4" t="str">
        <f>IFERROR(VLOOKUP(B250,FS!$A$2:$N$78,8,FALSE),"")</f>
        <v/>
      </c>
      <c r="AJ250" s="4" t="str">
        <f>IFERROR(VLOOKUP(B250,FS!$A$2:$N$78,9,FALSE),"")</f>
        <v/>
      </c>
      <c r="AK250" s="4" t="str">
        <f>IFERROR(VLOOKUP(B250,FS!$A$2:$N$78,10,FALSE),"")</f>
        <v/>
      </c>
      <c r="AL250" s="4" t="str">
        <f>IFERROR(VLOOKUP(B250,FS!$A$2:$N$78,11,FALSE),"")</f>
        <v/>
      </c>
      <c r="AM250" s="4" t="str">
        <f>IFERROR(VLOOKUP(B250,FS!$A$2:$N$78,12,FALSE),"")</f>
        <v/>
      </c>
      <c r="AN250" s="4" t="str">
        <f>IFERROR(VLOOKUP(B250,FS!$A$2:$N$78,13,FALSE),"")</f>
        <v/>
      </c>
      <c r="AO250" s="236">
        <f t="shared" si="45"/>
        <v>0</v>
      </c>
      <c r="AP250" s="235">
        <f t="shared" si="46"/>
        <v>0</v>
      </c>
      <c r="AQ250" s="237">
        <f t="shared" si="47"/>
        <v>0</v>
      </c>
      <c r="AR250" s="4">
        <f t="shared" si="48"/>
        <v>44</v>
      </c>
      <c r="AS250" s="1">
        <f t="shared" si="49"/>
        <v>2</v>
      </c>
      <c r="AT250" s="245">
        <f t="shared" si="50"/>
        <v>8</v>
      </c>
    </row>
    <row r="251" spans="1:46" ht="15" customHeight="1">
      <c r="A251" s="141"/>
      <c r="B251" s="141">
        <v>887897</v>
      </c>
      <c r="C251" s="14" t="s">
        <v>346</v>
      </c>
      <c r="D251" s="2">
        <v>2012</v>
      </c>
      <c r="E251" s="3" t="s">
        <v>11</v>
      </c>
      <c r="F251" s="1" t="str">
        <f>IFERROR(VLOOKUP(B251,SVEXP!$A$2:$F$6577,6,FALSE),"")</f>
        <v>SA Špindlerův Mlýn</v>
      </c>
      <c r="G251" s="211" t="str">
        <f>IFERROR(VLOOKUP(B251,SVEXP!$A$2:$E$6577,5,FALSE),"")</f>
        <v>Pardubický kraj</v>
      </c>
      <c r="H251" s="3" t="s">
        <v>164</v>
      </c>
      <c r="I251" s="4" t="str">
        <f>IFERROR(VLOOKUP(A251,'KLP1'!$C$1:$I$108,7,0),IFERROR(VLOOKUP(B251,'KLP1'!$D$1:$I$108,6,0),""))</f>
        <v/>
      </c>
      <c r="J251" s="4" t="str">
        <f>IFERROR(VLOOKUP(A251,'KLP2'!$C$1:$I$108,7,0),IFERROR(VLOOKUP(B251,'KLP2'!$D$1:$I$108,6,0),""))</f>
        <v/>
      </c>
      <c r="K251" s="4" t="str">
        <f>IFERROR(VLOOKUP(A251,'DM1'!$C$1:$I$108,7,0),IFERROR(VLOOKUP(B251,'DM1'!$D$1:$I$108,6,0),""))</f>
        <v/>
      </c>
      <c r="L251" s="4" t="str">
        <f>IFERROR(VLOOKUP(A251,'DM2'!$C$1:$I$108,7,0),IFERROR(VLOOKUP(B251,'DM2'!$D$1:$I$108,6,0),""))</f>
        <v/>
      </c>
      <c r="M251" s="4">
        <f>IFERROR(VLOOKUP(A251,'SPF1'!$C$1:$I$108,7,0),IFERROR(VLOOKUP(B251,'SPF1'!$D$1:$I$108,6,0),""))</f>
        <v>26</v>
      </c>
      <c r="N251" s="4">
        <f>IFERROR(VLOOKUP(A251,'SPF2'!$C$1:$I$108,7,0),IFERROR(VLOOKUP(B251,'SPF2'!$D$1:$I$108,6,0),""))</f>
        <v>29</v>
      </c>
      <c r="O251" s="10">
        <f t="shared" si="39"/>
        <v>55</v>
      </c>
      <c r="P251" s="11">
        <f t="shared" si="40"/>
        <v>55</v>
      </c>
      <c r="Q251" s="201">
        <f t="shared" si="41"/>
        <v>18.333333333333332</v>
      </c>
      <c r="R251" s="8"/>
      <c r="S251" s="5" t="str">
        <f>IFERROR(VLOOKUP(A251,DMSBX1!$C$1:$I$108,7,0),IFERROR(VLOOKUP(B251,DMSBX1!$D$1:$I$108,6,0),""))</f>
        <v/>
      </c>
      <c r="T251" s="5" t="str">
        <f>IFERROR(VLOOKUP(A251,DMSBX2!$C$1:$I$101,7,0),IFERROR(VLOOKUP(B251,DMSBX2!$D$1:$I$101,6,0),""))</f>
        <v/>
      </c>
      <c r="U251" s="4" t="str">
        <f>IFERROR(VLOOKUP(B251,'SP1'!$D$1:$I$107,6,0),"")</f>
        <v/>
      </c>
      <c r="V251" s="4" t="str">
        <f>IFERROR(VLOOKUP(B251,'SP2'!$D$1:$I$107,6,0),"")</f>
        <v/>
      </c>
      <c r="W251" s="4" t="str">
        <f>IFERROR(IF(B251&lt;&gt;0,VLOOKUP(B251,KLSBX1!$D$2:$I$120,6,FALSE()),NA()),IFERROR(IF(A251&lt;&gt;0,VLOOKUP(A251,KLSBX1!$C$2:$I$120,7,FALSE()),NA()),""))</f>
        <v/>
      </c>
      <c r="X251" s="4" t="str">
        <f>IFERROR(IF(B251&lt;&gt;0,VLOOKUP(B251,KLSBX2!$D$2:$I$120,6,FALSE()),NA()),IFERROR(IF(A251&lt;&gt;0,VLOOKUP(A251,KLSBX2!$C$2:$I$120,7,FALSE()),NA()),""))</f>
        <v/>
      </c>
      <c r="Y251" s="4" t="str">
        <f>IFERROR(IF(B251&lt;&gt;0,VLOOKUP(B251,DMSBXNC!$D$2:$I$420,6,FALSE()),NA()),IFERROR(IF(A251&lt;&gt;0,VLOOKUP(A251,DMSBXNC!$C$2:$I$420,7,FALSE()),NA()),""))</f>
        <v/>
      </c>
      <c r="Z251" s="4" t="str">
        <f>IFERROR(IF(B251&lt;&gt;0,VLOOKUP(B251,DMSBX1_3!$D$2:$I$420,6,FALSE()),NA()),IFERROR(IF(A251&lt;&gt;0,VLOOKUP(A251,DMSBX1_3!$C$2:$I$420,7,FALSE()),NA()),""))</f>
        <v/>
      </c>
      <c r="AA251" s="4" t="str">
        <f>IFERROR(IF(B251&lt;&gt;0,VLOOKUP(B251,'KLS1'!$D$2:$I$420,6,FALSE()),NA()),IFERROR(IF(A251&lt;&gt;0,VLOOKUP(A251,'KLS1'!$C$2:$I$420,7,FALSE()),NA()),""))</f>
        <v/>
      </c>
      <c r="AB251" s="6" t="str">
        <f>IFERROR(IF(B251&lt;&gt;0,VLOOKUP(B251,'KLS2'!$D$2:$I$426,6,FALSE()),NA()),IFERROR(IF(A251&lt;&gt;0,VLOOKUP(A251,'KLS2'!$C$2:$I$426,7,FALSE()),NA()),""))</f>
        <v/>
      </c>
      <c r="AC251" s="10">
        <f t="shared" si="42"/>
        <v>0</v>
      </c>
      <c r="AD251" s="11">
        <f t="shared" si="43"/>
        <v>0</v>
      </c>
      <c r="AE251" s="201">
        <f t="shared" si="44"/>
        <v>0</v>
      </c>
      <c r="AF251" s="240"/>
      <c r="AG251" s="4" t="str">
        <f>IFERROR(VLOOKUP(B251,FS!$A$2:$N$78,6,FALSE),"")</f>
        <v/>
      </c>
      <c r="AH251" s="4" t="str">
        <f>IFERROR(VLOOKUP(B251,FS!$A$2:$N$78,7,FALSE),"")</f>
        <v/>
      </c>
      <c r="AI251" s="4" t="str">
        <f>IFERROR(VLOOKUP(B251,FS!$A$2:$N$78,8,FALSE),"")</f>
        <v/>
      </c>
      <c r="AJ251" s="4" t="str">
        <f>IFERROR(VLOOKUP(B251,FS!$A$2:$N$78,9,FALSE),"")</f>
        <v/>
      </c>
      <c r="AK251" s="4" t="str">
        <f>IFERROR(VLOOKUP(B251,FS!$A$2:$N$78,10,FALSE),"")</f>
        <v/>
      </c>
      <c r="AL251" s="4" t="str">
        <f>IFERROR(VLOOKUP(B251,FS!$A$2:$N$78,11,FALSE),"")</f>
        <v/>
      </c>
      <c r="AM251" s="4" t="str">
        <f>IFERROR(VLOOKUP(B251,FS!$A$2:$N$78,12,FALSE),"")</f>
        <v/>
      </c>
      <c r="AN251" s="4" t="str">
        <f>IFERROR(VLOOKUP(B251,FS!$A$2:$N$78,13,FALSE),"")</f>
        <v/>
      </c>
      <c r="AO251" s="236">
        <f t="shared" si="45"/>
        <v>0</v>
      </c>
      <c r="AP251" s="235">
        <f t="shared" si="46"/>
        <v>0</v>
      </c>
      <c r="AQ251" s="237">
        <f t="shared" si="47"/>
        <v>0</v>
      </c>
      <c r="AR251" s="4">
        <f t="shared" si="48"/>
        <v>18.333333333333332</v>
      </c>
      <c r="AS251" s="1">
        <f t="shared" si="49"/>
        <v>1</v>
      </c>
      <c r="AT251" s="245">
        <f t="shared" si="50"/>
        <v>2</v>
      </c>
    </row>
    <row r="252" spans="1:46" ht="15" customHeight="1">
      <c r="B252" s="14">
        <v>812601</v>
      </c>
      <c r="C252" s="14" t="s">
        <v>325</v>
      </c>
      <c r="D252" s="3">
        <v>2012</v>
      </c>
      <c r="E252" s="3" t="s">
        <v>11</v>
      </c>
      <c r="F252" s="1" t="str">
        <f>IFERROR(VLOOKUP(B252,SVEXP!$A$2:$F$6577,6,FALSE),"")</f>
        <v>SK SNOWRIDERS VIMPERK</v>
      </c>
      <c r="G252" s="211" t="str">
        <f>IFERROR(VLOOKUP(B252,SVEXP!$A$2:$E$6577,5,FALSE),"")</f>
        <v>Plzeňský kraj</v>
      </c>
      <c r="H252" s="3" t="s">
        <v>164</v>
      </c>
      <c r="I252" s="4" t="str">
        <f>IFERROR(VLOOKUP(A252,'KLP1'!$C$1:$I$108,7,0),IFERROR(VLOOKUP(B252,'KLP1'!$D$1:$I$108,6,0),""))</f>
        <v/>
      </c>
      <c r="J252" s="4" t="str">
        <f>IFERROR(VLOOKUP(A252,'KLP2'!$C$1:$I$108,7,0),IFERROR(VLOOKUP(B252,'KLP2'!$D$1:$I$108,6,0),""))</f>
        <v/>
      </c>
      <c r="K252" s="4" t="str">
        <f>IFERROR(VLOOKUP(A252,'DM1'!$C$1:$I$108,7,0),IFERROR(VLOOKUP(B252,'DM1'!$D$1:$I$108,6,0),""))</f>
        <v/>
      </c>
      <c r="L252" s="4" t="str">
        <f>IFERROR(VLOOKUP(A252,'DM2'!$C$1:$I$108,7,0),IFERROR(VLOOKUP(B252,'DM2'!$D$1:$I$108,6,0),""))</f>
        <v/>
      </c>
      <c r="M252" s="1" t="str">
        <f>IFERROR(VLOOKUP(A252,'SPF1'!$C$1:$I$108,7,0),IFERROR(VLOOKUP(B252,'SPF1'!$D$1:$I$108,6,0),""))</f>
        <v/>
      </c>
      <c r="N252" s="4" t="str">
        <f>IFERROR(VLOOKUP(A252,'SPF2'!$C$1:$I$108,7,0),IFERROR(VLOOKUP(B252,'SPF2'!$D$1:$I$108,6,0),""))</f>
        <v/>
      </c>
      <c r="O252" s="10">
        <f t="shared" si="39"/>
        <v>0</v>
      </c>
      <c r="P252" s="11">
        <f t="shared" si="40"/>
        <v>0</v>
      </c>
      <c r="Q252" s="201">
        <f t="shared" si="41"/>
        <v>0</v>
      </c>
      <c r="R252" s="8"/>
      <c r="S252" s="5" t="str">
        <f>IFERROR(VLOOKUP(A252,DMSBX1!$C$1:$I$108,7,0),IFERROR(VLOOKUP(B252,DMSBX1!$D$1:$I$108,6,0),""))</f>
        <v/>
      </c>
      <c r="T252" s="4"/>
      <c r="U252" s="4">
        <f>IFERROR(VLOOKUP(B252,'SP1'!$D$1:$I$107,6,0),"")</f>
        <v>14</v>
      </c>
      <c r="V252" s="4" t="str">
        <f>IFERROR(VLOOKUP(B252,'SP2'!$D$1:$I$107,6,0),"")</f>
        <v/>
      </c>
      <c r="W252" s="4">
        <f>IFERROR(IF(B252&lt;&gt;0,VLOOKUP(B252,KLSBX1!$D$2:$I$120,6,FALSE()),NA()),IFERROR(IF(A252&lt;&gt;0,VLOOKUP(A252,KLSBX1!$C$2:$I$120,7,FALSE()),NA()),""))</f>
        <v>16</v>
      </c>
      <c r="X252" s="4">
        <f>IFERROR(IF(B252&lt;&gt;0,VLOOKUP(B252,KLSBX2!$D$2:$I$120,6,FALSE()),NA()),IFERROR(IF(A252&lt;&gt;0,VLOOKUP(A252,KLSBX2!$C$2:$I$120,7,FALSE()),NA()),""))</f>
        <v>15</v>
      </c>
      <c r="Y252" s="4" t="str">
        <f>IFERROR(IF(B252&lt;&gt;0,VLOOKUP(B252,DMSBXNC!$D$2:$I$420,6,FALSE()),NA()),IFERROR(IF(A252&lt;&gt;0,VLOOKUP(A252,DMSBXNC!$C$2:$I$420,7,FALSE()),NA()),""))</f>
        <v/>
      </c>
      <c r="Z252" s="4" t="str">
        <f>IFERROR(IF(B252&lt;&gt;0,VLOOKUP(B252,DMSBX1_3!$D$2:$I$420,6,FALSE()),NA()),IFERROR(IF(A252&lt;&gt;0,VLOOKUP(A252,DMSBX1_3!$C$2:$I$420,7,FALSE()),NA()),""))</f>
        <v/>
      </c>
      <c r="AA252" s="4" t="str">
        <f>IFERROR(IF(B252&lt;&gt;0,VLOOKUP(B252,'KLS1'!$D$2:$I$420,6,FALSE()),NA()),IFERROR(IF(A252&lt;&gt;0,VLOOKUP(A252,'KLS1'!$C$2:$I$420,7,FALSE()),NA()),""))</f>
        <v/>
      </c>
      <c r="AB252" s="6" t="str">
        <f>IFERROR(IF(B252&lt;&gt;0,VLOOKUP(B252,'KLS2'!$D$2:$I$426,6,FALSE()),NA()),IFERROR(IF(A252&lt;&gt;0,VLOOKUP(A252,'KLS2'!$C$2:$I$426,7,FALSE()),NA()),""))</f>
        <v/>
      </c>
      <c r="AC252" s="10">
        <f t="shared" si="42"/>
        <v>45</v>
      </c>
      <c r="AD252" s="11">
        <f t="shared" si="43"/>
        <v>45</v>
      </c>
      <c r="AE252" s="201">
        <f t="shared" si="44"/>
        <v>15</v>
      </c>
      <c r="AF252" s="240"/>
      <c r="AG252" s="4" t="str">
        <f>IFERROR(VLOOKUP(B252,FS!$A$2:$N$78,6,FALSE),"")</f>
        <v/>
      </c>
      <c r="AH252" s="4" t="str">
        <f>IFERROR(VLOOKUP(B252,FS!$A$2:$N$78,7,FALSE),"")</f>
        <v/>
      </c>
      <c r="AI252" s="4" t="str">
        <f>IFERROR(VLOOKUP(B252,FS!$A$2:$N$78,8,FALSE),"")</f>
        <v/>
      </c>
      <c r="AJ252" s="4" t="str">
        <f>IFERROR(VLOOKUP(B252,FS!$A$2:$N$78,9,FALSE),"")</f>
        <v/>
      </c>
      <c r="AK252" s="4" t="str">
        <f>IFERROR(VLOOKUP(B252,FS!$A$2:$N$78,10,FALSE),"")</f>
        <v/>
      </c>
      <c r="AL252" s="4" t="str">
        <f>IFERROR(VLOOKUP(B252,FS!$A$2:$N$78,11,FALSE),"")</f>
        <v/>
      </c>
      <c r="AM252" s="4" t="str">
        <f>IFERROR(VLOOKUP(B252,FS!$A$2:$N$78,12,FALSE),"")</f>
        <v/>
      </c>
      <c r="AN252" s="4" t="str">
        <f>IFERROR(VLOOKUP(B252,FS!$A$2:$N$78,13,FALSE),"")</f>
        <v/>
      </c>
      <c r="AO252" s="236">
        <f t="shared" si="45"/>
        <v>0</v>
      </c>
      <c r="AP252" s="235">
        <f t="shared" si="46"/>
        <v>0</v>
      </c>
      <c r="AQ252" s="237">
        <f t="shared" si="47"/>
        <v>0</v>
      </c>
      <c r="AR252" s="4">
        <f t="shared" si="48"/>
        <v>15</v>
      </c>
      <c r="AS252" s="1">
        <f t="shared" si="49"/>
        <v>1</v>
      </c>
      <c r="AT252" s="245">
        <f t="shared" si="50"/>
        <v>3</v>
      </c>
    </row>
    <row r="253" spans="1:46" ht="15" customHeight="1">
      <c r="A253" s="141"/>
      <c r="B253" s="141">
        <v>887885</v>
      </c>
      <c r="C253" s="14" t="s">
        <v>307</v>
      </c>
      <c r="D253" s="2">
        <v>2012</v>
      </c>
      <c r="E253" s="3" t="s">
        <v>11</v>
      </c>
      <c r="F253" s="1" t="str">
        <f>IFERROR(VLOOKUP(B253,SVEXP!$A$2:$F$6577,6,FALSE),"")</f>
        <v>SA Špindlerův Mlýn</v>
      </c>
      <c r="G253" s="211" t="str">
        <f>IFERROR(VLOOKUP(B253,SVEXP!$A$2:$E$6577,5,FALSE),"")</f>
        <v>Středočeský kraj</v>
      </c>
      <c r="H253" s="3" t="s">
        <v>164</v>
      </c>
      <c r="I253" s="4">
        <f>IFERROR(VLOOKUP(A253,'KLP1'!$C$1:$I$108,7,0),IFERROR(VLOOKUP(B253,'KLP1'!$D$1:$I$108,6,0),""))</f>
        <v>80</v>
      </c>
      <c r="J253" s="4">
        <f>IFERROR(VLOOKUP(A253,'KLP2'!$C$1:$I$108,7,0),IFERROR(VLOOKUP(B253,'KLP2'!$D$1:$I$108,6,0),""))</f>
        <v>36</v>
      </c>
      <c r="K253" s="4">
        <f>IFERROR(VLOOKUP(A253,'DM1'!$C$1:$I$108,7,0),IFERROR(VLOOKUP(B253,'DM1'!$D$1:$I$108,6,0),""))</f>
        <v>100</v>
      </c>
      <c r="L253" s="4">
        <f>IFERROR(VLOOKUP(A253,'DM2'!$C$1:$I$108,7,0),IFERROR(VLOOKUP(B253,'DM2'!$D$1:$I$108,6,0),""))</f>
        <v>100</v>
      </c>
      <c r="M253" s="4">
        <f>IFERROR(VLOOKUP(A253,'SPF1'!$C$1:$I$108,7,0),IFERROR(VLOOKUP(B253,'SPF1'!$D$1:$I$108,6,0),""))</f>
        <v>100</v>
      </c>
      <c r="N253" s="4">
        <f>IFERROR(VLOOKUP(A253,'SPF2'!$C$1:$I$108,7,0),IFERROR(VLOOKUP(B253,'SPF2'!$D$1:$I$108,6,0),""))</f>
        <v>100</v>
      </c>
      <c r="O253" s="10">
        <f t="shared" si="39"/>
        <v>516</v>
      </c>
      <c r="P253" s="11">
        <f t="shared" si="40"/>
        <v>400</v>
      </c>
      <c r="Q253" s="201">
        <f t="shared" si="41"/>
        <v>100</v>
      </c>
      <c r="R253" s="8"/>
      <c r="S253" s="5">
        <f>IFERROR(VLOOKUP(A253,DMSBX1!$C$1:$I$108,7,0),IFERROR(VLOOKUP(B253,DMSBX1!$D$1:$I$108,6,0),""))</f>
        <v>100</v>
      </c>
      <c r="T253" s="5">
        <f>IFERROR(VLOOKUP(A253,DMSBX2!$C$1:$I$101,7,0),IFERROR(VLOOKUP(B253,DMSBX2!$D$1:$I$101,6,0),""))</f>
        <v>100</v>
      </c>
      <c r="U253" s="4">
        <f>IFERROR(VLOOKUP(B253,'SP1'!$D$1:$I$107,6,0),"")</f>
        <v>80</v>
      </c>
      <c r="V253" s="4">
        <f>IFERROR(VLOOKUP(B253,'SP2'!$D$1:$I$107,6,0),"")</f>
        <v>100</v>
      </c>
      <c r="W253" s="4">
        <f>IFERROR(IF(B253&lt;&gt;0,VLOOKUP(B253,KLSBX1!$D$2:$I$120,6,FALSE()),NA()),IFERROR(IF(A253&lt;&gt;0,VLOOKUP(A253,KLSBX1!$C$2:$I$120,7,FALSE()),NA()),""))</f>
        <v>100</v>
      </c>
      <c r="X253" s="4">
        <f>IFERROR(IF(B253&lt;&gt;0,VLOOKUP(B253,KLSBX2!$D$2:$I$120,6,FALSE()),NA()),IFERROR(IF(A253&lt;&gt;0,VLOOKUP(A253,KLSBX2!$C$2:$I$120,7,FALSE()),NA()),""))</f>
        <v>100</v>
      </c>
      <c r="Y253" s="4">
        <f>IFERROR(IF(B253&lt;&gt;0,VLOOKUP(B253,DMSBXNC!$D$2:$I$420,6,FALSE()),NA()),IFERROR(IF(A253&lt;&gt;0,VLOOKUP(A253,DMSBXNC!$C$2:$I$420,7,FALSE()),NA()),""))</f>
        <v>100</v>
      </c>
      <c r="Z253" s="4">
        <f>IFERROR(IF(B253&lt;&gt;0,VLOOKUP(B253,DMSBX1_3!$D$2:$I$420,6,FALSE()),NA()),IFERROR(IF(A253&lt;&gt;0,VLOOKUP(A253,DMSBX1_3!$C$2:$I$420,7,FALSE()),NA()),""))</f>
        <v>100</v>
      </c>
      <c r="AA253" s="4">
        <f>IFERROR(IF(B253&lt;&gt;0,VLOOKUP(B253,'KLS1'!$D$2:$I$420,6,FALSE()),NA()),IFERROR(IF(A253&lt;&gt;0,VLOOKUP(A253,'KLS1'!$C$2:$I$420,7,FALSE()),NA()),""))</f>
        <v>100</v>
      </c>
      <c r="AB253" s="6">
        <f>IFERROR(IF(B253&lt;&gt;0,VLOOKUP(B253,'KLS2'!$D$2:$I$426,6,FALSE()),NA()),IFERROR(IF(A253&lt;&gt;0,VLOOKUP(A253,'KLS2'!$C$2:$I$426,7,FALSE()),NA()),""))</f>
        <v>100</v>
      </c>
      <c r="AC253" s="10">
        <f t="shared" si="42"/>
        <v>980</v>
      </c>
      <c r="AD253" s="11">
        <f t="shared" si="43"/>
        <v>800</v>
      </c>
      <c r="AE253" s="201">
        <f t="shared" si="44"/>
        <v>100</v>
      </c>
      <c r="AF253" s="240"/>
      <c r="AG253" s="4">
        <f>IFERROR(VLOOKUP(B253,FS!$A$2:$N$78,6,FALSE),"")</f>
        <v>32</v>
      </c>
      <c r="AO253" s="236">
        <f t="shared" si="45"/>
        <v>32</v>
      </c>
      <c r="AP253" s="235">
        <f t="shared" si="46"/>
        <v>32</v>
      </c>
      <c r="AQ253" s="237">
        <f t="shared" si="47"/>
        <v>10.666666666666666</v>
      </c>
      <c r="AR253" s="4">
        <f t="shared" si="48"/>
        <v>210.66666666666666</v>
      </c>
      <c r="AS253" s="1">
        <f t="shared" si="49"/>
        <v>3</v>
      </c>
      <c r="AT253" s="245">
        <f t="shared" si="50"/>
        <v>17</v>
      </c>
    </row>
    <row r="254" spans="1:46" ht="15" customHeight="1">
      <c r="A254" s="141"/>
      <c r="B254" s="141">
        <v>889802</v>
      </c>
      <c r="C254" s="14" t="s">
        <v>335</v>
      </c>
      <c r="D254" s="2">
        <v>2012</v>
      </c>
      <c r="E254" s="3" t="s">
        <v>11</v>
      </c>
      <c r="F254" s="1" t="str">
        <f>IFERROR(VLOOKUP(B254,SVEXP!$A$2:$F$6577,6,FALSE),"")</f>
        <v>Lítací jelen</v>
      </c>
      <c r="G254" s="211" t="str">
        <f>IFERROR(VLOOKUP(B254,SVEXP!$A$2:$E$6577,5,FALSE),"")</f>
        <v>Zlínský kraj</v>
      </c>
      <c r="H254" s="3" t="s">
        <v>164</v>
      </c>
      <c r="I254" s="4">
        <f>IFERROR(VLOOKUP(A254,'KLP1'!$C$1:$I$108,7,0),IFERROR(VLOOKUP(B254,'KLP1'!$D$1:$I$108,6,0),""))</f>
        <v>40</v>
      </c>
      <c r="J254" s="4">
        <f>IFERROR(VLOOKUP(A254,'KLP2'!$C$1:$I$108,7,0),IFERROR(VLOOKUP(B254,'KLP2'!$D$1:$I$108,6,0),""))</f>
        <v>48</v>
      </c>
      <c r="K254" s="4">
        <f>IFERROR(VLOOKUP(A254,'DM1'!$C$1:$I$108,7,0),IFERROR(VLOOKUP(B254,'DM1'!$D$1:$I$108,6,0),""))</f>
        <v>50</v>
      </c>
      <c r="L254" s="4">
        <f>IFERROR(VLOOKUP(A254,'DM2'!$C$1:$I$108,7,0),IFERROR(VLOOKUP(B254,'DM2'!$D$1:$I$108,6,0),""))</f>
        <v>40</v>
      </c>
      <c r="M254" s="4" t="str">
        <f>IFERROR(VLOOKUP(A254,'SPF1'!$C$1:$I$108,7,0),IFERROR(VLOOKUP(B254,'SPF1'!$D$1:$I$108,6,0),""))</f>
        <v/>
      </c>
      <c r="N254" s="4">
        <f>IFERROR(VLOOKUP(A254,'SPF2'!$C$1:$I$108,7,0),IFERROR(VLOOKUP(B254,'SPF2'!$D$1:$I$108,6,0),""))</f>
        <v>45</v>
      </c>
      <c r="O254" s="10">
        <f t="shared" si="39"/>
        <v>223</v>
      </c>
      <c r="P254" s="11">
        <f t="shared" si="40"/>
        <v>183</v>
      </c>
      <c r="Q254" s="201">
        <f t="shared" si="41"/>
        <v>47.666666666666664</v>
      </c>
      <c r="R254" s="8"/>
      <c r="S254" s="5" t="str">
        <f>IFERROR(VLOOKUP(A254,DMSBX1!$C$1:$I$108,7,0),IFERROR(VLOOKUP(B254,DMSBX1!$D$1:$I$108,6,0),""))</f>
        <v/>
      </c>
      <c r="T254" s="5" t="str">
        <f>IFERROR(VLOOKUP(A254,DMSBX2!$C$1:$I$101,7,0),IFERROR(VLOOKUP(B254,DMSBX2!$D$1:$I$101,6,0),""))</f>
        <v/>
      </c>
      <c r="U254" s="4" t="str">
        <f>IFERROR(VLOOKUP(B254,'SP1'!$D$1:$I$107,6,0),"")</f>
        <v/>
      </c>
      <c r="V254" s="4" t="str">
        <f>IFERROR(VLOOKUP(B254,'SP2'!$D$1:$I$107,6,0),"")</f>
        <v/>
      </c>
      <c r="W254" s="4" t="str">
        <f>IFERROR(IF(B254&lt;&gt;0,VLOOKUP(B254,KLSBX1!$D$2:$I$120,6,FALSE()),NA()),IFERROR(IF(A254&lt;&gt;0,VLOOKUP(A254,KLSBX1!$C$2:$I$120,7,FALSE()),NA()),""))</f>
        <v/>
      </c>
      <c r="X254" s="4" t="str">
        <f>IFERROR(IF(B254&lt;&gt;0,VLOOKUP(B254,KLSBX2!$D$2:$I$120,6,FALSE()),NA()),IFERROR(IF(A254&lt;&gt;0,VLOOKUP(A254,KLSBX2!$C$2:$I$120,7,FALSE()),NA()),""))</f>
        <v/>
      </c>
      <c r="Y254" s="4" t="str">
        <f>IFERROR(IF(B254&lt;&gt;0,VLOOKUP(B254,DMSBXNC!$D$2:$I$420,6,FALSE()),NA()),IFERROR(IF(A254&lt;&gt;0,VLOOKUP(A254,DMSBXNC!$C$2:$I$420,7,FALSE()),NA()),""))</f>
        <v/>
      </c>
      <c r="Z254" s="4" t="str">
        <f>IFERROR(IF(B254&lt;&gt;0,VLOOKUP(B254,DMSBX1_3!$D$2:$I$420,6,FALSE()),NA()),IFERROR(IF(A254&lt;&gt;0,VLOOKUP(A254,DMSBX1_3!$C$2:$I$420,7,FALSE()),NA()),""))</f>
        <v/>
      </c>
      <c r="AA254" s="4" t="str">
        <f>IFERROR(IF(B254&lt;&gt;0,VLOOKUP(B254,'KLS1'!$D$2:$I$420,6,FALSE()),NA()),IFERROR(IF(A254&lt;&gt;0,VLOOKUP(A254,'KLS1'!$C$2:$I$420,7,FALSE()),NA()),""))</f>
        <v/>
      </c>
      <c r="AB254" s="6" t="str">
        <f>IFERROR(IF(B254&lt;&gt;0,VLOOKUP(B254,'KLS2'!$D$2:$I$426,6,FALSE()),NA()),IFERROR(IF(A254&lt;&gt;0,VLOOKUP(A254,'KLS2'!$C$2:$I$426,7,FALSE()),NA()),""))</f>
        <v/>
      </c>
      <c r="AC254" s="10">
        <f t="shared" si="42"/>
        <v>0</v>
      </c>
      <c r="AD254" s="11">
        <f t="shared" si="43"/>
        <v>0</v>
      </c>
      <c r="AE254" s="201">
        <f t="shared" si="44"/>
        <v>0</v>
      </c>
      <c r="AF254" s="240"/>
      <c r="AG254" s="4" t="str">
        <f>IFERROR(VLOOKUP(B254,FS!$A$2:$N$78,6,FALSE),"")</f>
        <v/>
      </c>
      <c r="AH254" s="4" t="str">
        <f>IFERROR(VLOOKUP(B254,FS!$A$2:$N$78,7,FALSE),"")</f>
        <v/>
      </c>
      <c r="AI254" s="4" t="str">
        <f>IFERROR(VLOOKUP(B254,FS!$A$2:$N$78,8,FALSE),"")</f>
        <v/>
      </c>
      <c r="AJ254" s="4" t="str">
        <f>IFERROR(VLOOKUP(B254,FS!$A$2:$N$78,9,FALSE),"")</f>
        <v/>
      </c>
      <c r="AK254" s="4" t="str">
        <f>IFERROR(VLOOKUP(B254,FS!$A$2:$N$78,10,FALSE),"")</f>
        <v/>
      </c>
      <c r="AL254" s="4" t="str">
        <f>IFERROR(VLOOKUP(B254,FS!$A$2:$N$78,11,FALSE),"")</f>
        <v/>
      </c>
      <c r="AM254" s="4" t="str">
        <f>IFERROR(VLOOKUP(B254,FS!$A$2:$N$78,12,FALSE),"")</f>
        <v/>
      </c>
      <c r="AN254" s="4" t="str">
        <f>IFERROR(VLOOKUP(B254,FS!$A$2:$N$78,13,FALSE),"")</f>
        <v/>
      </c>
      <c r="AO254" s="236">
        <f t="shared" si="45"/>
        <v>0</v>
      </c>
      <c r="AP254" s="235">
        <f t="shared" si="46"/>
        <v>0</v>
      </c>
      <c r="AQ254" s="237">
        <f t="shared" si="47"/>
        <v>0</v>
      </c>
      <c r="AR254" s="4">
        <f t="shared" si="48"/>
        <v>47.666666666666664</v>
      </c>
      <c r="AS254" s="1">
        <f t="shared" si="49"/>
        <v>1</v>
      </c>
      <c r="AT254" s="245">
        <f t="shared" si="50"/>
        <v>5</v>
      </c>
    </row>
    <row r="255" spans="1:46" ht="15" customHeight="1">
      <c r="B255" s="14">
        <v>777617</v>
      </c>
      <c r="C255" s="14" t="s">
        <v>557</v>
      </c>
      <c r="D255" s="3">
        <v>2012</v>
      </c>
      <c r="E255" s="3" t="s">
        <v>11</v>
      </c>
      <c r="F255" s="1" t="str">
        <f>IFERROR(VLOOKUP(B255,SVEXP!$A$2:$F$6577,6,FALSE),"")</f>
        <v>SK SNOWRIDERS VIMPERK</v>
      </c>
      <c r="G255" s="211" t="str">
        <f>IFERROR(VLOOKUP(B255,SVEXP!$A$2:$E$6577,5,FALSE),"")</f>
        <v>Jihočeský kraj</v>
      </c>
      <c r="H255" s="3" t="s">
        <v>161</v>
      </c>
      <c r="I255" s="4" t="str">
        <f>IFERROR(VLOOKUP(A255,'KLP1'!$C$1:$I$108,7,0),IFERROR(VLOOKUP(B255,'KLP1'!$D$1:$I$108,6,0),""))</f>
        <v/>
      </c>
      <c r="J255" s="4" t="str">
        <f>IFERROR(VLOOKUP(A255,'KLP2'!$C$1:$I$108,7,0),IFERROR(VLOOKUP(B255,'KLP2'!$D$1:$I$108,6,0),""))</f>
        <v/>
      </c>
      <c r="K255" s="4" t="str">
        <f>IFERROR(VLOOKUP(A255,'DM1'!$C$1:$I$108,7,0),IFERROR(VLOOKUP(B255,'DM1'!$D$1:$I$108,6,0),""))</f>
        <v/>
      </c>
      <c r="L255" s="4" t="str">
        <f>IFERROR(VLOOKUP(A255,'DM2'!$C$1:$I$108,7,0),IFERROR(VLOOKUP(B255,'DM2'!$D$1:$I$108,6,0),""))</f>
        <v/>
      </c>
      <c r="M255" s="1" t="str">
        <f>IFERROR(VLOOKUP(A255,'SPF1'!$C$1:$I$108,7,0),IFERROR(VLOOKUP(B255,'SPF1'!$D$1:$I$108,6,0),""))</f>
        <v/>
      </c>
      <c r="N255" s="4" t="str">
        <f>IFERROR(VLOOKUP(A255,'SPF2'!$C$1:$I$108,7,0),IFERROR(VLOOKUP(B255,'SPF2'!$D$1:$I$108,6,0),""))</f>
        <v/>
      </c>
      <c r="O255" s="10">
        <f t="shared" si="39"/>
        <v>0</v>
      </c>
      <c r="P255" s="11">
        <f t="shared" si="40"/>
        <v>0</v>
      </c>
      <c r="Q255" s="201">
        <f t="shared" si="41"/>
        <v>0</v>
      </c>
      <c r="R255" s="8"/>
      <c r="S255" s="5" t="str">
        <f>IFERROR(VLOOKUP(A255,DMSBX1!$C$1:$I$108,7,0),IFERROR(VLOOKUP(B255,DMSBX1!$D$1:$I$108,6,0),""))</f>
        <v/>
      </c>
      <c r="T255" s="5" t="str">
        <f>IFERROR(VLOOKUP(A255,DMSBX2!$C$1:$I$101,7,0),IFERROR(VLOOKUP(B255,DMSBX2!$D$1:$I$101,6,0),""))</f>
        <v/>
      </c>
      <c r="U255" s="4">
        <f>IFERROR(VLOOKUP(B255,'SP1'!$D$1:$I$107,6,0),"")</f>
        <v>15</v>
      </c>
      <c r="V255" s="4">
        <f>IFERROR(VLOOKUP(B255,'SP2'!$D$1:$I$107,6,0),"")</f>
        <v>36</v>
      </c>
      <c r="W255" s="4">
        <f>IFERROR(IF(B255&lt;&gt;0,VLOOKUP(B255,KLSBX1!$D$2:$I$120,6,FALSE()),NA()),IFERROR(IF(A255&lt;&gt;0,VLOOKUP(A255,KLSBX1!$C$2:$I$120,7,FALSE()),NA()),""))</f>
        <v>16</v>
      </c>
      <c r="X255" s="4">
        <f>IFERROR(IF(B255&lt;&gt;0,VLOOKUP(B255,KLSBX2!$D$2:$I$120,6,FALSE()),NA()),IFERROR(IF(A255&lt;&gt;0,VLOOKUP(A255,KLSBX2!$C$2:$I$120,7,FALSE()),NA()),""))</f>
        <v>22</v>
      </c>
      <c r="Y255" s="4">
        <f>IFERROR(IF(B255&lt;&gt;0,VLOOKUP(B255,DMSBXNC!$D$2:$I$420,6,FALSE()),NA()),IFERROR(IF(A255&lt;&gt;0,VLOOKUP(A255,DMSBXNC!$C$2:$I$420,7,FALSE()),NA()),""))</f>
        <v>12</v>
      </c>
      <c r="Z255" s="4">
        <f>IFERROR(IF(B255&lt;&gt;0,VLOOKUP(B255,DMSBX1_3!$D$2:$I$420,6,FALSE()),NA()),IFERROR(IF(A255&lt;&gt;0,VLOOKUP(A255,DMSBX1_3!$C$2:$I$420,7,FALSE()),NA()),""))</f>
        <v>13</v>
      </c>
      <c r="AA255" s="4" t="str">
        <f>IFERROR(IF(B255&lt;&gt;0,VLOOKUP(B255,'KLS1'!$D$2:$I$420,6,FALSE()),NA()),IFERROR(IF(A255&lt;&gt;0,VLOOKUP(A255,'KLS1'!$C$2:$I$420,7,FALSE()),NA()),""))</f>
        <v/>
      </c>
      <c r="AB255" s="6" t="str">
        <f>IFERROR(IF(B255&lt;&gt;0,VLOOKUP(B255,'KLS2'!$D$2:$I$426,6,FALSE()),NA()),IFERROR(IF(A255&lt;&gt;0,VLOOKUP(A255,'KLS2'!$C$2:$I$426,7,FALSE()),NA()),""))</f>
        <v/>
      </c>
      <c r="AC255" s="10">
        <f t="shared" si="42"/>
        <v>114</v>
      </c>
      <c r="AD255" s="11">
        <f t="shared" si="43"/>
        <v>114</v>
      </c>
      <c r="AE255" s="201">
        <f t="shared" si="44"/>
        <v>24.666666666666668</v>
      </c>
      <c r="AF255" s="240"/>
      <c r="AG255" s="4" t="str">
        <f>IFERROR(VLOOKUP(B255,FS!$A$2:$N$78,6,FALSE),"")</f>
        <v/>
      </c>
      <c r="AH255" s="4" t="str">
        <f>IFERROR(VLOOKUP(B255,FS!$A$2:$N$78,7,FALSE),"")</f>
        <v/>
      </c>
      <c r="AI255" s="4" t="str">
        <f>IFERROR(VLOOKUP(B255,FS!$A$2:$N$78,8,FALSE),"")</f>
        <v/>
      </c>
      <c r="AJ255" s="4" t="str">
        <f>IFERROR(VLOOKUP(B255,FS!$A$2:$N$78,9,FALSE),"")</f>
        <v/>
      </c>
      <c r="AK255" s="4" t="str">
        <f>IFERROR(VLOOKUP(B255,FS!$A$2:$N$78,10,FALSE),"")</f>
        <v/>
      </c>
      <c r="AL255" s="4" t="str">
        <f>IFERROR(VLOOKUP(B255,FS!$A$2:$N$78,11,FALSE),"")</f>
        <v/>
      </c>
      <c r="AM255" s="4" t="str">
        <f>IFERROR(VLOOKUP(B255,FS!$A$2:$N$78,12,FALSE),"")</f>
        <v/>
      </c>
      <c r="AN255" s="4" t="str">
        <f>IFERROR(VLOOKUP(B255,FS!$A$2:$N$78,13,FALSE),"")</f>
        <v/>
      </c>
      <c r="AO255" s="236">
        <f t="shared" si="45"/>
        <v>0</v>
      </c>
      <c r="AP255" s="235">
        <f t="shared" si="46"/>
        <v>0</v>
      </c>
      <c r="AQ255" s="237">
        <f t="shared" si="47"/>
        <v>0</v>
      </c>
      <c r="AR255" s="4">
        <f t="shared" si="48"/>
        <v>24.666666666666668</v>
      </c>
      <c r="AS255" s="1">
        <f t="shared" si="49"/>
        <v>1</v>
      </c>
      <c r="AT255" s="130"/>
    </row>
    <row r="256" spans="1:46" ht="15" customHeight="1">
      <c r="B256" s="14">
        <v>777765</v>
      </c>
      <c r="C256" s="14" t="s">
        <v>572</v>
      </c>
      <c r="D256" s="3">
        <v>2012</v>
      </c>
      <c r="E256" s="3" t="s">
        <v>11</v>
      </c>
      <c r="F256" s="1" t="str">
        <f>IFERROR(VLOOKUP(B256,SVEXP!$A$2:$F$6577,6,FALSE),"")</f>
        <v>SK SNOWRIDERS VIMPERK</v>
      </c>
      <c r="G256" s="211" t="str">
        <f>IFERROR(VLOOKUP(B256,SVEXP!$A$2:$E$6577,5,FALSE),"")</f>
        <v>Jihočeský kraj</v>
      </c>
      <c r="H256" s="3" t="s">
        <v>161</v>
      </c>
      <c r="I256" s="4" t="str">
        <f>IFERROR(VLOOKUP(A256,'KLP1'!$C$1:$I$108,7,0),IFERROR(VLOOKUP(B256,'KLP1'!$D$1:$I$108,6,0),""))</f>
        <v/>
      </c>
      <c r="J256" s="4" t="str">
        <f>IFERROR(VLOOKUP(A256,'KLP2'!$C$1:$I$108,7,0),IFERROR(VLOOKUP(B256,'KLP2'!$D$1:$I$108,6,0),""))</f>
        <v/>
      </c>
      <c r="K256" s="4" t="str">
        <f>IFERROR(VLOOKUP(A256,'DM1'!$C$1:$I$108,7,0),IFERROR(VLOOKUP(B256,'DM1'!$D$1:$I$108,6,0),""))</f>
        <v/>
      </c>
      <c r="L256" s="4" t="str">
        <f>IFERROR(VLOOKUP(A256,'DM2'!$C$1:$I$108,7,0),IFERROR(VLOOKUP(B256,'DM2'!$D$1:$I$108,6,0),""))</f>
        <v/>
      </c>
      <c r="M256" s="1" t="str">
        <f>IFERROR(VLOOKUP(A256,'SPF1'!$C$1:$I$108,7,0),IFERROR(VLOOKUP(B256,'SPF1'!$D$1:$I$108,6,0),""))</f>
        <v/>
      </c>
      <c r="N256" s="4" t="str">
        <f>IFERROR(VLOOKUP(A256,'SPF2'!$C$1:$I$108,7,0),IFERROR(VLOOKUP(B256,'SPF2'!$D$1:$I$108,6,0),""))</f>
        <v/>
      </c>
      <c r="O256" s="10">
        <f t="shared" si="39"/>
        <v>0</v>
      </c>
      <c r="P256" s="11">
        <f t="shared" si="40"/>
        <v>0</v>
      </c>
      <c r="Q256" s="201">
        <f t="shared" si="41"/>
        <v>0</v>
      </c>
      <c r="R256" s="8"/>
      <c r="S256" s="5" t="str">
        <f>IFERROR(VLOOKUP(A256,DMSBX1!$C$1:$I$108,7,0),IFERROR(VLOOKUP(B256,DMSBX1!$D$1:$I$108,6,0),""))</f>
        <v/>
      </c>
      <c r="T256" s="5" t="str">
        <f>IFERROR(VLOOKUP(A256,DMSBX2!$C$1:$I$101,7,0),IFERROR(VLOOKUP(B256,DMSBX2!$D$1:$I$101,6,0),""))</f>
        <v/>
      </c>
      <c r="U256" s="4">
        <f>IFERROR(VLOOKUP(B256,'SP1'!$D$1:$I$107,6,0),"")</f>
        <v>24</v>
      </c>
      <c r="V256" s="4" t="str">
        <f>IFERROR(VLOOKUP(B256,'SP2'!$D$1:$I$107,6,0),"")</f>
        <v/>
      </c>
      <c r="W256" s="4" t="str">
        <f>IFERROR(IF(B256&lt;&gt;0,VLOOKUP(B256,KLSBX1!$D$2:$I$120,6,FALSE()),NA()),IFERROR(IF(A256&lt;&gt;0,VLOOKUP(A256,KLSBX1!$C$2:$I$120,7,FALSE()),NA()),""))</f>
        <v/>
      </c>
      <c r="X256" s="4" t="str">
        <f>IFERROR(IF(B256&lt;&gt;0,VLOOKUP(B256,KLSBX2!$D$2:$I$120,6,FALSE()),NA()),IFERROR(IF(A256&lt;&gt;0,VLOOKUP(A256,KLSBX2!$C$2:$I$120,7,FALSE()),NA()),""))</f>
        <v/>
      </c>
      <c r="Y256" s="4" t="str">
        <f>IFERROR(IF(B256&lt;&gt;0,VLOOKUP(B256,DMSBXNC!$D$2:$I$420,6,FALSE()),NA()),IFERROR(IF(A256&lt;&gt;0,VLOOKUP(A256,DMSBXNC!$C$2:$I$420,7,FALSE()),NA()),""))</f>
        <v/>
      </c>
      <c r="Z256" s="4" t="str">
        <f>IFERROR(IF(B256&lt;&gt;0,VLOOKUP(B256,DMSBX1_3!$D$2:$I$420,6,FALSE()),NA()),IFERROR(IF(A256&lt;&gt;0,VLOOKUP(A256,DMSBX1_3!$C$2:$I$420,7,FALSE()),NA()),""))</f>
        <v/>
      </c>
      <c r="AA256" s="4" t="str">
        <f>IFERROR(IF(B256&lt;&gt;0,VLOOKUP(B256,'KLS1'!$D$2:$I$420,6,FALSE()),NA()),IFERROR(IF(A256&lt;&gt;0,VLOOKUP(A256,'KLS1'!$C$2:$I$420,7,FALSE()),NA()),""))</f>
        <v/>
      </c>
      <c r="AB256" s="6" t="str">
        <f>IFERROR(IF(B256&lt;&gt;0,VLOOKUP(B256,'KLS2'!$D$2:$I$426,6,FALSE()),NA()),IFERROR(IF(A256&lt;&gt;0,VLOOKUP(A256,'KLS2'!$C$2:$I$426,7,FALSE()),NA()),""))</f>
        <v/>
      </c>
      <c r="AC256" s="10">
        <f t="shared" si="42"/>
        <v>24</v>
      </c>
      <c r="AD256" s="11">
        <f t="shared" si="43"/>
        <v>24</v>
      </c>
      <c r="AE256" s="201">
        <f t="shared" si="44"/>
        <v>8</v>
      </c>
      <c r="AF256" s="240"/>
      <c r="AG256" s="4" t="str">
        <f>IFERROR(VLOOKUP(B256,FS!$A$2:$N$78,6,FALSE),"")</f>
        <v/>
      </c>
      <c r="AH256" s="4" t="str">
        <f>IFERROR(VLOOKUP(B256,FS!$A$2:$N$78,7,FALSE),"")</f>
        <v/>
      </c>
      <c r="AI256" s="4" t="str">
        <f>IFERROR(VLOOKUP(B256,FS!$A$2:$N$78,8,FALSE),"")</f>
        <v/>
      </c>
      <c r="AJ256" s="4" t="str">
        <f>IFERROR(VLOOKUP(B256,FS!$A$2:$N$78,9,FALSE),"")</f>
        <v/>
      </c>
      <c r="AK256" s="4" t="str">
        <f>IFERROR(VLOOKUP(B256,FS!$A$2:$N$78,10,FALSE),"")</f>
        <v/>
      </c>
      <c r="AL256" s="4" t="str">
        <f>IFERROR(VLOOKUP(B256,FS!$A$2:$N$78,11,FALSE),"")</f>
        <v/>
      </c>
      <c r="AM256" s="4" t="str">
        <f>IFERROR(VLOOKUP(B256,FS!$A$2:$N$78,12,FALSE),"")</f>
        <v/>
      </c>
      <c r="AN256" s="4" t="str">
        <f>IFERROR(VLOOKUP(B256,FS!$A$2:$N$78,13,FALSE),"")</f>
        <v/>
      </c>
      <c r="AO256" s="236">
        <f t="shared" si="45"/>
        <v>0</v>
      </c>
      <c r="AP256" s="235">
        <f t="shared" si="46"/>
        <v>0</v>
      </c>
      <c r="AQ256" s="237">
        <f t="shared" si="47"/>
        <v>0</v>
      </c>
      <c r="AR256" s="4">
        <f t="shared" si="48"/>
        <v>8</v>
      </c>
      <c r="AS256" s="1">
        <f t="shared" si="49"/>
        <v>1</v>
      </c>
      <c r="AT256" s="130"/>
    </row>
    <row r="257" spans="1:46" ht="15" customHeight="1">
      <c r="B257" s="14">
        <v>707478</v>
      </c>
      <c r="C257" s="14" t="s">
        <v>575</v>
      </c>
      <c r="D257" s="3">
        <v>2012</v>
      </c>
      <c r="E257" s="3" t="s">
        <v>11</v>
      </c>
      <c r="F257" s="1" t="str">
        <f>IFERROR(VLOOKUP(B257,SVEXP!$A$2:$F$6577,6,FALSE),"")</f>
        <v>SK SNOWRIDERS VIMPERK</v>
      </c>
      <c r="G257" s="211" t="str">
        <f>IFERROR(VLOOKUP(B257,SVEXP!$A$2:$E$6577,5,FALSE),"")</f>
        <v>Jihočeský kraj</v>
      </c>
      <c r="H257" s="3" t="s">
        <v>161</v>
      </c>
      <c r="I257" s="4" t="str">
        <f>IFERROR(VLOOKUP(A257,'KLP1'!$C$1:$I$108,7,0),IFERROR(VLOOKUP(B257,'KLP1'!$D$1:$I$108,6,0),""))</f>
        <v/>
      </c>
      <c r="J257" s="4" t="str">
        <f>IFERROR(VLOOKUP(A257,'KLP2'!$C$1:$I$108,7,0),IFERROR(VLOOKUP(B257,'KLP2'!$D$1:$I$108,6,0),""))</f>
        <v/>
      </c>
      <c r="K257" s="4" t="str">
        <f>IFERROR(VLOOKUP(A257,'DM1'!$C$1:$I$108,7,0),IFERROR(VLOOKUP(B257,'DM1'!$D$1:$I$108,6,0),""))</f>
        <v/>
      </c>
      <c r="L257" s="4" t="str">
        <f>IFERROR(VLOOKUP(A257,'DM2'!$C$1:$I$108,7,0),IFERROR(VLOOKUP(B257,'DM2'!$D$1:$I$108,6,0),""))</f>
        <v/>
      </c>
      <c r="M257" s="1" t="str">
        <f>IFERROR(VLOOKUP(A257,'SPF1'!$C$1:$I$108,7,0),IFERROR(VLOOKUP(B257,'SPF1'!$D$1:$I$108,6,0),""))</f>
        <v/>
      </c>
      <c r="N257" s="4" t="str">
        <f>IFERROR(VLOOKUP(A257,'SPF2'!$C$1:$I$108,7,0),IFERROR(VLOOKUP(B257,'SPF2'!$D$1:$I$108,6,0),""))</f>
        <v/>
      </c>
      <c r="O257" s="10">
        <f t="shared" si="39"/>
        <v>0</v>
      </c>
      <c r="P257" s="11">
        <f t="shared" si="40"/>
        <v>0</v>
      </c>
      <c r="Q257" s="201">
        <f t="shared" si="41"/>
        <v>0</v>
      </c>
      <c r="R257" s="8"/>
      <c r="S257" s="5" t="str">
        <f>IFERROR(VLOOKUP(A257,DMSBX1!$C$1:$I$108,7,0),IFERROR(VLOOKUP(B257,DMSBX1!$D$1:$I$108,6,0),""))</f>
        <v/>
      </c>
      <c r="T257" s="5" t="str">
        <f>IFERROR(VLOOKUP(A257,DMSBX2!$C$1:$I$101,7,0),IFERROR(VLOOKUP(B257,DMSBX2!$D$1:$I$101,6,0),""))</f>
        <v/>
      </c>
      <c r="U257" s="4">
        <f>IFERROR(VLOOKUP(B257,'SP1'!$D$1:$I$107,6,0),"")</f>
        <v>18</v>
      </c>
      <c r="V257" s="4" t="str">
        <f>IFERROR(VLOOKUP(B257,'SP2'!$D$1:$I$107,6,0),"")</f>
        <v/>
      </c>
      <c r="W257" s="4" t="str">
        <f>IFERROR(IF(B257&lt;&gt;0,VLOOKUP(B257,KLSBX1!$D$2:$I$120,6,FALSE()),NA()),IFERROR(IF(A257&lt;&gt;0,VLOOKUP(A257,KLSBX1!$C$2:$I$120,7,FALSE()),NA()),""))</f>
        <v/>
      </c>
      <c r="X257" s="4" t="str">
        <f>IFERROR(IF(B257&lt;&gt;0,VLOOKUP(B257,KLSBX2!$D$2:$I$120,6,FALSE()),NA()),IFERROR(IF(A257&lt;&gt;0,VLOOKUP(A257,KLSBX2!$C$2:$I$120,7,FALSE()),NA()),""))</f>
        <v/>
      </c>
      <c r="Y257" s="4" t="str">
        <f>IFERROR(IF(B257&lt;&gt;0,VLOOKUP(B257,DMSBXNC!$D$2:$I$420,6,FALSE()),NA()),IFERROR(IF(A257&lt;&gt;0,VLOOKUP(A257,DMSBXNC!$C$2:$I$420,7,FALSE()),NA()),""))</f>
        <v/>
      </c>
      <c r="Z257" s="4" t="str">
        <f>IFERROR(IF(B257&lt;&gt;0,VLOOKUP(B257,DMSBX1_3!$D$2:$I$420,6,FALSE()),NA()),IFERROR(IF(A257&lt;&gt;0,VLOOKUP(A257,DMSBX1_3!$C$2:$I$420,7,FALSE()),NA()),""))</f>
        <v/>
      </c>
      <c r="AA257" s="4" t="str">
        <f>IFERROR(IF(B257&lt;&gt;0,VLOOKUP(B257,'KLS1'!$D$2:$I$420,6,FALSE()),NA()),IFERROR(IF(A257&lt;&gt;0,VLOOKUP(A257,'KLS1'!$C$2:$I$420,7,FALSE()),NA()),""))</f>
        <v/>
      </c>
      <c r="AB257" s="6" t="str">
        <f>IFERROR(IF(B257&lt;&gt;0,VLOOKUP(B257,'KLS2'!$D$2:$I$426,6,FALSE()),NA()),IFERROR(IF(A257&lt;&gt;0,VLOOKUP(A257,'KLS2'!$C$2:$I$426,7,FALSE()),NA()),""))</f>
        <v/>
      </c>
      <c r="AC257" s="10">
        <f t="shared" si="42"/>
        <v>18</v>
      </c>
      <c r="AD257" s="11">
        <f t="shared" si="43"/>
        <v>18</v>
      </c>
      <c r="AE257" s="201">
        <f t="shared" si="44"/>
        <v>6</v>
      </c>
      <c r="AF257" s="240"/>
      <c r="AG257" s="4" t="str">
        <f>IFERROR(VLOOKUP(B257,FS!$A$2:$N$78,6,FALSE),"")</f>
        <v/>
      </c>
      <c r="AH257" s="4" t="str">
        <f>IFERROR(VLOOKUP(B257,FS!$A$2:$N$78,7,FALSE),"")</f>
        <v/>
      </c>
      <c r="AI257" s="4" t="str">
        <f>IFERROR(VLOOKUP(B257,FS!$A$2:$N$78,8,FALSE),"")</f>
        <v/>
      </c>
      <c r="AJ257" s="4" t="str">
        <f>IFERROR(VLOOKUP(B257,FS!$A$2:$N$78,9,FALSE),"")</f>
        <v/>
      </c>
      <c r="AK257" s="4" t="str">
        <f>IFERROR(VLOOKUP(B257,FS!$A$2:$N$78,10,FALSE),"")</f>
        <v/>
      </c>
      <c r="AL257" s="4" t="str">
        <f>IFERROR(VLOOKUP(B257,FS!$A$2:$N$78,11,FALSE),"")</f>
        <v/>
      </c>
      <c r="AM257" s="4" t="str">
        <f>IFERROR(VLOOKUP(B257,FS!$A$2:$N$78,12,FALSE),"")</f>
        <v/>
      </c>
      <c r="AN257" s="4" t="str">
        <f>IFERROR(VLOOKUP(B257,FS!$A$2:$N$78,13,FALSE),"")</f>
        <v/>
      </c>
      <c r="AO257" s="236">
        <f t="shared" si="45"/>
        <v>0</v>
      </c>
      <c r="AP257" s="235">
        <f t="shared" si="46"/>
        <v>0</v>
      </c>
      <c r="AQ257" s="237">
        <f t="shared" si="47"/>
        <v>0</v>
      </c>
      <c r="AR257" s="4">
        <f t="shared" si="48"/>
        <v>6</v>
      </c>
      <c r="AS257" s="1">
        <f t="shared" si="49"/>
        <v>1</v>
      </c>
      <c r="AT257" s="130"/>
    </row>
    <row r="258" spans="1:46" ht="15" customHeight="1">
      <c r="A258" s="141"/>
      <c r="B258" s="141">
        <v>774779</v>
      </c>
      <c r="C258" s="14" t="s">
        <v>586</v>
      </c>
      <c r="D258" s="2">
        <v>2012</v>
      </c>
      <c r="E258" s="3" t="s">
        <v>11</v>
      </c>
      <c r="F258" s="1" t="str">
        <f>IFERROR(VLOOKUP(B258,SVEXP!$A$2:$F$6577,6,FALSE),"")</f>
        <v>Klub Krušných hor</v>
      </c>
      <c r="G258" s="211" t="str">
        <f>IFERROR(VLOOKUP(B258,SVEXP!$A$2:$E$6577,5,FALSE),"")</f>
        <v>Karlovarský kraj</v>
      </c>
      <c r="H258" s="3" t="s">
        <v>161</v>
      </c>
      <c r="I258" s="4">
        <f>IFERROR(VLOOKUP(A258,'KLP1'!$C$1:$I$108,7,0),IFERROR(VLOOKUP(B258,'KLP1'!$D$1:$I$108,6,0),""))</f>
        <v>48</v>
      </c>
      <c r="J258" s="4" t="str">
        <f>IFERROR(VLOOKUP(A258,'KLP2'!$C$1:$I$108,7,0),IFERROR(VLOOKUP(B258,'KLP2'!$D$1:$I$108,6,0),""))</f>
        <v/>
      </c>
      <c r="K258" s="4" t="str">
        <f>IFERROR(VLOOKUP(A258,'DM1'!$C$1:$I$108,7,0),IFERROR(VLOOKUP(B258,'DM1'!$D$1:$I$108,6,0),""))</f>
        <v/>
      </c>
      <c r="L258" s="4" t="str">
        <f>IFERROR(VLOOKUP(A258,'DM2'!$C$1:$I$108,7,0),IFERROR(VLOOKUP(B258,'DM2'!$D$1:$I$108,6,0),""))</f>
        <v/>
      </c>
      <c r="M258" s="4" t="str">
        <f>IFERROR(VLOOKUP(A258,'SPF1'!$C$1:$I$108,7,0),IFERROR(VLOOKUP(B258,'SPF1'!$D$1:$I$108,6,0),""))</f>
        <v/>
      </c>
      <c r="N258" s="4" t="str">
        <f>IFERROR(VLOOKUP(A258,'SPF2'!$C$1:$I$108,7,0),IFERROR(VLOOKUP(B258,'SPF2'!$D$1:$I$108,6,0),""))</f>
        <v/>
      </c>
      <c r="O258" s="10">
        <f t="shared" si="39"/>
        <v>48</v>
      </c>
      <c r="P258" s="11">
        <f t="shared" si="40"/>
        <v>48</v>
      </c>
      <c r="Q258" s="201">
        <f t="shared" si="41"/>
        <v>16</v>
      </c>
      <c r="R258" s="8"/>
      <c r="S258" s="5" t="str">
        <f>IFERROR(VLOOKUP(A258,DMSBX1!$C$1:$I$108,7,0),IFERROR(VLOOKUP(B258,DMSBX1!$D$1:$I$108,6,0),""))</f>
        <v/>
      </c>
      <c r="T258" s="5" t="str">
        <f>IFERROR(VLOOKUP(A258,DMSBX2!$C$1:$I$101,7,0),IFERROR(VLOOKUP(B258,DMSBX2!$D$1:$I$101,6,0),""))</f>
        <v/>
      </c>
      <c r="U258" s="4" t="str">
        <f>IFERROR(VLOOKUP(B258,'SP1'!$D$1:$I$107,6,0),"")</f>
        <v/>
      </c>
      <c r="V258" s="4" t="str">
        <f>IFERROR(VLOOKUP(B258,'SP2'!$D$1:$I$107,6,0),"")</f>
        <v/>
      </c>
      <c r="W258" s="4" t="str">
        <f>IFERROR(IF(B258&lt;&gt;0,VLOOKUP(B258,KLSBX1!$D$2:$I$120,6,FALSE()),NA()),IFERROR(IF(A258&lt;&gt;0,VLOOKUP(A258,KLSBX1!$C$2:$I$120,7,FALSE()),NA()),""))</f>
        <v/>
      </c>
      <c r="X258" s="4" t="str">
        <f>IFERROR(IF(B258&lt;&gt;0,VLOOKUP(B258,KLSBX2!$D$2:$I$120,6,FALSE()),NA()),IFERROR(IF(A258&lt;&gt;0,VLOOKUP(A258,KLSBX2!$C$2:$I$120,7,FALSE()),NA()),""))</f>
        <v/>
      </c>
      <c r="Y258" s="4" t="str">
        <f>IFERROR(IF(B258&lt;&gt;0,VLOOKUP(B258,DMSBXNC!$D$2:$I$420,6,FALSE()),NA()),IFERROR(IF(A258&lt;&gt;0,VLOOKUP(A258,DMSBXNC!$C$2:$I$420,7,FALSE()),NA()),""))</f>
        <v/>
      </c>
      <c r="Z258" s="4" t="str">
        <f>IFERROR(IF(B258&lt;&gt;0,VLOOKUP(B258,DMSBX1_3!$D$2:$I$420,6,FALSE()),NA()),IFERROR(IF(A258&lt;&gt;0,VLOOKUP(A258,DMSBX1_3!$C$2:$I$420,7,FALSE()),NA()),""))</f>
        <v/>
      </c>
      <c r="AA258" s="4" t="str">
        <f>IFERROR(IF(B258&lt;&gt;0,VLOOKUP(B258,'KLS1'!$D$2:$I$420,6,FALSE()),NA()),IFERROR(IF(A258&lt;&gt;0,VLOOKUP(A258,'KLS1'!$C$2:$I$420,7,FALSE()),NA()),""))</f>
        <v/>
      </c>
      <c r="AB258" s="6" t="str">
        <f>IFERROR(IF(B258&lt;&gt;0,VLOOKUP(B258,'KLS2'!$D$2:$I$426,6,FALSE()),NA()),IFERROR(IF(A258&lt;&gt;0,VLOOKUP(A258,'KLS2'!$C$2:$I$426,7,FALSE()),NA()),""))</f>
        <v/>
      </c>
      <c r="AC258" s="10">
        <f t="shared" si="42"/>
        <v>0</v>
      </c>
      <c r="AD258" s="11">
        <f t="shared" si="43"/>
        <v>0</v>
      </c>
      <c r="AE258" s="201">
        <f t="shared" si="44"/>
        <v>0</v>
      </c>
      <c r="AF258" s="240"/>
      <c r="AG258" s="4">
        <f>IFERROR(VLOOKUP(B258,FS!$A$2:$N$78,6,FALSE),"")</f>
        <v>40</v>
      </c>
      <c r="AK258" s="4">
        <f>IFERROR(VLOOKUP(B258,FS!$A$2:$N$78,10,FALSE),"")</f>
        <v>40</v>
      </c>
      <c r="AL258" s="4">
        <f>IFERROR(VLOOKUP(B258,FS!$A$2:$N$78,11,FALSE),"")</f>
        <v>28</v>
      </c>
      <c r="AN258" s="4">
        <f>IFERROR(VLOOKUP(B258,FS!$A$2:$N$78,13,FALSE),"")</f>
        <v>36</v>
      </c>
      <c r="AO258" s="236">
        <f t="shared" si="45"/>
        <v>144</v>
      </c>
      <c r="AP258" s="235">
        <f t="shared" si="46"/>
        <v>144</v>
      </c>
      <c r="AQ258" s="237">
        <f t="shared" si="47"/>
        <v>38.666666666666664</v>
      </c>
      <c r="AR258" s="4">
        <f t="shared" si="48"/>
        <v>54.666666666666664</v>
      </c>
      <c r="AS258" s="1">
        <f t="shared" si="49"/>
        <v>2</v>
      </c>
      <c r="AT258" s="245">
        <f>COUNTIF(I258:N258,"&gt;"&amp;0)+COUNTIF(S258:AB258,"&gt;"&amp;0)+COUNTIF(AG258:AN258,"&gt;"&amp;0)</f>
        <v>5</v>
      </c>
    </row>
    <row r="259" spans="1:46" ht="15" customHeight="1">
      <c r="A259" s="141"/>
      <c r="B259" s="141">
        <v>773200</v>
      </c>
      <c r="C259" s="14" t="s">
        <v>565</v>
      </c>
      <c r="D259" s="2">
        <v>2012</v>
      </c>
      <c r="E259" s="3" t="s">
        <v>11</v>
      </c>
      <c r="F259" s="1" t="str">
        <f>IFERROR(VLOOKUP(B259,SVEXP!$A$2:$F$6577,6,FALSE),"")</f>
        <v>Tělovýchovná jednota Spartak Vrchlabí, z. s. AD</v>
      </c>
      <c r="G259" s="211" t="str">
        <f>IFERROR(VLOOKUP(B259,SVEXP!$A$2:$E$6577,5,FALSE),"")</f>
        <v>Královéhradecký kraj</v>
      </c>
      <c r="H259" s="3" t="s">
        <v>161</v>
      </c>
      <c r="I259" s="4">
        <f>IFERROR(VLOOKUP(A259,'KLP1'!$C$1:$I$108,7,0),IFERROR(VLOOKUP(B259,'KLP1'!$D$1:$I$108,6,0),""))</f>
        <v>36</v>
      </c>
      <c r="J259" s="4">
        <f>IFERROR(VLOOKUP(A259,'KLP2'!$C$1:$I$108,7,0),IFERROR(VLOOKUP(B259,'KLP2'!$D$1:$I$108,6,0),""))</f>
        <v>42</v>
      </c>
      <c r="K259" s="4">
        <f>IFERROR(VLOOKUP(A259,'DM1'!$C$1:$I$108,7,0),IFERROR(VLOOKUP(B259,'DM1'!$D$1:$I$108,6,0),""))</f>
        <v>36</v>
      </c>
      <c r="L259" s="4">
        <f>IFERROR(VLOOKUP(A259,'DM2'!$C$1:$I$108,7,0),IFERROR(VLOOKUP(B259,'DM2'!$D$1:$I$108,6,0),""))</f>
        <v>45</v>
      </c>
      <c r="M259" s="4">
        <f>IFERROR(VLOOKUP(A259,'SPF1'!$C$1:$I$108,7,0),IFERROR(VLOOKUP(B259,'SPF1'!$D$1:$I$108,6,0),""))</f>
        <v>50</v>
      </c>
      <c r="N259" s="4">
        <f>IFERROR(VLOOKUP(A259,'SPF2'!$C$1:$I$108,7,0),IFERROR(VLOOKUP(B259,'SPF2'!$D$1:$I$108,6,0),""))</f>
        <v>32.4</v>
      </c>
      <c r="O259" s="10">
        <f t="shared" ref="O259:O322" si="51">SUM(I259:N259)</f>
        <v>241.4</v>
      </c>
      <c r="P259" s="11">
        <f t="shared" ref="P259:P322" si="52">IFERROR(LARGE(I259:N259,1),"0")+IFERROR(LARGE(I259:N259,2),"0")+IFERROR(LARGE(I259:N259,3),"0")+IFERROR(LARGE(I259:N259,4),"0")</f>
        <v>173</v>
      </c>
      <c r="Q259" s="201">
        <f t="shared" ref="Q259:Q322" si="53">(IFERROR(LARGE(I259:N259,1),"0")+IFERROR(LARGE(I259:N259,2),"0")+IFERROR(LARGE(I259:N259,3),"0"))/3</f>
        <v>45.666666666666664</v>
      </c>
      <c r="R259" s="8"/>
      <c r="S259" s="5">
        <f>IFERROR(VLOOKUP(A259,DMSBX1!$C$1:$I$108,7,0),IFERROR(VLOOKUP(B259,DMSBX1!$D$1:$I$108,6,0),""))</f>
        <v>29</v>
      </c>
      <c r="T259" s="5">
        <f>IFERROR(VLOOKUP(A259,DMSBX2!$C$1:$I$101,7,0),IFERROR(VLOOKUP(B259,DMSBX2!$D$1:$I$101,6,0),""))</f>
        <v>32</v>
      </c>
      <c r="U259" s="4" t="str">
        <f>IFERROR(VLOOKUP(B259,'SP1'!$D$1:$I$107,6,0),"")</f>
        <v/>
      </c>
      <c r="V259" s="4" t="str">
        <f>IFERROR(VLOOKUP(B259,'SP2'!$D$1:$I$107,6,0),"")</f>
        <v/>
      </c>
      <c r="W259" s="4" t="str">
        <f>IFERROR(IF(B259&lt;&gt;0,VLOOKUP(B259,KLSBX1!$D$2:$I$120,6,FALSE()),NA()),IFERROR(IF(A259&lt;&gt;0,VLOOKUP(A259,KLSBX1!$C$2:$I$120,7,FALSE()),NA()),""))</f>
        <v/>
      </c>
      <c r="X259" s="4" t="str">
        <f>IFERROR(IF(B259&lt;&gt;0,VLOOKUP(B259,KLSBX2!$D$2:$I$120,6,FALSE()),NA()),IFERROR(IF(A259&lt;&gt;0,VLOOKUP(A259,KLSBX2!$C$2:$I$120,7,FALSE()),NA()),""))</f>
        <v/>
      </c>
      <c r="Y259" s="4" t="str">
        <f>IFERROR(IF(B259&lt;&gt;0,VLOOKUP(B259,DMSBXNC!$D$2:$I$420,6,FALSE()),NA()),IFERROR(IF(A259&lt;&gt;0,VLOOKUP(A259,DMSBXNC!$C$2:$I$420,7,FALSE()),NA()),""))</f>
        <v/>
      </c>
      <c r="Z259" s="4" t="str">
        <f>IFERROR(IF(B259&lt;&gt;0,VLOOKUP(B259,DMSBX1_3!$D$2:$I$420,6,FALSE()),NA()),IFERROR(IF(A259&lt;&gt;0,VLOOKUP(A259,DMSBX1_3!$C$2:$I$420,7,FALSE()),NA()),""))</f>
        <v/>
      </c>
      <c r="AA259" s="4" t="str">
        <f>IFERROR(IF(B259&lt;&gt;0,VLOOKUP(B259,'KLS1'!$D$2:$I$420,6,FALSE()),NA()),IFERROR(IF(A259&lt;&gt;0,VLOOKUP(A259,'KLS1'!$C$2:$I$420,7,FALSE()),NA()),""))</f>
        <v/>
      </c>
      <c r="AB259" s="6" t="str">
        <f>IFERROR(IF(B259&lt;&gt;0,VLOOKUP(B259,'KLS2'!$D$2:$I$426,6,FALSE()),NA()),IFERROR(IF(A259&lt;&gt;0,VLOOKUP(A259,'KLS2'!$C$2:$I$426,7,FALSE()),NA()),""))</f>
        <v/>
      </c>
      <c r="AC259" s="10">
        <f t="shared" ref="AC259:AC322" si="54">SUM(S259:AB259)</f>
        <v>61</v>
      </c>
      <c r="AD259" s="11">
        <f t="shared" ref="AD259:AD322" si="55">(IFERROR(LARGE(S259:AB259,1),"0")+IFERROR(LARGE(S259:AB259,2),"0")+IFERROR(LARGE(S259:AB259,3),"0")+IFERROR(LARGE(S259:AB259,4),"0")+IFERROR(LARGE(S259:AB259,5),"0")+IFERROR(LARGE(S259:AB259,6),"0")+IFERROR(LARGE(S259:AB259,7),"0")+IFERROR(LARGE(S259:AB259,8),"0"))</f>
        <v>61</v>
      </c>
      <c r="AE259" s="201">
        <f t="shared" ref="AE259:AE322" si="56">(IFERROR(LARGE(S259:AB259,1),"0")+IFERROR(LARGE(S259:AB259,2),"0")+IFERROR(LARGE(S259:AB259,3),"0"))/3</f>
        <v>20.333333333333332</v>
      </c>
      <c r="AF259" s="240"/>
      <c r="AG259" s="4" t="str">
        <f>IFERROR(VLOOKUP(B259,FS!$A$2:$N$78,6,FALSE),"")</f>
        <v/>
      </c>
      <c r="AH259" s="4" t="str">
        <f>IFERROR(VLOOKUP(B259,FS!$A$2:$N$78,7,FALSE),"")</f>
        <v/>
      </c>
      <c r="AI259" s="4" t="str">
        <f>IFERROR(VLOOKUP(B259,FS!$A$2:$N$78,8,FALSE),"")</f>
        <v/>
      </c>
      <c r="AJ259" s="4" t="str">
        <f>IFERROR(VLOOKUP(B259,FS!$A$2:$N$78,9,FALSE),"")</f>
        <v/>
      </c>
      <c r="AK259" s="4" t="str">
        <f>IFERROR(VLOOKUP(B259,FS!$A$2:$N$78,10,FALSE),"")</f>
        <v/>
      </c>
      <c r="AL259" s="4" t="str">
        <f>IFERROR(VLOOKUP(B259,FS!$A$2:$N$78,11,FALSE),"")</f>
        <v/>
      </c>
      <c r="AM259" s="4" t="str">
        <f>IFERROR(VLOOKUP(B259,FS!$A$2:$N$78,12,FALSE),"")</f>
        <v/>
      </c>
      <c r="AN259" s="4" t="str">
        <f>IFERROR(VLOOKUP(B259,FS!$A$2:$N$78,13,FALSE),"")</f>
        <v/>
      </c>
      <c r="AO259" s="236">
        <f t="shared" ref="AO259:AO322" si="57">SUM(AG259:AN259)</f>
        <v>0</v>
      </c>
      <c r="AP259" s="235">
        <f t="shared" ref="AP259:AP322" si="58">(IFERROR(LARGE(AG259:AN259,1),"0")+IFERROR(LARGE(AG259:AN259,2),"0")+IFERROR(LARGE(AG259:AN259,3),"0")+IFERROR(LARGE(AG259:AN259,4),"0")+IFERROR(LARGE(AG259:AN259,5),"0"))</f>
        <v>0</v>
      </c>
      <c r="AQ259" s="237">
        <f t="shared" ref="AQ259:AQ322" si="59">(IFERROR(LARGE(AG259:AN259,1),"0")+IFERROR(LARGE(AG259:AN259,2),"0")+IFERROR(LARGE(AG259:AN259,3),"0"))/3</f>
        <v>0</v>
      </c>
      <c r="AR259" s="4">
        <f t="shared" ref="AR259:AR322" si="60">Q259+AE259+AQ259</f>
        <v>66</v>
      </c>
      <c r="AS259" s="1">
        <f t="shared" ref="AS259:AS322" si="61">(IF(Q259&gt;0,1,0))+(IF(AE259&gt;0,1,0))+(IF(AQ259&gt;0,1,0))</f>
        <v>2</v>
      </c>
      <c r="AT259" s="130"/>
    </row>
    <row r="260" spans="1:46" ht="15" customHeight="1">
      <c r="A260" s="184"/>
      <c r="B260" s="184">
        <v>779159</v>
      </c>
      <c r="C260" s="184" t="s">
        <v>577</v>
      </c>
      <c r="D260" s="185">
        <v>2012</v>
      </c>
      <c r="E260" s="185" t="s">
        <v>11</v>
      </c>
      <c r="F260" s="1" t="str">
        <f>IFERROR(VLOOKUP(B260,SVEXP!$A$2:$F$6577,6,FALSE),"")</f>
        <v>SNB Seveřani</v>
      </c>
      <c r="G260" s="211" t="str">
        <f>IFERROR(VLOOKUP(B260,SVEXP!$A$2:$E$6577,5,FALSE),"")</f>
        <v>Královéhradecký kraj</v>
      </c>
      <c r="H260" s="185" t="s">
        <v>161</v>
      </c>
      <c r="I260" s="13"/>
      <c r="J260" s="185"/>
      <c r="K260" s="185"/>
      <c r="M260" s="1" t="str">
        <f>IFERROR(VLOOKUP(A260,'SPF1'!$C$1:$I$108,7,0),IFERROR(VLOOKUP(B260,'SPF1'!$D$1:$I$108,6,0),""))</f>
        <v/>
      </c>
      <c r="N260" s="4" t="str">
        <f>IFERROR(VLOOKUP(A260,'SPF2'!$C$1:$I$108,7,0),IFERROR(VLOOKUP(B260,'SPF2'!$D$1:$I$108,6,0),""))</f>
        <v/>
      </c>
      <c r="O260" s="10">
        <f t="shared" si="51"/>
        <v>0</v>
      </c>
      <c r="P260" s="11">
        <f t="shared" si="52"/>
        <v>0</v>
      </c>
      <c r="Q260" s="201">
        <f t="shared" si="53"/>
        <v>0</v>
      </c>
      <c r="R260" s="8"/>
      <c r="S260" s="5" t="str">
        <f>IFERROR(VLOOKUP(A260,DMSBX1!$C$1:$I$108,7,0),IFERROR(VLOOKUP(B260,DMSBX1!$D$1:$I$108,6,0),""))</f>
        <v/>
      </c>
      <c r="U260" s="4" t="str">
        <f>IFERROR(VLOOKUP(B260,'SP1'!$D$1:$I$107,6,0),"")</f>
        <v/>
      </c>
      <c r="V260" s="4" t="str">
        <f>IFERROR(VLOOKUP(B260,'SP2'!$D$1:$I$107,6,0),"")</f>
        <v/>
      </c>
      <c r="W260" s="4" t="str">
        <f>IFERROR(IF(B260&lt;&gt;0,VLOOKUP(B260,KLSBX1!$D$2:$I$120,6,FALSE()),NA()),IFERROR(IF(A260&lt;&gt;0,VLOOKUP(A260,KLSBX1!$C$2:$I$120,7,FALSE()),NA()),""))</f>
        <v/>
      </c>
      <c r="X260" s="4" t="str">
        <f>IFERROR(IF(B260&lt;&gt;0,VLOOKUP(B260,KLSBX2!$D$2:$I$120,6,FALSE()),NA()),IFERROR(IF(A260&lt;&gt;0,VLOOKUP(A260,KLSBX2!$C$2:$I$120,7,FALSE()),NA()),""))</f>
        <v/>
      </c>
      <c r="Y260" s="4">
        <f>IFERROR(IF(B260&lt;&gt;0,VLOOKUP(B260,DMSBXNC!$D$2:$I$420,6,FALSE()),NA()),IFERROR(IF(A260&lt;&gt;0,VLOOKUP(A260,DMSBXNC!$C$2:$I$420,7,FALSE()),NA()),""))</f>
        <v>7</v>
      </c>
      <c r="Z260" s="4">
        <f>IFERROR(IF(B260&lt;&gt;0,VLOOKUP(B260,DMSBX1_3!$D$2:$I$420,6,FALSE()),NA()),IFERROR(IF(A260&lt;&gt;0,VLOOKUP(A260,DMSBX1_3!$C$2:$I$420,7,FALSE()),NA()),""))</f>
        <v>8</v>
      </c>
      <c r="AA260" s="4" t="str">
        <f>IFERROR(IF(B260&lt;&gt;0,VLOOKUP(B260,'KLS1'!$D$2:$I$420,6,FALSE()),NA()),IFERROR(IF(A260&lt;&gt;0,VLOOKUP(A260,'KLS1'!$C$2:$I$420,7,FALSE()),NA()),""))</f>
        <v/>
      </c>
      <c r="AB260" s="6" t="str">
        <f>IFERROR(IF(B260&lt;&gt;0,VLOOKUP(B260,'KLS2'!$D$2:$I$426,6,FALSE()),NA()),IFERROR(IF(A260&lt;&gt;0,VLOOKUP(A260,'KLS2'!$C$2:$I$426,7,FALSE()),NA()),""))</f>
        <v/>
      </c>
      <c r="AC260" s="10">
        <f t="shared" si="54"/>
        <v>15</v>
      </c>
      <c r="AD260" s="11">
        <f t="shared" si="55"/>
        <v>15</v>
      </c>
      <c r="AE260" s="201">
        <f t="shared" si="56"/>
        <v>5</v>
      </c>
      <c r="AF260" s="240"/>
      <c r="AG260" s="4" t="str">
        <f>IFERROR(VLOOKUP(B260,FS!$A$2:$N$78,6,FALSE),"")</f>
        <v/>
      </c>
      <c r="AH260" s="4" t="str">
        <f>IFERROR(VLOOKUP(B260,FS!$A$2:$N$78,7,FALSE),"")</f>
        <v/>
      </c>
      <c r="AI260" s="4" t="str">
        <f>IFERROR(VLOOKUP(B260,FS!$A$2:$N$78,8,FALSE),"")</f>
        <v/>
      </c>
      <c r="AJ260" s="4" t="str">
        <f>IFERROR(VLOOKUP(B260,FS!$A$2:$N$78,9,FALSE),"")</f>
        <v/>
      </c>
      <c r="AK260" s="4" t="str">
        <f>IFERROR(VLOOKUP(B260,FS!$A$2:$N$78,10,FALSE),"")</f>
        <v/>
      </c>
      <c r="AL260" s="4" t="str">
        <f>IFERROR(VLOOKUP(B260,FS!$A$2:$N$78,11,FALSE),"")</f>
        <v/>
      </c>
      <c r="AM260" s="4" t="str">
        <f>IFERROR(VLOOKUP(B260,FS!$A$2:$N$78,12,FALSE),"")</f>
        <v/>
      </c>
      <c r="AN260" s="4" t="str">
        <f>IFERROR(VLOOKUP(B260,FS!$A$2:$N$78,13,FALSE),"")</f>
        <v/>
      </c>
      <c r="AO260" s="236">
        <f t="shared" si="57"/>
        <v>0</v>
      </c>
      <c r="AP260" s="235">
        <f t="shared" si="58"/>
        <v>0</v>
      </c>
      <c r="AQ260" s="237">
        <f t="shared" si="59"/>
        <v>0</v>
      </c>
      <c r="AR260" s="4">
        <f t="shared" si="60"/>
        <v>5</v>
      </c>
      <c r="AS260" s="1">
        <f t="shared" si="61"/>
        <v>1</v>
      </c>
      <c r="AT260" s="130"/>
    </row>
    <row r="261" spans="1:46" ht="15" customHeight="1">
      <c r="B261" s="142">
        <v>774825</v>
      </c>
      <c r="C261" s="142" t="s">
        <v>560</v>
      </c>
      <c r="D261" s="18">
        <v>2012</v>
      </c>
      <c r="E261" s="3" t="s">
        <v>11</v>
      </c>
      <c r="F261" s="1" t="str">
        <f>IFERROR(VLOOKUP(B261,SVEXP!$A$2:$F$6577,6,FALSE),"")</f>
        <v>SK Freestyle Area</v>
      </c>
      <c r="G261" s="211" t="str">
        <f>IFERROR(VLOOKUP(B261,SVEXP!$A$2:$E$6577,5,FALSE),"")</f>
        <v>Liberecký kraj</v>
      </c>
      <c r="H261" s="13" t="s">
        <v>161</v>
      </c>
      <c r="I261" s="4" t="str">
        <f>IFERROR(VLOOKUP(A261,'KLP1'!$C$1:$I$108,7,0),IFERROR(VLOOKUP(B261,'KLP1'!$D$1:$I$108,6,0),""))</f>
        <v/>
      </c>
      <c r="J261" s="4" t="str">
        <f>IFERROR(VLOOKUP(A261,'KLP2'!$C$1:$I$108,7,0),IFERROR(VLOOKUP(B261,'KLP2'!$D$1:$I$108,6,0),""))</f>
        <v/>
      </c>
      <c r="K261" s="4" t="str">
        <f>IFERROR(VLOOKUP(A261,'DM1'!$C$1:$I$108,7,0),IFERROR(VLOOKUP(B261,'DM1'!$D$1:$I$108,6,0),""))</f>
        <v/>
      </c>
      <c r="L261" s="4" t="str">
        <f>IFERROR(VLOOKUP(A261,'DM2'!$C$1:$I$108,7,0),IFERROR(VLOOKUP(B261,'DM2'!$D$1:$I$108,6,0),""))</f>
        <v/>
      </c>
      <c r="M261" s="1" t="str">
        <f>IFERROR(VLOOKUP(A261,'SPF1'!$C$1:$I$108,7,0),IFERROR(VLOOKUP(B261,'SPF1'!$D$1:$I$108,6,0),""))</f>
        <v/>
      </c>
      <c r="N261" s="4" t="str">
        <f>IFERROR(VLOOKUP(A261,'SPF2'!$C$1:$I$108,7,0),IFERROR(VLOOKUP(B261,'SPF2'!$D$1:$I$108,6,0),""))</f>
        <v/>
      </c>
      <c r="O261" s="10">
        <f t="shared" si="51"/>
        <v>0</v>
      </c>
      <c r="P261" s="11">
        <f t="shared" si="52"/>
        <v>0</v>
      </c>
      <c r="Q261" s="201">
        <f t="shared" si="53"/>
        <v>0</v>
      </c>
      <c r="R261" s="8"/>
      <c r="S261" s="5" t="str">
        <f>IFERROR(VLOOKUP(A261,DMSBX1!$C$1:$I$108,7,0),IFERROR(VLOOKUP(B261,DMSBX1!$D$1:$I$108,6,0),""))</f>
        <v/>
      </c>
      <c r="T261" s="5" t="str">
        <f>IFERROR(VLOOKUP(A261,DMSBX2!$C$1:$I$101,7,0),IFERROR(VLOOKUP(B261,DMSBX2!$D$1:$I$101,6,0),""))</f>
        <v/>
      </c>
      <c r="U261" s="4">
        <f>IFERROR(VLOOKUP(B261,'SP1'!$D$1:$I$107,6,0),"")</f>
        <v>36</v>
      </c>
      <c r="V261" s="4">
        <f>IFERROR(VLOOKUP(B261,'SP2'!$D$1:$I$107,6,0),"")</f>
        <v>45</v>
      </c>
      <c r="W261" s="4" t="str">
        <f>IFERROR(IF(B261&lt;&gt;0,VLOOKUP(B261,KLSBX1!$D$2:$I$120,6,FALSE()),NA()),IFERROR(IF(A261&lt;&gt;0,VLOOKUP(A261,KLSBX1!$C$2:$I$120,7,FALSE()),NA()),""))</f>
        <v/>
      </c>
      <c r="X261" s="4" t="str">
        <f>IFERROR(IF(B261&lt;&gt;0,VLOOKUP(B261,KLSBX2!$D$2:$I$120,6,FALSE()),NA()),IFERROR(IF(A261&lt;&gt;0,VLOOKUP(A261,KLSBX2!$C$2:$I$120,7,FALSE()),NA()),""))</f>
        <v/>
      </c>
      <c r="Y261" s="4" t="str">
        <f>IFERROR(IF(B261&lt;&gt;0,VLOOKUP(B261,DMSBXNC!$D$2:$I$420,6,FALSE()),NA()),IFERROR(IF(A261&lt;&gt;0,VLOOKUP(A261,DMSBXNC!$C$2:$I$420,7,FALSE()),NA()),""))</f>
        <v/>
      </c>
      <c r="Z261" s="4" t="str">
        <f>IFERROR(IF(B261&lt;&gt;0,VLOOKUP(B261,DMSBX1_3!$D$2:$I$420,6,FALSE()),NA()),IFERROR(IF(A261&lt;&gt;0,VLOOKUP(A261,DMSBX1_3!$C$2:$I$420,7,FALSE()),NA()),""))</f>
        <v/>
      </c>
      <c r="AA261" s="4" t="str">
        <f>IFERROR(IF(B261&lt;&gt;0,VLOOKUP(B261,'KLS1'!$D$2:$I$420,6,FALSE()),NA()),IFERROR(IF(A261&lt;&gt;0,VLOOKUP(A261,'KLS1'!$C$2:$I$420,7,FALSE()),NA()),""))</f>
        <v/>
      </c>
      <c r="AB261" s="6" t="str">
        <f>IFERROR(IF(B261&lt;&gt;0,VLOOKUP(B261,'KLS2'!$D$2:$I$426,6,FALSE()),NA()),IFERROR(IF(A261&lt;&gt;0,VLOOKUP(A261,'KLS2'!$C$2:$I$426,7,FALSE()),NA()),""))</f>
        <v/>
      </c>
      <c r="AC261" s="10">
        <f t="shared" si="54"/>
        <v>81</v>
      </c>
      <c r="AD261" s="11">
        <f t="shared" si="55"/>
        <v>81</v>
      </c>
      <c r="AE261" s="201">
        <f t="shared" si="56"/>
        <v>27</v>
      </c>
      <c r="AF261" s="240"/>
      <c r="AM261" s="4">
        <f>IFERROR(VLOOKUP(B261,FS!$A$2:$N$78,12,FALSE),"")</f>
        <v>31.5</v>
      </c>
      <c r="AO261" s="236">
        <f t="shared" si="57"/>
        <v>31.5</v>
      </c>
      <c r="AP261" s="235">
        <f t="shared" si="58"/>
        <v>31.5</v>
      </c>
      <c r="AQ261" s="237">
        <f t="shared" si="59"/>
        <v>10.5</v>
      </c>
      <c r="AR261" s="4">
        <f t="shared" si="60"/>
        <v>37.5</v>
      </c>
      <c r="AS261" s="1">
        <f t="shared" si="61"/>
        <v>2</v>
      </c>
      <c r="AT261" s="245">
        <f>COUNTIF(I261:N261,"&gt;"&amp;0)+COUNTIF(S261:AB261,"&gt;"&amp;0)+COUNTIF(AG261:AN261,"&gt;"&amp;0)</f>
        <v>3</v>
      </c>
    </row>
    <row r="262" spans="1:46" ht="15" customHeight="1">
      <c r="B262" s="14">
        <v>773708</v>
      </c>
      <c r="C262" s="1" t="s">
        <v>1175</v>
      </c>
      <c r="D262" s="3">
        <v>2012</v>
      </c>
      <c r="E262" s="3" t="s">
        <v>11</v>
      </c>
      <c r="F262" s="1" t="str">
        <f>IFERROR(VLOOKUP(B262,SVEXP!$A$2:$F$6577,6,FALSE),"")</f>
        <v>Neregistrovaní</v>
      </c>
      <c r="G262" s="211" t="str">
        <f>IFERROR(VLOOKUP(B262,SVEXP!$A$2:$E$6577,5,FALSE),"")</f>
        <v>Liberecký kraj</v>
      </c>
      <c r="H262" s="3" t="s">
        <v>161</v>
      </c>
      <c r="O262" s="10">
        <f t="shared" si="51"/>
        <v>0</v>
      </c>
      <c r="P262" s="11">
        <f t="shared" si="52"/>
        <v>0</v>
      </c>
      <c r="Q262" s="201">
        <f t="shared" si="53"/>
        <v>0</v>
      </c>
      <c r="W262" s="4"/>
      <c r="X262" s="4"/>
      <c r="Y262" s="4"/>
      <c r="Z262" s="4"/>
      <c r="AA262" s="4"/>
      <c r="AB262" s="4"/>
      <c r="AC262" s="10">
        <f t="shared" si="54"/>
        <v>0</v>
      </c>
      <c r="AD262" s="11">
        <f t="shared" si="55"/>
        <v>0</v>
      </c>
      <c r="AE262" s="201">
        <f t="shared" si="56"/>
        <v>0</v>
      </c>
      <c r="AF262" s="240"/>
      <c r="AG262" s="4">
        <f>IFERROR(VLOOKUP(B262,FS!$A$2:$N$78,6,FALSE),"")</f>
        <v>80</v>
      </c>
      <c r="AJ262" s="4">
        <f>IFERROR(VLOOKUP(B262,FS!$A$2:$N$78,9,FALSE),"")</f>
        <v>60</v>
      </c>
      <c r="AO262" s="236">
        <f t="shared" si="57"/>
        <v>140</v>
      </c>
      <c r="AP262" s="235">
        <f t="shared" si="58"/>
        <v>140</v>
      </c>
      <c r="AQ262" s="237">
        <f t="shared" si="59"/>
        <v>46.666666666666664</v>
      </c>
      <c r="AR262" s="4">
        <f t="shared" si="60"/>
        <v>46.666666666666664</v>
      </c>
      <c r="AS262" s="1">
        <f t="shared" si="61"/>
        <v>1</v>
      </c>
      <c r="AT262" s="245">
        <f>COUNTIF(I262:N262,"&gt;"&amp;0)+COUNTIF(S262:AB262,"&gt;"&amp;0)+COUNTIF(AG262:AN262,"&gt;"&amp;0)</f>
        <v>2</v>
      </c>
    </row>
    <row r="263" spans="1:46" ht="15" customHeight="1">
      <c r="B263" s="14">
        <v>776927</v>
      </c>
      <c r="C263" s="1" t="s">
        <v>5724</v>
      </c>
      <c r="D263" s="3">
        <v>2012</v>
      </c>
      <c r="E263" s="3" t="s">
        <v>11</v>
      </c>
      <c r="F263" s="1" t="str">
        <f>IFERROR(VLOOKUP(B263,SVEXP!$A$2:$F$6577,6,FALSE),"")</f>
        <v>Klub biatlonu Liberec, p.s.</v>
      </c>
      <c r="G263" s="211" t="str">
        <f>IFERROR(VLOOKUP(B263,SVEXP!$A$2:$E$6577,5,FALSE),"")</f>
        <v>Liberecký kraj</v>
      </c>
      <c r="H263" s="3" t="s">
        <v>161</v>
      </c>
      <c r="O263" s="10">
        <f t="shared" si="51"/>
        <v>0</v>
      </c>
      <c r="P263" s="11">
        <f t="shared" si="52"/>
        <v>0</v>
      </c>
      <c r="Q263" s="201">
        <f t="shared" si="53"/>
        <v>0</v>
      </c>
      <c r="AA263" s="4" t="str">
        <f>IFERROR(IF(#REF!&lt;&gt;0,VLOOKUP(#REF!,'KLS1'!$D$2:$I$420,6,FALSE()),NA()),IFERROR(IF(#REF!&lt;&gt;0,VLOOKUP(#REF!,'KLS1'!$C$2:$I$420,7,FALSE()),NA()),""))</f>
        <v/>
      </c>
      <c r="AB263" s="6" t="str">
        <f>IFERROR(IF(#REF!&lt;&gt;0,VLOOKUP(#REF!,'KLS2'!$D$2:$I$426,6,FALSE()),NA()),IFERROR(IF(#REF!&lt;&gt;0,VLOOKUP(#REF!,'KLS2'!$C$2:$I$426,7,FALSE()),NA()),""))</f>
        <v/>
      </c>
      <c r="AC263" s="10">
        <f t="shared" si="54"/>
        <v>0</v>
      </c>
      <c r="AD263" s="11">
        <f t="shared" si="55"/>
        <v>0</v>
      </c>
      <c r="AE263" s="201">
        <f t="shared" si="56"/>
        <v>0</v>
      </c>
      <c r="AF263" s="240"/>
      <c r="AK263" s="4">
        <f>IFERROR(VLOOKUP(B263,FS!$A$2:$N$78,10,FALSE),"")</f>
        <v>32</v>
      </c>
      <c r="AL263" s="4">
        <f>IFERROR(VLOOKUP(B263,FS!$A$2:$N$78,11,FALSE),"")</f>
        <v>25.2</v>
      </c>
      <c r="AO263" s="236">
        <f t="shared" si="57"/>
        <v>57.2</v>
      </c>
      <c r="AP263" s="235">
        <f t="shared" si="58"/>
        <v>57.2</v>
      </c>
      <c r="AQ263" s="237">
        <f t="shared" si="59"/>
        <v>19.066666666666666</v>
      </c>
      <c r="AR263" s="4">
        <f t="shared" si="60"/>
        <v>19.066666666666666</v>
      </c>
      <c r="AS263" s="1">
        <f t="shared" si="61"/>
        <v>1</v>
      </c>
      <c r="AT263" s="245">
        <f>COUNTIF(I263:N263,"&gt;"&amp;0)+COUNTIF(S263:AB263,"&gt;"&amp;0)+COUNTIF(AG263:AN263,"&gt;"&amp;0)</f>
        <v>2</v>
      </c>
    </row>
    <row r="264" spans="1:46" ht="15" customHeight="1">
      <c r="A264" s="141"/>
      <c r="B264" s="141">
        <v>774102</v>
      </c>
      <c r="C264" s="14" t="s">
        <v>102</v>
      </c>
      <c r="D264" s="2">
        <v>2012</v>
      </c>
      <c r="E264" s="3" t="s">
        <v>11</v>
      </c>
      <c r="F264" s="1" t="str">
        <f>IFERROR(VLOOKUP(B264,SVEXP!$A$2:$F$6577,6,FALSE),"")</f>
        <v>Max Klínovec</v>
      </c>
      <c r="G264" s="211" t="str">
        <f>IFERROR(VLOOKUP(B264,SVEXP!$A$2:$E$6577,5,FALSE),"")</f>
        <v>Liberecký kraj</v>
      </c>
      <c r="H264" s="3" t="s">
        <v>161</v>
      </c>
      <c r="I264" s="4">
        <f>IFERROR(VLOOKUP(A264,'KLP1'!$C$1:$I$108,7,0),IFERROR(VLOOKUP(B264,'KLP1'!$D$1:$I$108,6,0),""))</f>
        <v>80</v>
      </c>
      <c r="J264" s="4">
        <f>IFERROR(VLOOKUP(A264,'KLP2'!$C$1:$I$108,7,0),IFERROR(VLOOKUP(B264,'KLP2'!$D$1:$I$108,6,0),""))</f>
        <v>35</v>
      </c>
      <c r="K264" s="4">
        <f>IFERROR(VLOOKUP(A264,'DM1'!$C$1:$I$108,7,0),IFERROR(VLOOKUP(B264,'DM1'!$D$1:$I$108,6,0),""))</f>
        <v>100</v>
      </c>
      <c r="L264" s="4">
        <f>IFERROR(VLOOKUP(A264,'DM2'!$C$1:$I$108,7,0),IFERROR(VLOOKUP(B264,'DM2'!$D$1:$I$108,6,0),""))</f>
        <v>100</v>
      </c>
      <c r="M264" s="4">
        <f>IFERROR(VLOOKUP(A264,'SPF1'!$C$1:$I$108,7,0),IFERROR(VLOOKUP(B264,'SPF1'!$D$1:$I$108,6,0),""))</f>
        <v>100</v>
      </c>
      <c r="N264" s="4">
        <f>IFERROR(VLOOKUP(A264,'SPF2'!$C$1:$I$108,7,0),IFERROR(VLOOKUP(B264,'SPF2'!$D$1:$I$108,6,0),""))</f>
        <v>90</v>
      </c>
      <c r="O264" s="10">
        <f t="shared" si="51"/>
        <v>505</v>
      </c>
      <c r="P264" s="11">
        <f t="shared" si="52"/>
        <v>390</v>
      </c>
      <c r="Q264" s="201">
        <f t="shared" si="53"/>
        <v>100</v>
      </c>
      <c r="R264" s="8"/>
      <c r="S264" s="5" t="str">
        <f>IFERROR(VLOOKUP(A264,DMSBX1!$C$1:$I$108,7,0),IFERROR(VLOOKUP(B264,DMSBX1!$D$1:$I$108,6,0),""))</f>
        <v/>
      </c>
      <c r="T264" s="5" t="str">
        <f>IFERROR(VLOOKUP(A264,DMSBX2!$C$1:$I$101,7,0),IFERROR(VLOOKUP(B264,DMSBX2!$D$1:$I$101,6,0),""))</f>
        <v/>
      </c>
      <c r="U264" s="4" t="str">
        <f>IFERROR(VLOOKUP(B264,'SP1'!$D$1:$I$107,6,0),"")</f>
        <v/>
      </c>
      <c r="V264" s="4" t="str">
        <f>IFERROR(VLOOKUP(B264,'SP2'!$D$1:$I$107,6,0),"")</f>
        <v/>
      </c>
      <c r="W264" s="4" t="str">
        <f>IFERROR(IF(B264&lt;&gt;0,VLOOKUP(B264,KLSBX1!$D$2:$I$120,6,FALSE()),NA()),IFERROR(IF(A264&lt;&gt;0,VLOOKUP(A264,KLSBX1!$C$2:$I$120,7,FALSE()),NA()),""))</f>
        <v/>
      </c>
      <c r="X264" s="4" t="str">
        <f>IFERROR(IF(B264&lt;&gt;0,VLOOKUP(B264,KLSBX2!$D$2:$I$120,6,FALSE()),NA()),IFERROR(IF(A264&lt;&gt;0,VLOOKUP(A264,KLSBX2!$C$2:$I$120,7,FALSE()),NA()),""))</f>
        <v/>
      </c>
      <c r="Y264" s="4" t="str">
        <f>IFERROR(IF(B264&lt;&gt;0,VLOOKUP(B264,DMSBXNC!$D$2:$I$420,6,FALSE()),NA()),IFERROR(IF(A264&lt;&gt;0,VLOOKUP(A264,DMSBXNC!$C$2:$I$420,7,FALSE()),NA()),""))</f>
        <v/>
      </c>
      <c r="Z264" s="4" t="str">
        <f>IFERROR(IF(B264&lt;&gt;0,VLOOKUP(B264,DMSBX1_3!$D$2:$I$420,6,FALSE()),NA()),IFERROR(IF(A264&lt;&gt;0,VLOOKUP(A264,DMSBX1_3!$C$2:$I$420,7,FALSE()),NA()),""))</f>
        <v/>
      </c>
      <c r="AA264" s="4" t="str">
        <f>IFERROR(IF(B264&lt;&gt;0,VLOOKUP(B264,'KLS1'!$D$2:$I$420,6,FALSE()),NA()),IFERROR(IF(A264&lt;&gt;0,VLOOKUP(A264,'KLS1'!$C$2:$I$420,7,FALSE()),NA()),""))</f>
        <v/>
      </c>
      <c r="AB264" s="6" t="str">
        <f>IFERROR(IF(B264&lt;&gt;0,VLOOKUP(B264,'KLS2'!$D$2:$I$426,6,FALSE()),NA()),IFERROR(IF(A264&lt;&gt;0,VLOOKUP(A264,'KLS2'!$C$2:$I$426,7,FALSE()),NA()),""))</f>
        <v/>
      </c>
      <c r="AC264" s="10">
        <f t="shared" si="54"/>
        <v>0</v>
      </c>
      <c r="AD264" s="11">
        <f t="shared" si="55"/>
        <v>0</v>
      </c>
      <c r="AE264" s="201">
        <f t="shared" si="56"/>
        <v>0</v>
      </c>
      <c r="AF264" s="240"/>
      <c r="AG264" s="4" t="str">
        <f>IFERROR(VLOOKUP(B264,FS!$A$2:$N$78,6,FALSE),"")</f>
        <v/>
      </c>
      <c r="AH264" s="4" t="str">
        <f>IFERROR(VLOOKUP(B264,FS!$A$2:$N$78,7,FALSE),"")</f>
        <v/>
      </c>
      <c r="AI264" s="4" t="str">
        <f>IFERROR(VLOOKUP(B264,FS!$A$2:$N$78,8,FALSE),"")</f>
        <v/>
      </c>
      <c r="AJ264" s="4" t="str">
        <f>IFERROR(VLOOKUP(B264,FS!$A$2:$N$78,9,FALSE),"")</f>
        <v/>
      </c>
      <c r="AK264" s="4" t="str">
        <f>IFERROR(VLOOKUP(B264,FS!$A$2:$N$78,10,FALSE),"")</f>
        <v/>
      </c>
      <c r="AL264" s="4" t="str">
        <f>IFERROR(VLOOKUP(B264,FS!$A$2:$N$78,11,FALSE),"")</f>
        <v/>
      </c>
      <c r="AM264" s="4" t="str">
        <f>IFERROR(VLOOKUP(B264,FS!$A$2:$N$78,12,FALSE),"")</f>
        <v/>
      </c>
      <c r="AN264" s="4" t="str">
        <f>IFERROR(VLOOKUP(B264,FS!$A$2:$N$78,13,FALSE),"")</f>
        <v/>
      </c>
      <c r="AO264" s="236">
        <f t="shared" si="57"/>
        <v>0</v>
      </c>
      <c r="AP264" s="235">
        <f t="shared" si="58"/>
        <v>0</v>
      </c>
      <c r="AQ264" s="237">
        <f t="shared" si="59"/>
        <v>0</v>
      </c>
      <c r="AR264" s="4">
        <f t="shared" si="60"/>
        <v>100</v>
      </c>
      <c r="AS264" s="1">
        <f t="shared" si="61"/>
        <v>1</v>
      </c>
      <c r="AT264" s="130"/>
    </row>
    <row r="265" spans="1:46" ht="15" customHeight="1">
      <c r="B265" s="14">
        <v>778463</v>
      </c>
      <c r="C265" s="14" t="s">
        <v>585</v>
      </c>
      <c r="D265" s="3">
        <v>2012</v>
      </c>
      <c r="E265" s="3" t="s">
        <v>11</v>
      </c>
      <c r="F265" s="1" t="str">
        <f>IFERROR(VLOOKUP(B265,SVEXP!$A$2:$F$6577,6,FALSE),"")</f>
        <v>SNB Seveřani</v>
      </c>
      <c r="G265" s="211" t="str">
        <f>IFERROR(VLOOKUP(B265,SVEXP!$A$2:$E$6577,5,FALSE),"")</f>
        <v>Liberecký kraj</v>
      </c>
      <c r="H265" s="3" t="s">
        <v>161</v>
      </c>
      <c r="I265" s="4"/>
      <c r="J265" s="4"/>
      <c r="K265" s="4">
        <f>IFERROR(VLOOKUP(A265,'DM1'!$C$1:$I$108,7,0),IFERROR(VLOOKUP(B265,'DM1'!$D$1:$I$108,6,0),""))</f>
        <v>22</v>
      </c>
      <c r="L265" s="4">
        <f>IFERROR(VLOOKUP(A265,'DM2'!$C$1:$I$108,7,0),IFERROR(VLOOKUP(B265,'DM2'!$D$1:$I$108,6,0),""))</f>
        <v>26</v>
      </c>
      <c r="M265" s="4" t="str">
        <f>IFERROR(VLOOKUP(A265,'SPF1'!$C$1:$I$108,7,0),IFERROR(VLOOKUP(B265,'SPF1'!$D$1:$I$108,6,0),""))</f>
        <v/>
      </c>
      <c r="N265" s="4" t="str">
        <f>IFERROR(VLOOKUP(A265,'SPF2'!$C$1:$I$108,7,0),IFERROR(VLOOKUP(B265,'SPF2'!$D$1:$I$108,6,0),""))</f>
        <v/>
      </c>
      <c r="O265" s="10">
        <f t="shared" si="51"/>
        <v>48</v>
      </c>
      <c r="P265" s="11">
        <f t="shared" si="52"/>
        <v>48</v>
      </c>
      <c r="Q265" s="201">
        <f t="shared" si="53"/>
        <v>16</v>
      </c>
      <c r="R265" s="8"/>
      <c r="S265" s="5" t="str">
        <f>IFERROR(VLOOKUP(A265,DMSBX1!$C$1:$I$108,7,0),IFERROR(VLOOKUP(B265,DMSBX1!$D$1:$I$108,6,0),""))</f>
        <v/>
      </c>
      <c r="T265" s="4"/>
      <c r="U265" s="4" t="str">
        <f>IFERROR(VLOOKUP(B265,'SP1'!$D$1:$I$107,6,0),"")</f>
        <v/>
      </c>
      <c r="V265" s="4" t="str">
        <f>IFERROR(VLOOKUP(B265,'SP2'!$D$1:$I$107,6,0),"")</f>
        <v/>
      </c>
      <c r="W265" s="4" t="str">
        <f>IFERROR(IF(B265&lt;&gt;0,VLOOKUP(B265,KLSBX1!$D$2:$I$120,6,FALSE()),NA()),IFERROR(IF(A265&lt;&gt;0,VLOOKUP(A265,KLSBX1!$C$2:$I$120,7,FALSE()),NA()),""))</f>
        <v/>
      </c>
      <c r="X265" s="4" t="str">
        <f>IFERROR(IF(B265&lt;&gt;0,VLOOKUP(B265,KLSBX2!$D$2:$I$120,6,FALSE()),NA()),IFERROR(IF(A265&lt;&gt;0,VLOOKUP(A265,KLSBX2!$C$2:$I$120,7,FALSE()),NA()),""))</f>
        <v/>
      </c>
      <c r="Y265" s="4" t="str">
        <f>IFERROR(IF(B265&lt;&gt;0,VLOOKUP(B265,DMSBXNC!$D$2:$I$420,6,FALSE()),NA()),IFERROR(IF(A265&lt;&gt;0,VLOOKUP(A265,DMSBXNC!$C$2:$I$420,7,FALSE()),NA()),""))</f>
        <v/>
      </c>
      <c r="Z265" s="4" t="str">
        <f>IFERROR(IF(B265&lt;&gt;0,VLOOKUP(B265,DMSBX1_3!$D$2:$I$420,6,FALSE()),NA()),IFERROR(IF(A265&lt;&gt;0,VLOOKUP(A265,DMSBX1_3!$C$2:$I$420,7,FALSE()),NA()),""))</f>
        <v/>
      </c>
      <c r="AA265" s="4" t="str">
        <f>IFERROR(IF(B265&lt;&gt;0,VLOOKUP(B265,'KLS1'!$D$2:$I$420,6,FALSE()),NA()),IFERROR(IF(A265&lt;&gt;0,VLOOKUP(A265,'KLS1'!$C$2:$I$420,7,FALSE()),NA()),""))</f>
        <v/>
      </c>
      <c r="AB265" s="6" t="str">
        <f>IFERROR(IF(B265&lt;&gt;0,VLOOKUP(B265,'KLS2'!$D$2:$I$426,6,FALSE()),NA()),IFERROR(IF(A265&lt;&gt;0,VLOOKUP(A265,'KLS2'!$C$2:$I$426,7,FALSE()),NA()),""))</f>
        <v/>
      </c>
      <c r="AC265" s="10">
        <f t="shared" si="54"/>
        <v>0</v>
      </c>
      <c r="AD265" s="11">
        <f t="shared" si="55"/>
        <v>0</v>
      </c>
      <c r="AE265" s="201">
        <f t="shared" si="56"/>
        <v>0</v>
      </c>
      <c r="AF265" s="240"/>
      <c r="AG265" s="4" t="str">
        <f>IFERROR(VLOOKUP(B265,FS!$A$2:$N$78,6,FALSE),"")</f>
        <v/>
      </c>
      <c r="AH265" s="4" t="str">
        <f>IFERROR(VLOOKUP(B265,FS!$A$2:$N$78,7,FALSE),"")</f>
        <v/>
      </c>
      <c r="AI265" s="4" t="str">
        <f>IFERROR(VLOOKUP(B265,FS!$A$2:$N$78,8,FALSE),"")</f>
        <v/>
      </c>
      <c r="AJ265" s="4" t="str">
        <f>IFERROR(VLOOKUP(B265,FS!$A$2:$N$78,9,FALSE),"")</f>
        <v/>
      </c>
      <c r="AK265" s="4" t="str">
        <f>IFERROR(VLOOKUP(B265,FS!$A$2:$N$78,10,FALSE),"")</f>
        <v/>
      </c>
      <c r="AL265" s="4" t="str">
        <f>IFERROR(VLOOKUP(B265,FS!$A$2:$N$78,11,FALSE),"")</f>
        <v/>
      </c>
      <c r="AM265" s="4" t="str">
        <f>IFERROR(VLOOKUP(B265,FS!$A$2:$N$78,12,FALSE),"")</f>
        <v/>
      </c>
      <c r="AN265" s="4" t="str">
        <f>IFERROR(VLOOKUP(B265,FS!$A$2:$N$78,13,FALSE),"")</f>
        <v/>
      </c>
      <c r="AO265" s="236">
        <f t="shared" si="57"/>
        <v>0</v>
      </c>
      <c r="AP265" s="235">
        <f t="shared" si="58"/>
        <v>0</v>
      </c>
      <c r="AQ265" s="237">
        <f t="shared" si="59"/>
        <v>0</v>
      </c>
      <c r="AR265" s="4">
        <f t="shared" si="60"/>
        <v>16</v>
      </c>
      <c r="AS265" s="1">
        <f t="shared" si="61"/>
        <v>1</v>
      </c>
      <c r="AT265" s="130"/>
    </row>
    <row r="266" spans="1:46" ht="15" customHeight="1">
      <c r="B266" s="14">
        <v>777637</v>
      </c>
      <c r="C266" s="1" t="s">
        <v>1183</v>
      </c>
      <c r="D266" s="3">
        <v>2012</v>
      </c>
      <c r="E266" s="3" t="s">
        <v>11</v>
      </c>
      <c r="F266" s="1" t="str">
        <f>IFERROR(VLOOKUP(B266,SVEXP!$A$2:$F$6577,6,FALSE),"")</f>
        <v>SK Freestyle Area</v>
      </c>
      <c r="G266" s="211" t="str">
        <f>IFERROR(VLOOKUP(B266,SVEXP!$A$2:$E$6577,5,FALSE),"")</f>
        <v>Středočeský kraj</v>
      </c>
      <c r="H266" s="3" t="s">
        <v>161</v>
      </c>
      <c r="O266" s="10">
        <f t="shared" si="51"/>
        <v>0</v>
      </c>
      <c r="P266" s="11">
        <f t="shared" si="52"/>
        <v>0</v>
      </c>
      <c r="Q266" s="201">
        <f t="shared" si="53"/>
        <v>0</v>
      </c>
      <c r="AC266" s="10">
        <f t="shared" si="54"/>
        <v>0</v>
      </c>
      <c r="AD266" s="11">
        <f t="shared" si="55"/>
        <v>0</v>
      </c>
      <c r="AE266" s="201">
        <f t="shared" si="56"/>
        <v>0</v>
      </c>
      <c r="AF266" s="240"/>
      <c r="AJ266" s="4">
        <f>IFERROR(VLOOKUP(B266,FS!$A$2:$N$78,9,FALSE),"")</f>
        <v>26</v>
      </c>
      <c r="AO266" s="236">
        <f t="shared" si="57"/>
        <v>26</v>
      </c>
      <c r="AP266" s="235">
        <f t="shared" si="58"/>
        <v>26</v>
      </c>
      <c r="AQ266" s="237">
        <f t="shared" si="59"/>
        <v>8.6666666666666661</v>
      </c>
      <c r="AR266" s="4">
        <f t="shared" si="60"/>
        <v>8.6666666666666661</v>
      </c>
      <c r="AS266" s="1">
        <f t="shared" si="61"/>
        <v>1</v>
      </c>
      <c r="AT266" s="245">
        <f>COUNTIF(I266:N266,"&gt;"&amp;0)+COUNTIF(S266:AB266,"&gt;"&amp;0)+COUNTIF(AG266:AN266,"&gt;"&amp;0)</f>
        <v>1</v>
      </c>
    </row>
    <row r="267" spans="1:46" ht="15" customHeight="1">
      <c r="B267" s="142">
        <v>777374</v>
      </c>
      <c r="C267" s="142" t="s">
        <v>588</v>
      </c>
      <c r="D267" s="18">
        <v>2012</v>
      </c>
      <c r="E267" s="13" t="s">
        <v>11</v>
      </c>
      <c r="F267" s="1" t="str">
        <f>IFERROR(VLOOKUP(B267,SVEXP!$A$2:$F$6577,6,FALSE),"")</f>
        <v>100. Hard</v>
      </c>
      <c r="G267" s="211" t="str">
        <f>IFERROR(VLOOKUP(B267,SVEXP!$A$2:$E$6577,5,FALSE),"")</f>
        <v>Středočeský kraj</v>
      </c>
      <c r="H267" s="3" t="s">
        <v>161</v>
      </c>
      <c r="I267" s="4" t="str">
        <f>IFERROR(VLOOKUP(A267,'KLP1'!$C$1:$I$108,7,0),IFERROR(VLOOKUP(B267,'KLP1'!$D$1:$I$108,6,0),""))</f>
        <v/>
      </c>
      <c r="J267" s="4" t="str">
        <f>IFERROR(VLOOKUP(A267,'KLP2'!$C$1:$I$108,7,0),IFERROR(VLOOKUP(B267,'KLP2'!$D$1:$I$108,6,0),""))</f>
        <v/>
      </c>
      <c r="K267" s="4" t="str">
        <f>IFERROR(VLOOKUP(A267,'DM1'!$C$1:$I$108,7,0),IFERROR(VLOOKUP(B267,'DM1'!$D$1:$I$108,6,0),""))</f>
        <v/>
      </c>
      <c r="L267" s="4" t="str">
        <f>IFERROR(VLOOKUP(A267,'DM2'!$C$1:$I$108,7,0),IFERROR(VLOOKUP(B267,'DM2'!$D$1:$I$108,6,0),""))</f>
        <v/>
      </c>
      <c r="M267" s="1" t="str">
        <f>IFERROR(VLOOKUP(A267,'SPF1'!$C$1:$I$108,7,0),IFERROR(VLOOKUP(B267,'SPF1'!$D$1:$I$108,6,0),""))</f>
        <v/>
      </c>
      <c r="N267" s="4">
        <f>IFERROR(VLOOKUP(A267,'SPF2'!$C$1:$I$108,7,0),IFERROR(VLOOKUP(B267,'SPF2'!$D$1:$I$108,6,0),""))</f>
        <v>28.8</v>
      </c>
      <c r="O267" s="10">
        <f t="shared" si="51"/>
        <v>28.8</v>
      </c>
      <c r="P267" s="11">
        <f t="shared" si="52"/>
        <v>28.8</v>
      </c>
      <c r="Q267" s="201">
        <f t="shared" si="53"/>
        <v>9.6</v>
      </c>
      <c r="R267" s="8"/>
      <c r="S267" s="5" t="str">
        <f>IFERROR(VLOOKUP(A267,DMSBX1!$C$1:$I$108,7,0),IFERROR(VLOOKUP(B267,DMSBX1!$D$1:$I$108,6,0),""))</f>
        <v/>
      </c>
      <c r="T267" s="5" t="str">
        <f>IFERROR(VLOOKUP(A267,DMSBX2!$C$1:$I$101,7,0),IFERROR(VLOOKUP(B267,DMSBX2!$D$1:$I$101,6,0),""))</f>
        <v/>
      </c>
      <c r="U267" s="4" t="str">
        <f>IFERROR(VLOOKUP(B267,'SP1'!$D$1:$I$107,6,0),"")</f>
        <v/>
      </c>
      <c r="V267" s="4" t="str">
        <f>IFERROR(VLOOKUP(B267,'SP2'!$D$1:$I$107,6,0),"")</f>
        <v/>
      </c>
      <c r="W267" s="4" t="str">
        <f>IFERROR(IF(B267&lt;&gt;0,VLOOKUP(B267,KLSBX1!$D$2:$I$120,6,FALSE()),NA()),IFERROR(IF(A267&lt;&gt;0,VLOOKUP(A267,KLSBX1!$C$2:$I$120,7,FALSE()),NA()),""))</f>
        <v/>
      </c>
      <c r="X267" s="4" t="str">
        <f>IFERROR(IF(B267&lt;&gt;0,VLOOKUP(B267,KLSBX2!$D$2:$I$120,6,FALSE()),NA()),IFERROR(IF(A267&lt;&gt;0,VLOOKUP(A267,KLSBX2!$C$2:$I$120,7,FALSE()),NA()),""))</f>
        <v/>
      </c>
      <c r="Y267" s="4" t="str">
        <f>IFERROR(IF(B267&lt;&gt;0,VLOOKUP(B267,DMSBXNC!$D$2:$I$420,6,FALSE()),NA()),IFERROR(IF(A267&lt;&gt;0,VLOOKUP(A267,DMSBXNC!$C$2:$I$420,7,FALSE()),NA()),""))</f>
        <v/>
      </c>
      <c r="Z267" s="4" t="str">
        <f>IFERROR(IF(B267&lt;&gt;0,VLOOKUP(B267,DMSBX1_3!$D$2:$I$420,6,FALSE()),NA()),IFERROR(IF(A267&lt;&gt;0,VLOOKUP(A267,DMSBX1_3!$C$2:$I$420,7,FALSE()),NA()),""))</f>
        <v/>
      </c>
      <c r="AA267" s="4" t="str">
        <f>IFERROR(IF(B267&lt;&gt;0,VLOOKUP(B267,'KLS1'!$D$2:$I$420,6,FALSE()),NA()),IFERROR(IF(A267&lt;&gt;0,VLOOKUP(A267,'KLS1'!$C$2:$I$420,7,FALSE()),NA()),""))</f>
        <v/>
      </c>
      <c r="AB267" s="6" t="str">
        <f>IFERROR(IF(B267&lt;&gt;0,VLOOKUP(B267,'KLS2'!$D$2:$I$426,6,FALSE()),NA()),IFERROR(IF(A267&lt;&gt;0,VLOOKUP(A267,'KLS2'!$C$2:$I$426,7,FALSE()),NA()),""))</f>
        <v/>
      </c>
      <c r="AC267" s="10">
        <f t="shared" si="54"/>
        <v>0</v>
      </c>
      <c r="AD267" s="11">
        <f t="shared" si="55"/>
        <v>0</v>
      </c>
      <c r="AE267" s="201">
        <f t="shared" si="56"/>
        <v>0</v>
      </c>
      <c r="AF267" s="240"/>
      <c r="AG267" s="4" t="str">
        <f>IFERROR(VLOOKUP(B267,FS!$A$2:$N$78,6,FALSE),"")</f>
        <v/>
      </c>
      <c r="AH267" s="4" t="str">
        <f>IFERROR(VLOOKUP(B267,FS!$A$2:$N$78,7,FALSE),"")</f>
        <v/>
      </c>
      <c r="AI267" s="4" t="str">
        <f>IFERROR(VLOOKUP(B267,FS!$A$2:$N$78,8,FALSE),"")</f>
        <v/>
      </c>
      <c r="AJ267" s="4" t="str">
        <f>IFERROR(VLOOKUP(B267,FS!$A$2:$N$78,9,FALSE),"")</f>
        <v/>
      </c>
      <c r="AK267" s="4" t="str">
        <f>IFERROR(VLOOKUP(B267,FS!$A$2:$N$78,10,FALSE),"")</f>
        <v/>
      </c>
      <c r="AL267" s="4" t="str">
        <f>IFERROR(VLOOKUP(B267,FS!$A$2:$N$78,11,FALSE),"")</f>
        <v/>
      </c>
      <c r="AM267" s="4" t="str">
        <f>IFERROR(VLOOKUP(B267,FS!$A$2:$N$78,12,FALSE),"")</f>
        <v/>
      </c>
      <c r="AN267" s="4" t="str">
        <f>IFERROR(VLOOKUP(B267,FS!$A$2:$N$78,13,FALSE),"")</f>
        <v/>
      </c>
      <c r="AO267" s="236">
        <f t="shared" si="57"/>
        <v>0</v>
      </c>
      <c r="AP267" s="235">
        <f t="shared" si="58"/>
        <v>0</v>
      </c>
      <c r="AQ267" s="237">
        <f t="shared" si="59"/>
        <v>0</v>
      </c>
      <c r="AR267" s="4">
        <f t="shared" si="60"/>
        <v>9.6</v>
      </c>
      <c r="AS267" s="1">
        <f t="shared" si="61"/>
        <v>1</v>
      </c>
      <c r="AT267" s="130"/>
    </row>
    <row r="268" spans="1:46" ht="15" customHeight="1">
      <c r="B268" s="14">
        <v>778015</v>
      </c>
      <c r="C268" s="1" t="s">
        <v>1187</v>
      </c>
      <c r="D268" s="3">
        <v>2012</v>
      </c>
      <c r="E268" s="3" t="s">
        <v>11</v>
      </c>
      <c r="F268" s="1" t="str">
        <f>IFERROR(VLOOKUP(B268,SVEXP!$A$2:$F$6577,6,FALSE),"")</f>
        <v>Klub Krušných hor</v>
      </c>
      <c r="G268" s="211" t="str">
        <f>IFERROR(VLOOKUP(B268,SVEXP!$A$2:$E$6577,5,FALSE),"")</f>
        <v>Ústecký kraj</v>
      </c>
      <c r="H268" s="3" t="s">
        <v>161</v>
      </c>
      <c r="O268" s="10">
        <f t="shared" si="51"/>
        <v>0</v>
      </c>
      <c r="P268" s="11">
        <f t="shared" si="52"/>
        <v>0</v>
      </c>
      <c r="Q268" s="201">
        <f t="shared" si="53"/>
        <v>0</v>
      </c>
      <c r="AC268" s="10">
        <f t="shared" si="54"/>
        <v>0</v>
      </c>
      <c r="AD268" s="11">
        <f t="shared" si="55"/>
        <v>0</v>
      </c>
      <c r="AE268" s="201">
        <f t="shared" si="56"/>
        <v>0</v>
      </c>
      <c r="AF268" s="240"/>
      <c r="AG268" s="4">
        <f>IFERROR(VLOOKUP(B268,FS!$A$2:$N$78,6,FALSE),"")</f>
        <v>45</v>
      </c>
      <c r="AN268" s="4">
        <f>IFERROR(VLOOKUP(B268,FS!$A$2:$N$78,13,FALSE),"")</f>
        <v>80</v>
      </c>
      <c r="AO268" s="236">
        <f t="shared" si="57"/>
        <v>125</v>
      </c>
      <c r="AP268" s="235">
        <f t="shared" si="58"/>
        <v>125</v>
      </c>
      <c r="AQ268" s="237">
        <f t="shared" si="59"/>
        <v>41.666666666666664</v>
      </c>
      <c r="AR268" s="4">
        <f t="shared" si="60"/>
        <v>41.666666666666664</v>
      </c>
      <c r="AS268" s="1">
        <f t="shared" si="61"/>
        <v>1</v>
      </c>
      <c r="AT268" s="245">
        <f t="shared" ref="AT268:AT274" si="62">COUNTIF(I268:N268,"&gt;"&amp;0)+COUNTIF(S268:AB268,"&gt;"&amp;0)+COUNTIF(AG268:AN268,"&gt;"&amp;0)</f>
        <v>2</v>
      </c>
    </row>
    <row r="269" spans="1:46" ht="15" customHeight="1">
      <c r="A269" s="141"/>
      <c r="B269" s="141">
        <v>887895</v>
      </c>
      <c r="C269" s="14" t="s">
        <v>329</v>
      </c>
      <c r="D269" s="2">
        <v>2011</v>
      </c>
      <c r="E269" s="3" t="s">
        <v>11</v>
      </c>
      <c r="F269" s="1" t="str">
        <f>IFERROR(VLOOKUP(B269,SVEXP!$A$2:$F$6577,6,FALSE),"")</f>
        <v>SA Špindlerův Mlýn</v>
      </c>
      <c r="G269" s="211" t="str">
        <f>IFERROR(VLOOKUP(B269,SVEXP!$A$2:$E$6577,5,FALSE),"")</f>
        <v>Hlavní město Praha</v>
      </c>
      <c r="H269" s="3" t="s">
        <v>164</v>
      </c>
      <c r="I269" s="4" t="str">
        <f>IFERROR(VLOOKUP(A269,'KLP1'!$C$1:$I$108,7,0),IFERROR(VLOOKUP(B269,'KLP1'!$D$1:$I$108,6,0),""))</f>
        <v/>
      </c>
      <c r="J269" s="4" t="str">
        <f>IFERROR(VLOOKUP(A269,'KLP2'!$C$1:$I$108,7,0),IFERROR(VLOOKUP(B269,'KLP2'!$D$1:$I$108,6,0),""))</f>
        <v/>
      </c>
      <c r="K269" s="4" t="str">
        <f>IFERROR(VLOOKUP(A269,'DM1'!$C$1:$I$108,7,0),IFERROR(VLOOKUP(B269,'DM1'!$D$1:$I$108,6,0),""))</f>
        <v/>
      </c>
      <c r="L269" s="4" t="str">
        <f>IFERROR(VLOOKUP(A269,'DM2'!$C$1:$I$108,7,0),IFERROR(VLOOKUP(B269,'DM2'!$D$1:$I$108,6,0),""))</f>
        <v/>
      </c>
      <c r="M269" s="4">
        <f>IFERROR(VLOOKUP(A269,'SPF1'!$C$1:$I$108,7,0),IFERROR(VLOOKUP(B269,'SPF1'!$D$1:$I$108,6,0),""))</f>
        <v>45</v>
      </c>
      <c r="N269" s="4" t="str">
        <f>IFERROR(VLOOKUP(A269,'SPF2'!$C$1:$I$108,7,0),IFERROR(VLOOKUP(B269,'SPF2'!$D$1:$I$108,6,0),""))</f>
        <v/>
      </c>
      <c r="O269" s="10">
        <f t="shared" si="51"/>
        <v>45</v>
      </c>
      <c r="P269" s="11">
        <f t="shared" si="52"/>
        <v>45</v>
      </c>
      <c r="Q269" s="201">
        <f t="shared" si="53"/>
        <v>15</v>
      </c>
      <c r="R269" s="8"/>
      <c r="S269" s="5" t="str">
        <f>IFERROR(VLOOKUP(A269,DMSBX1!$C$1:$I$108,7,0),IFERROR(VLOOKUP(B269,DMSBX1!$D$1:$I$108,6,0),""))</f>
        <v/>
      </c>
      <c r="T269" s="5" t="str">
        <f>IFERROR(VLOOKUP(A269,DMSBX2!$C$1:$I$101,7,0),IFERROR(VLOOKUP(B269,DMSBX2!$D$1:$I$101,6,0),""))</f>
        <v/>
      </c>
      <c r="U269" s="4" t="str">
        <f>IFERROR(VLOOKUP(B269,'SP1'!$D$1:$I$107,6,0),"")</f>
        <v/>
      </c>
      <c r="V269" s="4" t="str">
        <f>IFERROR(VLOOKUP(B269,'SP2'!$D$1:$I$107,6,0),"")</f>
        <v/>
      </c>
      <c r="W269" s="4" t="str">
        <f>IFERROR(IF(B269&lt;&gt;0,VLOOKUP(B269,KLSBX1!$D$2:$I$120,6,FALSE()),NA()),IFERROR(IF(A269&lt;&gt;0,VLOOKUP(A269,KLSBX1!$C$2:$I$120,7,FALSE()),NA()),""))</f>
        <v/>
      </c>
      <c r="X269" s="4" t="str">
        <f>IFERROR(IF(B269&lt;&gt;0,VLOOKUP(B269,KLSBX2!$D$2:$I$120,6,FALSE()),NA()),IFERROR(IF(A269&lt;&gt;0,VLOOKUP(A269,KLSBX2!$C$2:$I$120,7,FALSE()),NA()),""))</f>
        <v/>
      </c>
      <c r="Y269" s="4">
        <f>IFERROR(IF(B269&lt;&gt;0,VLOOKUP(B269,DMSBXNC!$D$2:$I$420,6,FALSE()),NA()),IFERROR(IF(A269&lt;&gt;0,VLOOKUP(A269,DMSBXNC!$C$2:$I$420,7,FALSE()),NA()),""))</f>
        <v>5</v>
      </c>
      <c r="Z269" s="4">
        <f>IFERROR(IF(B269&lt;&gt;0,VLOOKUP(B269,DMSBX1_3!$D$2:$I$420,6,FALSE()),NA()),IFERROR(IF(A269&lt;&gt;0,VLOOKUP(A269,DMSBX1_3!$C$2:$I$420,7,FALSE()),NA()),""))</f>
        <v>29</v>
      </c>
      <c r="AA269" s="4" t="str">
        <f>IFERROR(IF(B269&lt;&gt;0,VLOOKUP(B269,'KLS1'!$D$2:$I$420,6,FALSE()),NA()),IFERROR(IF(A269&lt;&gt;0,VLOOKUP(A269,'KLS1'!$C$2:$I$420,7,FALSE()),NA()),""))</f>
        <v/>
      </c>
      <c r="AB269" s="6" t="str">
        <f>IFERROR(IF(B269&lt;&gt;0,VLOOKUP(B269,'KLS2'!$D$2:$I$426,6,FALSE()),NA()),IFERROR(IF(A269&lt;&gt;0,VLOOKUP(A269,'KLS2'!$C$2:$I$426,7,FALSE()),NA()),""))</f>
        <v/>
      </c>
      <c r="AC269" s="10">
        <f t="shared" si="54"/>
        <v>34</v>
      </c>
      <c r="AD269" s="11">
        <f t="shared" si="55"/>
        <v>34</v>
      </c>
      <c r="AE269" s="201">
        <f t="shared" si="56"/>
        <v>11.333333333333334</v>
      </c>
      <c r="AF269" s="240"/>
      <c r="AG269" s="4">
        <f>IFERROR(VLOOKUP(B269,FS!$A$2:$N$78,6,FALSE),"")</f>
        <v>40</v>
      </c>
      <c r="AI269" s="4">
        <f>IFERROR(VLOOKUP(B269,FS!$A$2:$N$78,8,FALSE),"")</f>
        <v>20</v>
      </c>
      <c r="AJ269" s="4">
        <f>IFERROR(VLOOKUP(B269,FS!$A$2:$N$78,9,FALSE),"")</f>
        <v>24</v>
      </c>
      <c r="AK269" s="4">
        <f>IFERROR(VLOOKUP(B269,FS!$A$2:$N$78,10,FALSE),"")</f>
        <v>64</v>
      </c>
      <c r="AL269" s="4">
        <f>IFERROR(VLOOKUP(B269,FS!$A$2:$N$78,11,FALSE),"")</f>
        <v>64</v>
      </c>
      <c r="AM269" s="4">
        <f>IFERROR(VLOOKUP(B269,FS!$A$2:$N$78,12,FALSE),"")</f>
        <v>30</v>
      </c>
      <c r="AN269" s="4">
        <f>IFERROR(VLOOKUP(B269,FS!$A$2:$N$78,13,FALSE),"")</f>
        <v>20</v>
      </c>
      <c r="AO269" s="236">
        <f t="shared" si="57"/>
        <v>262</v>
      </c>
      <c r="AP269" s="235">
        <f t="shared" si="58"/>
        <v>222</v>
      </c>
      <c r="AQ269" s="237">
        <f t="shared" si="59"/>
        <v>56</v>
      </c>
      <c r="AR269" s="4">
        <f t="shared" si="60"/>
        <v>82.333333333333343</v>
      </c>
      <c r="AS269" s="1">
        <f t="shared" si="61"/>
        <v>3</v>
      </c>
      <c r="AT269" s="245">
        <f t="shared" si="62"/>
        <v>10</v>
      </c>
    </row>
    <row r="270" spans="1:46" ht="15" customHeight="1">
      <c r="A270" s="141"/>
      <c r="B270" s="141">
        <v>887307</v>
      </c>
      <c r="C270" s="14" t="s">
        <v>314</v>
      </c>
      <c r="D270" s="2">
        <v>2011</v>
      </c>
      <c r="E270" s="3" t="s">
        <v>11</v>
      </c>
      <c r="F270" s="1" t="str">
        <f>IFERROR(VLOOKUP(B270,SVEXP!$A$2:$F$6577,6,FALSE),"")</f>
        <v>SK SNOWRIDERS VIMPERK</v>
      </c>
      <c r="G270" s="211" t="str">
        <f>IFERROR(VLOOKUP(B270,SVEXP!$A$2:$E$6577,5,FALSE),"")</f>
        <v>Jihočeský kraj</v>
      </c>
      <c r="H270" s="3" t="s">
        <v>164</v>
      </c>
      <c r="I270" s="4" t="str">
        <f>IFERROR(VLOOKUP(A270,'KLP1'!$C$1:$I$108,7,0),IFERROR(VLOOKUP(B270,'KLP1'!$D$1:$I$108,6,0),""))</f>
        <v/>
      </c>
      <c r="J270" s="4" t="str">
        <f>IFERROR(VLOOKUP(A270,'KLP2'!$C$1:$I$108,7,0),IFERROR(VLOOKUP(B270,'KLP2'!$D$1:$I$108,6,0),""))</f>
        <v/>
      </c>
      <c r="K270" s="4" t="str">
        <f>IFERROR(VLOOKUP(A270,'DM1'!$C$1:$I$108,7,0),IFERROR(VLOOKUP(B270,'DM1'!$D$1:$I$108,6,0),""))</f>
        <v/>
      </c>
      <c r="L270" s="4" t="str">
        <f>IFERROR(VLOOKUP(A270,'DM2'!$C$1:$I$108,7,0),IFERROR(VLOOKUP(B270,'DM2'!$D$1:$I$108,6,0),""))</f>
        <v/>
      </c>
      <c r="M270" s="1" t="str">
        <f>IFERROR(VLOOKUP(A270,'SPF1'!$C$1:$I$108,7,0),IFERROR(VLOOKUP(B270,'SPF1'!$D$1:$I$108,6,0),""))</f>
        <v/>
      </c>
      <c r="N270" s="4" t="str">
        <f>IFERROR(VLOOKUP(A270,'SPF2'!$C$1:$I$108,7,0),IFERROR(VLOOKUP(B270,'SPF2'!$D$1:$I$108,6,0),""))</f>
        <v/>
      </c>
      <c r="O270" s="10">
        <f t="shared" si="51"/>
        <v>0</v>
      </c>
      <c r="P270" s="11">
        <f t="shared" si="52"/>
        <v>0</v>
      </c>
      <c r="Q270" s="201">
        <f t="shared" si="53"/>
        <v>0</v>
      </c>
      <c r="R270" s="8"/>
      <c r="S270" s="5">
        <f>IFERROR(VLOOKUP(A270,DMSBX1!$C$1:$I$108,7,0),IFERROR(VLOOKUP(B270,DMSBX1!$D$1:$I$108,6,0),""))</f>
        <v>16</v>
      </c>
      <c r="T270" s="5">
        <f>IFERROR(VLOOKUP(A270,DMSBX2!$C$1:$I$101,7,0),IFERROR(VLOOKUP(B270,DMSBX2!$D$1:$I$101,6,0),""))</f>
        <v>22</v>
      </c>
      <c r="U270" s="4">
        <f>IFERROR(VLOOKUP(B270,'SP1'!$D$1:$I$107,6,0),"")</f>
        <v>32</v>
      </c>
      <c r="V270" s="4">
        <f>IFERROR(VLOOKUP(B270,'SP2'!$D$1:$I$107,6,0),"")</f>
        <v>29</v>
      </c>
      <c r="W270" s="4">
        <f>IFERROR(IF(B270&lt;&gt;0,VLOOKUP(B270,KLSBX1!$D$2:$I$120,6,FALSE()),NA()),IFERROR(IF(A270&lt;&gt;0,VLOOKUP(A270,KLSBX1!$C$2:$I$120,7,FALSE()),NA()),""))</f>
        <v>11</v>
      </c>
      <c r="X270" s="4">
        <f>IFERROR(IF(B270&lt;&gt;0,VLOOKUP(B270,KLSBX2!$D$2:$I$120,6,FALSE()),NA()),IFERROR(IF(A270&lt;&gt;0,VLOOKUP(A270,KLSBX2!$C$2:$I$120,7,FALSE()),NA()),""))</f>
        <v>9</v>
      </c>
      <c r="Y270" s="4">
        <f>IFERROR(IF(B270&lt;&gt;0,VLOOKUP(B270,DMSBXNC!$D$2:$I$420,6,FALSE()),NA()),IFERROR(IF(A270&lt;&gt;0,VLOOKUP(A270,DMSBXNC!$C$2:$I$420,7,FALSE()),NA()),""))</f>
        <v>20</v>
      </c>
      <c r="Z270" s="4">
        <f>IFERROR(IF(B270&lt;&gt;0,VLOOKUP(B270,DMSBX1_3!$D$2:$I$420,6,FALSE()),NA()),IFERROR(IF(A270&lt;&gt;0,VLOOKUP(A270,DMSBX1_3!$C$2:$I$420,7,FALSE()),NA()),""))</f>
        <v>14</v>
      </c>
      <c r="AA270" s="4">
        <f>IFERROR(IF(B270&lt;&gt;0,VLOOKUP(B270,'KLS1'!$D$2:$I$420,6,FALSE()),NA()),IFERROR(IF(A270&lt;&gt;0,VLOOKUP(A270,'KLS1'!$C$2:$I$420,7,FALSE()),NA()),""))</f>
        <v>24</v>
      </c>
      <c r="AB270" s="6">
        <f>IFERROR(IF(B270&lt;&gt;0,VLOOKUP(B270,'KLS2'!$D$2:$I$426,6,FALSE()),NA()),IFERROR(IF(A270&lt;&gt;0,VLOOKUP(A270,'KLS2'!$C$2:$I$426,7,FALSE()),NA()),""))</f>
        <v>24</v>
      </c>
      <c r="AC270" s="10">
        <f t="shared" si="54"/>
        <v>201</v>
      </c>
      <c r="AD270" s="11">
        <f t="shared" si="55"/>
        <v>181</v>
      </c>
      <c r="AE270" s="201">
        <f t="shared" si="56"/>
        <v>28.333333333333332</v>
      </c>
      <c r="AF270" s="240"/>
      <c r="AG270" s="4" t="str">
        <f>IFERROR(VLOOKUP(B270,FS!$A$2:$N$78,6,FALSE),"")</f>
        <v/>
      </c>
      <c r="AH270" s="4" t="str">
        <f>IFERROR(VLOOKUP(B270,FS!$A$2:$N$78,7,FALSE),"")</f>
        <v/>
      </c>
      <c r="AI270" s="4" t="str">
        <f>IFERROR(VLOOKUP(B270,FS!$A$2:$N$78,8,FALSE),"")</f>
        <v/>
      </c>
      <c r="AJ270" s="4" t="str">
        <f>IFERROR(VLOOKUP(B270,FS!$A$2:$N$78,9,FALSE),"")</f>
        <v/>
      </c>
      <c r="AK270" s="4" t="str">
        <f>IFERROR(VLOOKUP(B270,FS!$A$2:$N$78,10,FALSE),"")</f>
        <v/>
      </c>
      <c r="AL270" s="4" t="str">
        <f>IFERROR(VLOOKUP(B270,FS!$A$2:$N$78,11,FALSE),"")</f>
        <v/>
      </c>
      <c r="AM270" s="4" t="str">
        <f>IFERROR(VLOOKUP(B270,FS!$A$2:$N$78,12,FALSE),"")</f>
        <v/>
      </c>
      <c r="AN270" s="4" t="str">
        <f>IFERROR(VLOOKUP(B270,FS!$A$2:$N$78,13,FALSE),"")</f>
        <v/>
      </c>
      <c r="AO270" s="236">
        <f t="shared" si="57"/>
        <v>0</v>
      </c>
      <c r="AP270" s="235">
        <f t="shared" si="58"/>
        <v>0</v>
      </c>
      <c r="AQ270" s="237">
        <f t="shared" si="59"/>
        <v>0</v>
      </c>
      <c r="AR270" s="4">
        <f t="shared" si="60"/>
        <v>28.333333333333332</v>
      </c>
      <c r="AS270" s="1">
        <f t="shared" si="61"/>
        <v>1</v>
      </c>
      <c r="AT270" s="245">
        <f t="shared" si="62"/>
        <v>10</v>
      </c>
    </row>
    <row r="271" spans="1:46" ht="15" customHeight="1">
      <c r="B271" s="142">
        <v>889938</v>
      </c>
      <c r="C271" s="142" t="s">
        <v>317</v>
      </c>
      <c r="D271" s="18">
        <v>2011</v>
      </c>
      <c r="E271" s="13" t="s">
        <v>11</v>
      </c>
      <c r="F271" s="1" t="str">
        <f>IFERROR(VLOOKUP(B271,SVEXP!$A$2:$F$6577,6,FALSE),"")</f>
        <v>SK SNOWRIDERS VIMPERK</v>
      </c>
      <c r="G271" s="211" t="str">
        <f>IFERROR(VLOOKUP(B271,SVEXP!$A$2:$E$6577,5,FALSE),"")</f>
        <v>Jihočeský kraj</v>
      </c>
      <c r="H271" s="13" t="s">
        <v>164</v>
      </c>
      <c r="I271" s="4" t="str">
        <f>IFERROR(VLOOKUP(A271,'KLP1'!$C$1:$I$108,7,0),IFERROR(VLOOKUP(B271,'KLP1'!$D$1:$I$108,6,0),""))</f>
        <v/>
      </c>
      <c r="J271" s="4" t="str">
        <f>IFERROR(VLOOKUP(A271,'KLP2'!$C$1:$I$108,7,0),IFERROR(VLOOKUP(B271,'KLP2'!$D$1:$I$108,6,0),""))</f>
        <v/>
      </c>
      <c r="K271" s="4" t="str">
        <f>IFERROR(VLOOKUP(A271,'DM1'!$C$1:$I$108,7,0),IFERROR(VLOOKUP(B271,'DM1'!$D$1:$I$108,6,0),""))</f>
        <v/>
      </c>
      <c r="L271" s="4" t="str">
        <f>IFERROR(VLOOKUP(A271,'DM2'!$C$1:$I$108,7,0),IFERROR(VLOOKUP(B271,'DM2'!$D$1:$I$108,6,0),""))</f>
        <v/>
      </c>
      <c r="M271" s="1" t="str">
        <f>IFERROR(VLOOKUP(A271,'SPF1'!$C$1:$I$108,7,0),IFERROR(VLOOKUP(B271,'SPF1'!$D$1:$I$108,6,0),""))</f>
        <v/>
      </c>
      <c r="N271" s="4" t="str">
        <f>IFERROR(VLOOKUP(A271,'SPF2'!$C$1:$I$108,7,0),IFERROR(VLOOKUP(B271,'SPF2'!$D$1:$I$108,6,0),""))</f>
        <v/>
      </c>
      <c r="O271" s="10">
        <f t="shared" si="51"/>
        <v>0</v>
      </c>
      <c r="P271" s="11">
        <f t="shared" si="52"/>
        <v>0</v>
      </c>
      <c r="Q271" s="201">
        <f t="shared" si="53"/>
        <v>0</v>
      </c>
      <c r="R271" s="8"/>
      <c r="S271" s="5">
        <f>IFERROR(VLOOKUP(A271,DMSBX1!$C$1:$I$108,7,0),IFERROR(VLOOKUP(B271,DMSBX1!$D$1:$I$108,6,0),""))</f>
        <v>22</v>
      </c>
      <c r="T271" s="5">
        <f>IFERROR(VLOOKUP(A271,DMSBX2!$C$1:$I$101,7,0),IFERROR(VLOOKUP(B271,DMSBX2!$D$1:$I$101,6,0),""))</f>
        <v>18</v>
      </c>
      <c r="U271" s="4" t="str">
        <f>IFERROR(VLOOKUP(B271,'SP1'!$D$1:$I$107,6,0),"")</f>
        <v/>
      </c>
      <c r="V271" s="4" t="str">
        <f>IFERROR(VLOOKUP(B271,'SP2'!$D$1:$I$107,6,0),"")</f>
        <v/>
      </c>
      <c r="W271" s="4">
        <f>IFERROR(IF(B271&lt;&gt;0,VLOOKUP(B271,KLSBX1!$D$2:$I$120,6,FALSE()),NA()),IFERROR(IF(A271&lt;&gt;0,VLOOKUP(A271,KLSBX1!$C$2:$I$120,7,FALSE()),NA()),""))</f>
        <v>22</v>
      </c>
      <c r="X271" s="4">
        <f>IFERROR(IF(B271&lt;&gt;0,VLOOKUP(B271,KLSBX2!$D$2:$I$120,6,FALSE()),NA()),IFERROR(IF(A271&lt;&gt;0,VLOOKUP(A271,KLSBX2!$C$2:$I$120,7,FALSE()),NA()),""))</f>
        <v>24</v>
      </c>
      <c r="Y271" s="4">
        <f>IFERROR(IF(B271&lt;&gt;0,VLOOKUP(B271,DMSBXNC!$D$2:$I$420,6,FALSE()),NA()),IFERROR(IF(A271&lt;&gt;0,VLOOKUP(A271,DMSBXNC!$C$2:$I$420,7,FALSE()),NA()),""))</f>
        <v>16</v>
      </c>
      <c r="Z271" s="4">
        <f>IFERROR(IF(B271&lt;&gt;0,VLOOKUP(B271,DMSBX1_3!$D$2:$I$420,6,FALSE()),NA()),IFERROR(IF(A271&lt;&gt;0,VLOOKUP(A271,DMSBX1_3!$C$2:$I$420,7,FALSE()),NA()),""))</f>
        <v>15</v>
      </c>
      <c r="AA271" s="4" t="str">
        <f>IFERROR(IF(B271&lt;&gt;0,VLOOKUP(B271,'KLS1'!$D$2:$I$420,6,FALSE()),NA()),IFERROR(IF(A271&lt;&gt;0,VLOOKUP(A271,'KLS1'!$C$2:$I$420,7,FALSE()),NA()),""))</f>
        <v/>
      </c>
      <c r="AB271" s="6">
        <f>IFERROR(IF(B271&lt;&gt;0,VLOOKUP(B271,'KLS2'!$D$2:$I$426,6,FALSE()),NA()),IFERROR(IF(A271&lt;&gt;0,VLOOKUP(A271,'KLS2'!$C$2:$I$426,7,FALSE()),NA()),""))</f>
        <v>16</v>
      </c>
      <c r="AC271" s="10">
        <f t="shared" si="54"/>
        <v>133</v>
      </c>
      <c r="AD271" s="11">
        <f t="shared" si="55"/>
        <v>133</v>
      </c>
      <c r="AE271" s="201">
        <f t="shared" si="56"/>
        <v>22.666666666666668</v>
      </c>
      <c r="AF271" s="240"/>
      <c r="AG271" s="4" t="str">
        <f>IFERROR(VLOOKUP(B271,FS!$A$2:$N$78,6,FALSE),"")</f>
        <v/>
      </c>
      <c r="AH271" s="4" t="str">
        <f>IFERROR(VLOOKUP(B271,FS!$A$2:$N$78,7,FALSE),"")</f>
        <v/>
      </c>
      <c r="AI271" s="4" t="str">
        <f>IFERROR(VLOOKUP(B271,FS!$A$2:$N$78,8,FALSE),"")</f>
        <v/>
      </c>
      <c r="AJ271" s="4" t="str">
        <f>IFERROR(VLOOKUP(B271,FS!$A$2:$N$78,9,FALSE),"")</f>
        <v/>
      </c>
      <c r="AK271" s="4" t="str">
        <f>IFERROR(VLOOKUP(B271,FS!$A$2:$N$78,10,FALSE),"")</f>
        <v/>
      </c>
      <c r="AL271" s="4" t="str">
        <f>IFERROR(VLOOKUP(B271,FS!$A$2:$N$78,11,FALSE),"")</f>
        <v/>
      </c>
      <c r="AM271" s="4" t="str">
        <f>IFERROR(VLOOKUP(B271,FS!$A$2:$N$78,12,FALSE),"")</f>
        <v/>
      </c>
      <c r="AN271" s="4" t="str">
        <f>IFERROR(VLOOKUP(B271,FS!$A$2:$N$78,13,FALSE),"")</f>
        <v/>
      </c>
      <c r="AO271" s="236">
        <f t="shared" si="57"/>
        <v>0</v>
      </c>
      <c r="AP271" s="235">
        <f t="shared" si="58"/>
        <v>0</v>
      </c>
      <c r="AQ271" s="237">
        <f t="shared" si="59"/>
        <v>0</v>
      </c>
      <c r="AR271" s="4">
        <f t="shared" si="60"/>
        <v>22.666666666666668</v>
      </c>
      <c r="AS271" s="1">
        <f t="shared" si="61"/>
        <v>1</v>
      </c>
      <c r="AT271" s="245">
        <f t="shared" si="62"/>
        <v>7</v>
      </c>
    </row>
    <row r="272" spans="1:46" ht="15" customHeight="1">
      <c r="B272" s="142">
        <v>890578</v>
      </c>
      <c r="C272" s="142" t="s">
        <v>320</v>
      </c>
      <c r="D272" s="18">
        <v>2011</v>
      </c>
      <c r="E272" s="13" t="s">
        <v>11</v>
      </c>
      <c r="F272" s="1" t="str">
        <f>IFERROR(VLOOKUP(B272,SVEXP!$A$2:$F$6577,6,FALSE),"")</f>
        <v>SK SNOWRIDERS VIMPERK</v>
      </c>
      <c r="G272" s="211" t="str">
        <f>IFERROR(VLOOKUP(B272,SVEXP!$A$2:$E$6577,5,FALSE),"")</f>
        <v>Jihočeský kraj</v>
      </c>
      <c r="H272" s="13" t="s">
        <v>164</v>
      </c>
      <c r="I272" s="4" t="str">
        <f>IFERROR(VLOOKUP(A272,'KLP1'!$C$1:$I$108,7,0),IFERROR(VLOOKUP(B272,'KLP1'!$D$1:$I$108,6,0),""))</f>
        <v/>
      </c>
      <c r="J272" s="4" t="str">
        <f>IFERROR(VLOOKUP(A272,'KLP2'!$C$1:$I$108,7,0),IFERROR(VLOOKUP(B272,'KLP2'!$D$1:$I$108,6,0),""))</f>
        <v/>
      </c>
      <c r="K272" s="4" t="str">
        <f>IFERROR(VLOOKUP(A272,'DM1'!$C$1:$I$108,7,0),IFERROR(VLOOKUP(B272,'DM1'!$D$1:$I$108,6,0),""))</f>
        <v/>
      </c>
      <c r="L272" s="4" t="str">
        <f>IFERROR(VLOOKUP(A272,'DM2'!$C$1:$I$108,7,0),IFERROR(VLOOKUP(B272,'DM2'!$D$1:$I$108,6,0),""))</f>
        <v/>
      </c>
      <c r="M272" s="1" t="str">
        <f>IFERROR(VLOOKUP(A272,'SPF1'!$C$1:$I$108,7,0),IFERROR(VLOOKUP(B272,'SPF1'!$D$1:$I$108,6,0),""))</f>
        <v/>
      </c>
      <c r="N272" s="4" t="str">
        <f>IFERROR(VLOOKUP(A272,'SPF2'!$C$1:$I$108,7,0),IFERROR(VLOOKUP(B272,'SPF2'!$D$1:$I$108,6,0),""))</f>
        <v/>
      </c>
      <c r="O272" s="10">
        <f t="shared" si="51"/>
        <v>0</v>
      </c>
      <c r="P272" s="11">
        <f t="shared" si="52"/>
        <v>0</v>
      </c>
      <c r="Q272" s="201">
        <f t="shared" si="53"/>
        <v>0</v>
      </c>
      <c r="R272" s="8"/>
      <c r="S272" s="5" t="str">
        <f>IFERROR(VLOOKUP(A272,DMSBX1!$C$1:$I$108,7,0),IFERROR(VLOOKUP(B272,DMSBX1!$D$1:$I$108,6,0),""))</f>
        <v/>
      </c>
      <c r="T272" s="5" t="str">
        <f>IFERROR(VLOOKUP(A272,DMSBX2!$C$1:$I$101,7,0),IFERROR(VLOOKUP(B272,DMSBX2!$D$1:$I$101,6,0),""))</f>
        <v/>
      </c>
      <c r="U272" s="4">
        <f>IFERROR(VLOOKUP(B272,'SP1'!$D$1:$I$107,6,0),"")</f>
        <v>24</v>
      </c>
      <c r="V272" s="4">
        <f>IFERROR(VLOOKUP(B272,'SP2'!$D$1:$I$107,6,0),"")</f>
        <v>24</v>
      </c>
      <c r="W272" s="4">
        <f>IFERROR(IF(B272&lt;&gt;0,VLOOKUP(B272,KLSBX1!$D$2:$I$120,6,FALSE()),NA()),IFERROR(IF(A272&lt;&gt;0,VLOOKUP(A272,KLSBX1!$C$2:$I$120,7,FALSE()),NA()),""))</f>
        <v>10</v>
      </c>
      <c r="X272" s="4">
        <f>IFERROR(IF(B272&lt;&gt;0,VLOOKUP(B272,KLSBX2!$D$2:$I$120,6,FALSE()),NA()),IFERROR(IF(A272&lt;&gt;0,VLOOKUP(A272,KLSBX2!$C$2:$I$120,7,FALSE()),NA()),""))</f>
        <v>10</v>
      </c>
      <c r="Y272" s="4" t="str">
        <f>IFERROR(IF(B272&lt;&gt;0,VLOOKUP(B272,DMSBXNC!$D$2:$I$420,6,FALSE()),NA()),IFERROR(IF(A272&lt;&gt;0,VLOOKUP(A272,DMSBXNC!$C$2:$I$420,7,FALSE()),NA()),""))</f>
        <v/>
      </c>
      <c r="Z272" s="4" t="str">
        <f>IFERROR(IF(B272&lt;&gt;0,VLOOKUP(B272,DMSBX1_3!$D$2:$I$420,6,FALSE()),NA()),IFERROR(IF(A272&lt;&gt;0,VLOOKUP(A272,DMSBX1_3!$C$2:$I$420,7,FALSE()),NA()),""))</f>
        <v/>
      </c>
      <c r="AA272" s="4">
        <f>IFERROR(IF(B272&lt;&gt;0,VLOOKUP(B272,'KLS1'!$D$2:$I$420,6,FALSE()),NA()),IFERROR(IF(A272&lt;&gt;0,VLOOKUP(A272,'KLS1'!$C$2:$I$420,7,FALSE()),NA()),""))</f>
        <v>22</v>
      </c>
      <c r="AB272" s="6">
        <f>IFERROR(IF(B272&lt;&gt;0,VLOOKUP(B272,'KLS2'!$D$2:$I$426,6,FALSE()),NA()),IFERROR(IF(A272&lt;&gt;0,VLOOKUP(A272,'KLS2'!$C$2:$I$426,7,FALSE()),NA()),""))</f>
        <v>20</v>
      </c>
      <c r="AC272" s="10">
        <f t="shared" si="54"/>
        <v>110</v>
      </c>
      <c r="AD272" s="11">
        <f t="shared" si="55"/>
        <v>110</v>
      </c>
      <c r="AE272" s="201">
        <f t="shared" si="56"/>
        <v>23.333333333333332</v>
      </c>
      <c r="AF272" s="240"/>
      <c r="AG272" s="4" t="str">
        <f>IFERROR(VLOOKUP(B272,FS!$A$2:$N$78,6,FALSE),"")</f>
        <v/>
      </c>
      <c r="AH272" s="4" t="str">
        <f>IFERROR(VLOOKUP(B272,FS!$A$2:$N$78,7,FALSE),"")</f>
        <v/>
      </c>
      <c r="AI272" s="4" t="str">
        <f>IFERROR(VLOOKUP(B272,FS!$A$2:$N$78,8,FALSE),"")</f>
        <v/>
      </c>
      <c r="AJ272" s="4" t="str">
        <f>IFERROR(VLOOKUP(B272,FS!$A$2:$N$78,9,FALSE),"")</f>
        <v/>
      </c>
      <c r="AK272" s="4" t="str">
        <f>IFERROR(VLOOKUP(B272,FS!$A$2:$N$78,10,FALSE),"")</f>
        <v/>
      </c>
      <c r="AL272" s="4" t="str">
        <f>IFERROR(VLOOKUP(B272,FS!$A$2:$N$78,11,FALSE),"")</f>
        <v/>
      </c>
      <c r="AM272" s="4" t="str">
        <f>IFERROR(VLOOKUP(B272,FS!$A$2:$N$78,12,FALSE),"")</f>
        <v/>
      </c>
      <c r="AN272" s="4" t="str">
        <f>IFERROR(VLOOKUP(B272,FS!$A$2:$N$78,13,FALSE),"")</f>
        <v/>
      </c>
      <c r="AO272" s="236">
        <f t="shared" si="57"/>
        <v>0</v>
      </c>
      <c r="AP272" s="235">
        <f t="shared" si="58"/>
        <v>0</v>
      </c>
      <c r="AQ272" s="237">
        <f t="shared" si="59"/>
        <v>0</v>
      </c>
      <c r="AR272" s="4">
        <f t="shared" si="60"/>
        <v>23.333333333333332</v>
      </c>
      <c r="AS272" s="1">
        <f t="shared" si="61"/>
        <v>1</v>
      </c>
      <c r="AT272" s="245">
        <f t="shared" si="62"/>
        <v>6</v>
      </c>
    </row>
    <row r="273" spans="1:46" ht="15" customHeight="1">
      <c r="B273" s="14">
        <v>890819</v>
      </c>
      <c r="C273" s="14" t="s">
        <v>330</v>
      </c>
      <c r="D273" s="3">
        <v>2011</v>
      </c>
      <c r="E273" s="3" t="s">
        <v>11</v>
      </c>
      <c r="F273" s="1" t="str">
        <f>IFERROR(VLOOKUP(B273,SVEXP!$A$2:$F$6577,6,FALSE),"")</f>
        <v>SA Špindlerův Mlýn</v>
      </c>
      <c r="G273" s="211" t="str">
        <f>IFERROR(VLOOKUP(B273,SVEXP!$A$2:$E$6577,5,FALSE),"")</f>
        <v>Královéhradecký kraj</v>
      </c>
      <c r="H273" s="3" t="s">
        <v>164</v>
      </c>
      <c r="I273" s="4" t="str">
        <f>IFERROR(VLOOKUP(A273,'KLP1'!$C$1:$I$108,7,0),IFERROR(VLOOKUP(B273,'KLP1'!$D$1:$I$108,6,0),""))</f>
        <v/>
      </c>
      <c r="J273" s="4" t="str">
        <f>IFERROR(VLOOKUP(A273,'KLP2'!$C$1:$I$108,7,0),IFERROR(VLOOKUP(B273,'KLP2'!$D$1:$I$108,6,0),""))</f>
        <v/>
      </c>
      <c r="K273" s="4" t="str">
        <f>IFERROR(VLOOKUP(A273,'DM1'!$C$1:$I$108,7,0),IFERROR(VLOOKUP(B273,'DM1'!$D$1:$I$108,6,0),""))</f>
        <v/>
      </c>
      <c r="L273" s="4" t="str">
        <f>IFERROR(VLOOKUP(A273,'DM2'!$C$1:$I$108,7,0),IFERROR(VLOOKUP(B273,'DM2'!$D$1:$I$108,6,0),""))</f>
        <v/>
      </c>
      <c r="M273" s="1" t="str">
        <f>IFERROR(VLOOKUP(A273,'SPF1'!$C$1:$I$108,7,0),IFERROR(VLOOKUP(B273,'SPF1'!$D$1:$I$108,6,0),""))</f>
        <v/>
      </c>
      <c r="N273" s="4" t="str">
        <f>IFERROR(VLOOKUP(A273,'SPF2'!$C$1:$I$108,7,0),IFERROR(VLOOKUP(B273,'SPF2'!$D$1:$I$108,6,0),""))</f>
        <v/>
      </c>
      <c r="O273" s="10">
        <f t="shared" si="51"/>
        <v>0</v>
      </c>
      <c r="P273" s="11">
        <f t="shared" si="52"/>
        <v>0</v>
      </c>
      <c r="Q273" s="201">
        <f t="shared" si="53"/>
        <v>0</v>
      </c>
      <c r="R273" s="8"/>
      <c r="S273" s="5" t="str">
        <f>IFERROR(VLOOKUP(A273,DMSBX1!$C$1:$I$108,7,0),IFERROR(VLOOKUP(B273,DMSBX1!$D$1:$I$108,6,0),""))</f>
        <v/>
      </c>
      <c r="T273" s="5" t="str">
        <f>IFERROR(VLOOKUP(A273,DMSBX2!$C$1:$I$101,7,0),IFERROR(VLOOKUP(B273,DMSBX2!$D$1:$I$101,6,0),""))</f>
        <v/>
      </c>
      <c r="U273" s="4" t="str">
        <f>IFERROR(VLOOKUP(B273,'SP1'!$D$1:$I$107,6,0),"")</f>
        <v/>
      </c>
      <c r="V273" s="4" t="str">
        <f>IFERROR(VLOOKUP(B273,'SP2'!$D$1:$I$107,6,0),"")</f>
        <v/>
      </c>
      <c r="W273" s="4">
        <f>IFERROR(IF(B273&lt;&gt;0,VLOOKUP(B273,KLSBX1!$D$2:$I$120,6,FALSE()),NA()),IFERROR(IF(A273&lt;&gt;0,VLOOKUP(A273,KLSBX1!$C$2:$I$120,7,FALSE()),NA()),""))</f>
        <v>14</v>
      </c>
      <c r="X273" s="4">
        <f>IFERROR(IF(B273&lt;&gt;0,VLOOKUP(B273,KLSBX2!$D$2:$I$120,6,FALSE()),NA()),IFERROR(IF(A273&lt;&gt;0,VLOOKUP(A273,KLSBX2!$C$2:$I$120,7,FALSE()),NA()),""))</f>
        <v>18</v>
      </c>
      <c r="Y273" s="4" t="str">
        <f>IFERROR(IF(B273&lt;&gt;0,VLOOKUP(B273,DMSBXNC!$D$2:$I$420,6,FALSE()),NA()),IFERROR(IF(A273&lt;&gt;0,VLOOKUP(A273,DMSBXNC!$C$2:$I$420,7,FALSE()),NA()),""))</f>
        <v/>
      </c>
      <c r="Z273" s="4" t="str">
        <f>IFERROR(IF(B273&lt;&gt;0,VLOOKUP(B273,DMSBX1_3!$D$2:$I$420,6,FALSE()),NA()),IFERROR(IF(A273&lt;&gt;0,VLOOKUP(A273,DMSBX1_3!$C$2:$I$420,7,FALSE()),NA()),""))</f>
        <v/>
      </c>
      <c r="AA273" s="4" t="str">
        <f>IFERROR(IF(B273&lt;&gt;0,VLOOKUP(B273,'KLS1'!$D$2:$I$420,6,FALSE()),NA()),IFERROR(IF(A273&lt;&gt;0,VLOOKUP(A273,'KLS1'!$C$2:$I$420,7,FALSE()),NA()),""))</f>
        <v/>
      </c>
      <c r="AB273" s="6" t="str">
        <f>IFERROR(IF(B273&lt;&gt;0,VLOOKUP(B273,'KLS2'!$D$2:$I$426,6,FALSE()),NA()),IFERROR(IF(A273&lt;&gt;0,VLOOKUP(A273,'KLS2'!$C$2:$I$426,7,FALSE()),NA()),""))</f>
        <v/>
      </c>
      <c r="AC273" s="10">
        <f t="shared" si="54"/>
        <v>32</v>
      </c>
      <c r="AD273" s="11">
        <f t="shared" si="55"/>
        <v>32</v>
      </c>
      <c r="AE273" s="201">
        <f t="shared" si="56"/>
        <v>10.666666666666666</v>
      </c>
      <c r="AF273" s="240"/>
      <c r="AJ273" s="4">
        <f>IFERROR(VLOOKUP(B273,FS!$A$2:$N$78,9,FALSE),"")</f>
        <v>18</v>
      </c>
      <c r="AK273" s="4">
        <f>IFERROR(VLOOKUP(B273,FS!$A$2:$N$78,10,FALSE),"")</f>
        <v>25.6</v>
      </c>
      <c r="AL273" s="4">
        <f>IFERROR(VLOOKUP(B273,FS!$A$2:$N$78,11,FALSE),"")</f>
        <v>25.6</v>
      </c>
      <c r="AM273" s="4">
        <f>IFERROR(VLOOKUP(B273,FS!$A$2:$N$78,12,FALSE),"")</f>
        <v>18</v>
      </c>
      <c r="AO273" s="236">
        <f t="shared" si="57"/>
        <v>87.2</v>
      </c>
      <c r="AP273" s="235">
        <f t="shared" si="58"/>
        <v>87.2</v>
      </c>
      <c r="AQ273" s="237">
        <f t="shared" si="59"/>
        <v>23.066666666666666</v>
      </c>
      <c r="AR273" s="4">
        <f t="shared" si="60"/>
        <v>33.733333333333334</v>
      </c>
      <c r="AS273" s="1">
        <f t="shared" si="61"/>
        <v>2</v>
      </c>
      <c r="AT273" s="245">
        <f t="shared" si="62"/>
        <v>6</v>
      </c>
    </row>
    <row r="274" spans="1:46" ht="15" customHeight="1">
      <c r="B274" s="14">
        <v>809509</v>
      </c>
      <c r="C274" s="14" t="s">
        <v>322</v>
      </c>
      <c r="D274" s="3">
        <v>2011</v>
      </c>
      <c r="E274" s="3" t="s">
        <v>11</v>
      </c>
      <c r="F274" s="1" t="str">
        <f>IFERROR(VLOOKUP(B274,SVEXP!$A$2:$F$6577,6,FALSE),"")</f>
        <v>Snow Rockets</v>
      </c>
      <c r="G274" s="211" t="str">
        <f>IFERROR(VLOOKUP(B274,SVEXP!$A$2:$E$6577,5,FALSE),"")</f>
        <v>Liberecký kraj</v>
      </c>
      <c r="H274" s="3" t="s">
        <v>164</v>
      </c>
      <c r="I274" s="4" t="str">
        <f>IFERROR(VLOOKUP(A274,'KLP1'!$C$1:$I$108,7,0),IFERROR(VLOOKUP(B274,'KLP1'!$D$1:$I$108,6,0),""))</f>
        <v/>
      </c>
      <c r="J274" s="4" t="str">
        <f>IFERROR(VLOOKUP(A274,'KLP2'!$C$1:$I$108,7,0),IFERROR(VLOOKUP(B274,'KLP2'!$D$1:$I$108,6,0),""))</f>
        <v/>
      </c>
      <c r="K274" s="4">
        <f>IFERROR(VLOOKUP(A274,'DM1'!$C$1:$I$108,7,0),IFERROR(VLOOKUP(B274,'DM1'!$D$1:$I$108,6,0),""))</f>
        <v>16</v>
      </c>
      <c r="L274" s="4">
        <f>IFERROR(VLOOKUP(A274,'DM2'!$C$1:$I$108,7,0),IFERROR(VLOOKUP(B274,'DM2'!$D$1:$I$108,6,0),""))</f>
        <v>24</v>
      </c>
      <c r="M274" s="4" t="str">
        <f>IFERROR(VLOOKUP(A274,'SPF1'!$C$1:$I$108,7,0),IFERROR(VLOOKUP(B274,'SPF1'!$D$1:$I$108,6,0),""))</f>
        <v/>
      </c>
      <c r="N274" s="4" t="str">
        <f>IFERROR(VLOOKUP(A274,'SPF2'!$C$1:$I$108,7,0),IFERROR(VLOOKUP(B274,'SPF2'!$D$1:$I$108,6,0),""))</f>
        <v/>
      </c>
      <c r="O274" s="10">
        <f t="shared" si="51"/>
        <v>40</v>
      </c>
      <c r="P274" s="11">
        <f t="shared" si="52"/>
        <v>40</v>
      </c>
      <c r="Q274" s="201">
        <f t="shared" si="53"/>
        <v>13.333333333333334</v>
      </c>
      <c r="R274" s="8"/>
      <c r="S274" s="5" t="str">
        <f>IFERROR(VLOOKUP(A274,DMSBX1!$C$1:$I$108,7,0),IFERROR(VLOOKUP(B274,DMSBX1!$D$1:$I$108,6,0),""))</f>
        <v/>
      </c>
      <c r="T274" s="4"/>
      <c r="U274" s="4">
        <f>IFERROR(VLOOKUP(B274,'SP1'!$D$1:$I$107,6,0),"")</f>
        <v>18</v>
      </c>
      <c r="V274" s="4">
        <f>IFERROR(VLOOKUP(B274,'SP2'!$D$1:$I$107,6,0),"")</f>
        <v>18</v>
      </c>
      <c r="W274" s="4">
        <f>IFERROR(IF(B274&lt;&gt;0,VLOOKUP(B274,KLSBX1!$D$2:$I$120,6,FALSE()),NA()),IFERROR(IF(A274&lt;&gt;0,VLOOKUP(A274,KLSBX1!$C$2:$I$120,7,FALSE()),NA()),""))</f>
        <v>13</v>
      </c>
      <c r="X274" s="4">
        <f>IFERROR(IF(B274&lt;&gt;0,VLOOKUP(B274,KLSBX2!$D$2:$I$120,6,FALSE()),NA()),IFERROR(IF(A274&lt;&gt;0,VLOOKUP(A274,KLSBX2!$C$2:$I$120,7,FALSE()),NA()),""))</f>
        <v>7</v>
      </c>
      <c r="Y274" s="4">
        <f>IFERROR(IF(B274&lt;&gt;0,VLOOKUP(B274,DMSBXNC!$D$2:$I$420,6,FALSE()),NA()),IFERROR(IF(A274&lt;&gt;0,VLOOKUP(A274,DMSBXNC!$C$2:$I$420,7,FALSE()),NA()),""))</f>
        <v>18</v>
      </c>
      <c r="Z274" s="4">
        <f>IFERROR(IF(B274&lt;&gt;0,VLOOKUP(B274,DMSBX1_3!$D$2:$I$420,6,FALSE()),NA()),IFERROR(IF(A274&lt;&gt;0,VLOOKUP(A274,DMSBX1_3!$C$2:$I$420,7,FALSE()),NA()),""))</f>
        <v>22</v>
      </c>
      <c r="AA274" s="4" t="str">
        <f>IFERROR(IF(B274&lt;&gt;0,VLOOKUP(B274,'KLS1'!$D$2:$I$420,6,FALSE()),NA()),IFERROR(IF(A274&lt;&gt;0,VLOOKUP(A274,'KLS1'!$C$2:$I$420,7,FALSE()),NA()),""))</f>
        <v/>
      </c>
      <c r="AB274" s="6" t="str">
        <f>IFERROR(IF(B274&lt;&gt;0,VLOOKUP(B274,'KLS2'!$D$2:$I$426,6,FALSE()),NA()),IFERROR(IF(A274&lt;&gt;0,VLOOKUP(A274,'KLS2'!$C$2:$I$426,7,FALSE()),NA()),""))</f>
        <v/>
      </c>
      <c r="AC274" s="10">
        <f t="shared" si="54"/>
        <v>96</v>
      </c>
      <c r="AD274" s="11">
        <f t="shared" si="55"/>
        <v>96</v>
      </c>
      <c r="AE274" s="201">
        <f t="shared" si="56"/>
        <v>19.333333333333332</v>
      </c>
      <c r="AF274" s="240"/>
      <c r="AG274" s="4" t="str">
        <f>IFERROR(VLOOKUP(B274,FS!$A$2:$N$78,6,FALSE),"")</f>
        <v/>
      </c>
      <c r="AH274" s="4" t="str">
        <f>IFERROR(VLOOKUP(B274,FS!$A$2:$N$78,7,FALSE),"")</f>
        <v/>
      </c>
      <c r="AI274" s="4" t="str">
        <f>IFERROR(VLOOKUP(B274,FS!$A$2:$N$78,8,FALSE),"")</f>
        <v/>
      </c>
      <c r="AJ274" s="4" t="str">
        <f>IFERROR(VLOOKUP(B274,FS!$A$2:$N$78,9,FALSE),"")</f>
        <v/>
      </c>
      <c r="AK274" s="4" t="str">
        <f>IFERROR(VLOOKUP(B274,FS!$A$2:$N$78,10,FALSE),"")</f>
        <v/>
      </c>
      <c r="AL274" s="4" t="str">
        <f>IFERROR(VLOOKUP(B274,FS!$A$2:$N$78,11,FALSE),"")</f>
        <v/>
      </c>
      <c r="AM274" s="4" t="str">
        <f>IFERROR(VLOOKUP(B274,FS!$A$2:$N$78,12,FALSE),"")</f>
        <v/>
      </c>
      <c r="AN274" s="4" t="str">
        <f>IFERROR(VLOOKUP(B274,FS!$A$2:$N$78,13,FALSE),"")</f>
        <v/>
      </c>
      <c r="AO274" s="236">
        <f t="shared" si="57"/>
        <v>0</v>
      </c>
      <c r="AP274" s="235">
        <f t="shared" si="58"/>
        <v>0</v>
      </c>
      <c r="AQ274" s="237">
        <f t="shared" si="59"/>
        <v>0</v>
      </c>
      <c r="AR274" s="4">
        <f t="shared" si="60"/>
        <v>32.666666666666664</v>
      </c>
      <c r="AS274" s="1">
        <f t="shared" si="61"/>
        <v>2</v>
      </c>
      <c r="AT274" s="245">
        <f t="shared" si="62"/>
        <v>8</v>
      </c>
    </row>
    <row r="275" spans="1:46" ht="15" customHeight="1">
      <c r="A275" s="141"/>
      <c r="B275" s="141">
        <v>889878</v>
      </c>
      <c r="C275" s="14" t="s">
        <v>229</v>
      </c>
      <c r="D275" s="2">
        <v>2010</v>
      </c>
      <c r="E275" s="3" t="s">
        <v>11</v>
      </c>
      <c r="F275" s="1" t="str">
        <f>IFERROR(VLOOKUP(B275,SVEXP!$A$2:$F$6577,6,FALSE),"")</f>
        <v>Snow Rockets</v>
      </c>
      <c r="G275" s="211" t="str">
        <f>IFERROR(VLOOKUP(B275,SVEXP!$A$2:$E$6577,5,FALSE),"")</f>
        <v>Olomoucký kraj</v>
      </c>
      <c r="H275" s="3" t="s">
        <v>164</v>
      </c>
      <c r="I275" s="4" t="str">
        <f>IFERROR(VLOOKUP(A275,'KLP1'!$C$1:$I$108,7,0),IFERROR(VLOOKUP(B275,'KLP1'!$D$1:$I$108,6,0),""))</f>
        <v/>
      </c>
      <c r="J275" s="4" t="str">
        <f>IFERROR(VLOOKUP(A275,'KLP2'!$C$1:$I$108,7,0),IFERROR(VLOOKUP(B275,'KLP2'!$D$1:$I$108,6,0),""))</f>
        <v/>
      </c>
      <c r="K275" s="4" t="str">
        <f>IFERROR(VLOOKUP(A275,'DM1'!$C$1:$I$108,7,0),IFERROR(VLOOKUP(B275,'DM1'!$D$1:$I$108,6,0),""))</f>
        <v/>
      </c>
      <c r="L275" s="4" t="str">
        <f>IFERROR(VLOOKUP(A275,'DM2'!$C$1:$I$108,7,0),IFERROR(VLOOKUP(B275,'DM2'!$D$1:$I$108,6,0),""))</f>
        <v/>
      </c>
      <c r="M275" s="17" t="str">
        <f>IFERROR(VLOOKUP(A275,'SPF1'!$C$1:$I$108,7,0),IFERROR(VLOOKUP(B275,'SPF1'!$D$1:$I$108,6,0),""))</f>
        <v/>
      </c>
      <c r="N275" s="88" t="str">
        <f>IFERROR(VLOOKUP(A275,'SPF2'!$C$1:$I$108,7,0),IFERROR(VLOOKUP(B275,'SPF2'!$D$1:$I$108,6,0),""))</f>
        <v/>
      </c>
      <c r="O275" s="10">
        <f t="shared" si="51"/>
        <v>0</v>
      </c>
      <c r="P275" s="11">
        <f t="shared" si="52"/>
        <v>0</v>
      </c>
      <c r="Q275" s="201">
        <f t="shared" si="53"/>
        <v>0</v>
      </c>
      <c r="R275" s="8"/>
      <c r="S275" s="5" t="str">
        <f>IFERROR(VLOOKUP(A275,DMSBX1!$C$1:$I$108,7,0),IFERROR(VLOOKUP(B275,DMSBX1!$D$1:$I$108,6,0),""))</f>
        <v/>
      </c>
      <c r="T275" s="5" t="str">
        <f>IFERROR(VLOOKUP(A275,DMSBX2!$C$1:$I$101,7,0),IFERROR(VLOOKUP(B275,DMSBX2!$D$1:$I$101,6,0),""))</f>
        <v/>
      </c>
      <c r="U275" s="4" t="str">
        <f>IFERROR(VLOOKUP(B275,'SP1'!$D$1:$I$107,6,0),"")</f>
        <v/>
      </c>
      <c r="V275" s="4" t="str">
        <f>IFERROR(VLOOKUP(B275,'SP2'!$D$1:$I$107,6,0),"")</f>
        <v/>
      </c>
      <c r="W275" s="4" t="str">
        <f>IFERROR(IF(B275&lt;&gt;0,VLOOKUP(B275,KLSBX1!$D$2:$I$120,6,FALSE()),NA()),IFERROR(IF(A275&lt;&gt;0,VLOOKUP(A275,KLSBX1!$C$2:$I$120,7,FALSE()),NA()),""))</f>
        <v/>
      </c>
      <c r="X275" s="4" t="str">
        <f>IFERROR(IF(B275&lt;&gt;0,VLOOKUP(B275,KLSBX2!$D$2:$I$120,6,FALSE()),NA()),IFERROR(IF(A275&lt;&gt;0,VLOOKUP(A275,KLSBX2!$C$2:$I$120,7,FALSE()),NA()),""))</f>
        <v/>
      </c>
      <c r="Y275" s="4" t="str">
        <f>IFERROR(IF(B275&lt;&gt;0,VLOOKUP(B275,DMSBXNC!$D$2:$I$420,6,FALSE()),NA()),IFERROR(IF(A275&lt;&gt;0,VLOOKUP(A275,DMSBXNC!$C$2:$I$420,7,FALSE()),NA()),""))</f>
        <v/>
      </c>
      <c r="Z275" s="4" t="str">
        <f>IFERROR(IF(B275&lt;&gt;0,VLOOKUP(B275,DMSBX1_3!$D$2:$I$420,6,FALSE()),NA()),IFERROR(IF(A275&lt;&gt;0,VLOOKUP(A275,DMSBX1_3!$C$2:$I$420,7,FALSE()),NA()),""))</f>
        <v/>
      </c>
      <c r="AA275" s="4" t="str">
        <f>IFERROR(IF(B275&lt;&gt;0,VLOOKUP(B275,'KLS1'!$D$2:$I$420,6,FALSE()),NA()),IFERROR(IF(A275&lt;&gt;0,VLOOKUP(A275,'KLS1'!$C$2:$I$420,7,FALSE()),NA()),""))</f>
        <v/>
      </c>
      <c r="AB275" s="6" t="str">
        <f>IFERROR(IF(B275&lt;&gt;0,VLOOKUP(B275,'KLS2'!$D$2:$I$426,6,FALSE()),NA()),IFERROR(IF(A275&lt;&gt;0,VLOOKUP(A275,'KLS2'!$C$2:$I$426,7,FALSE()),NA()),""))</f>
        <v/>
      </c>
      <c r="AC275" s="10">
        <f t="shared" si="54"/>
        <v>0</v>
      </c>
      <c r="AD275" s="11">
        <f t="shared" si="55"/>
        <v>0</v>
      </c>
      <c r="AE275" s="201">
        <f t="shared" si="56"/>
        <v>0</v>
      </c>
      <c r="AF275" s="240"/>
      <c r="AG275" s="4" t="str">
        <f>IFERROR(VLOOKUP(B275,FS!$A$2:$N$78,6,FALSE),"")</f>
        <v/>
      </c>
      <c r="AH275" s="4" t="str">
        <f>IFERROR(VLOOKUP(B275,FS!$A$2:$N$78,7,FALSE),"")</f>
        <v/>
      </c>
      <c r="AI275" s="4" t="str">
        <f>IFERROR(VLOOKUP(B275,FS!$A$2:$N$78,8,FALSE),"")</f>
        <v/>
      </c>
      <c r="AJ275" s="4" t="str">
        <f>IFERROR(VLOOKUP(B275,FS!$A$2:$N$78,9,FALSE),"")</f>
        <v/>
      </c>
      <c r="AK275" s="4" t="str">
        <f>IFERROR(VLOOKUP(B275,FS!$A$2:$N$78,10,FALSE),"")</f>
        <v/>
      </c>
      <c r="AL275" s="4" t="str">
        <f>IFERROR(VLOOKUP(B275,FS!$A$2:$N$78,11,FALSE),"")</f>
        <v/>
      </c>
      <c r="AM275" s="4" t="str">
        <f>IFERROR(VLOOKUP(B275,FS!$A$2:$N$78,12,FALSE),"")</f>
        <v/>
      </c>
      <c r="AN275" s="4" t="str">
        <f>IFERROR(VLOOKUP(B275,FS!$A$2:$N$78,13,FALSE),"")</f>
        <v/>
      </c>
      <c r="AO275" s="236">
        <f t="shared" si="57"/>
        <v>0</v>
      </c>
      <c r="AP275" s="235">
        <f t="shared" si="58"/>
        <v>0</v>
      </c>
      <c r="AQ275" s="237">
        <f t="shared" si="59"/>
        <v>0</v>
      </c>
      <c r="AR275" s="4">
        <f t="shared" si="60"/>
        <v>0</v>
      </c>
      <c r="AS275" s="1">
        <f t="shared" si="61"/>
        <v>0</v>
      </c>
      <c r="AT275" s="1"/>
    </row>
    <row r="276" spans="1:46" ht="15" customHeight="1">
      <c r="A276" s="141" t="s">
        <v>231</v>
      </c>
      <c r="B276" s="141">
        <v>887304</v>
      </c>
      <c r="C276" s="14" t="s">
        <v>232</v>
      </c>
      <c r="D276" s="2">
        <v>2010</v>
      </c>
      <c r="E276" s="3" t="s">
        <v>11</v>
      </c>
      <c r="F276" s="1" t="str">
        <f>IFERROR(VLOOKUP(B276,SVEXP!$A$2:$F$6577,6,FALSE),"")</f>
        <v>SK SNOWRIDERS VIMPERK</v>
      </c>
      <c r="G276" s="211" t="str">
        <f>IFERROR(VLOOKUP(B276,SVEXP!$A$2:$E$6577,5,FALSE),"")</f>
        <v>Jihočeský kraj</v>
      </c>
      <c r="H276" s="3" t="s">
        <v>164</v>
      </c>
      <c r="I276" s="4" t="str">
        <f>IFERROR(VLOOKUP(A276,'KLP1'!$C$1:$I$108,7,0),IFERROR(VLOOKUP(B276,'KLP1'!$D$1:$I$108,6,0),""))</f>
        <v/>
      </c>
      <c r="J276" s="4" t="str">
        <f>IFERROR(VLOOKUP(A276,'KLP2'!$C$1:$I$108,7,0),IFERROR(VLOOKUP(B276,'KLP2'!$D$1:$I$108,6,0),""))</f>
        <v/>
      </c>
      <c r="K276" s="4" t="str">
        <f>IFERROR(VLOOKUP(A276,'DM1'!$C$1:$I$108,7,0),IFERROR(VLOOKUP(B276,'DM1'!$D$1:$I$108,6,0),""))</f>
        <v/>
      </c>
      <c r="L276" s="4" t="str">
        <f>IFERROR(VLOOKUP(A276,'DM2'!$C$1:$I$108,7,0),IFERROR(VLOOKUP(B276,'DM2'!$D$1:$I$108,6,0),""))</f>
        <v/>
      </c>
      <c r="M276" s="17" t="str">
        <f>IFERROR(VLOOKUP(A276,'SPF1'!$C$1:$I$108,7,0),IFERROR(VLOOKUP(B276,'SPF1'!$D$1:$I$108,6,0),""))</f>
        <v/>
      </c>
      <c r="N276" s="88" t="str">
        <f>IFERROR(VLOOKUP(A276,'SPF2'!$C$1:$I$108,7,0),IFERROR(VLOOKUP(B276,'SPF2'!$D$1:$I$108,6,0),""))</f>
        <v/>
      </c>
      <c r="O276" s="10">
        <f t="shared" si="51"/>
        <v>0</v>
      </c>
      <c r="P276" s="11">
        <f t="shared" si="52"/>
        <v>0</v>
      </c>
      <c r="Q276" s="201">
        <f t="shared" si="53"/>
        <v>0</v>
      </c>
      <c r="R276" s="8"/>
      <c r="S276" s="5" t="str">
        <f>IFERROR(VLOOKUP(A276,DMSBX1!$C$1:$I$108,7,0),IFERROR(VLOOKUP(B276,DMSBX1!$D$1:$I$108,6,0),""))</f>
        <v/>
      </c>
      <c r="T276" s="5" t="str">
        <f>IFERROR(VLOOKUP(A276,DMSBX2!$C$1:$I$101,7,0),IFERROR(VLOOKUP(B276,DMSBX2!$D$1:$I$101,6,0),""))</f>
        <v/>
      </c>
      <c r="U276" s="4" t="str">
        <f>IFERROR(VLOOKUP(B276,'SP1'!$D$1:$I$107,6,0),"")</f>
        <v/>
      </c>
      <c r="V276" s="4" t="str">
        <f>IFERROR(VLOOKUP(B276,'SP2'!$D$1:$I$107,6,0),"")</f>
        <v/>
      </c>
      <c r="W276" s="4" t="str">
        <f>IFERROR(IF(B276&lt;&gt;0,VLOOKUP(B276,KLSBX1!$D$2:$I$120,6,FALSE()),NA()),IFERROR(IF(A276&lt;&gt;0,VLOOKUP(A276,KLSBX1!$C$2:$I$120,7,FALSE()),NA()),""))</f>
        <v/>
      </c>
      <c r="X276" s="4" t="str">
        <f>IFERROR(IF(B276&lt;&gt;0,VLOOKUP(B276,KLSBX2!$D$2:$I$120,6,FALSE()),NA()),IFERROR(IF(A276&lt;&gt;0,VLOOKUP(A276,KLSBX2!$C$2:$I$120,7,FALSE()),NA()),""))</f>
        <v/>
      </c>
      <c r="Y276" s="4" t="str">
        <f>IFERROR(IF(B276&lt;&gt;0,VLOOKUP(B276,DMSBXNC!$D$2:$I$420,6,FALSE()),NA()),IFERROR(IF(A276&lt;&gt;0,VLOOKUP(A276,DMSBXNC!$C$2:$I$420,7,FALSE()),NA()),""))</f>
        <v/>
      </c>
      <c r="Z276" s="4" t="str">
        <f>IFERROR(IF(B276&lt;&gt;0,VLOOKUP(B276,DMSBX1_3!$D$2:$I$420,6,FALSE()),NA()),IFERROR(IF(A276&lt;&gt;0,VLOOKUP(A276,DMSBX1_3!$C$2:$I$420,7,FALSE()),NA()),""))</f>
        <v/>
      </c>
      <c r="AA276" s="4" t="str">
        <f>IFERROR(IF(B276&lt;&gt;0,VLOOKUP(B276,'KLS1'!$D$2:$I$420,6,FALSE()),NA()),IFERROR(IF(A276&lt;&gt;0,VLOOKUP(A276,'KLS1'!$C$2:$I$420,7,FALSE()),NA()),""))</f>
        <v/>
      </c>
      <c r="AB276" s="6" t="str">
        <f>IFERROR(IF(B276&lt;&gt;0,VLOOKUP(B276,'KLS2'!$D$2:$I$426,6,FALSE()),NA()),IFERROR(IF(A276&lt;&gt;0,VLOOKUP(A276,'KLS2'!$C$2:$I$426,7,FALSE()),NA()),""))</f>
        <v/>
      </c>
      <c r="AC276" s="10">
        <f t="shared" si="54"/>
        <v>0</v>
      </c>
      <c r="AD276" s="11">
        <f t="shared" si="55"/>
        <v>0</v>
      </c>
      <c r="AE276" s="201">
        <f t="shared" si="56"/>
        <v>0</v>
      </c>
      <c r="AF276" s="240"/>
      <c r="AG276" s="4" t="str">
        <f>IFERROR(VLOOKUP(B276,FS!$A$2:$N$78,6,FALSE),"")</f>
        <v/>
      </c>
      <c r="AH276" s="4" t="str">
        <f>IFERROR(VLOOKUP(B276,FS!$A$2:$N$78,7,FALSE),"")</f>
        <v/>
      </c>
      <c r="AI276" s="4" t="str">
        <f>IFERROR(VLOOKUP(B276,FS!$A$2:$N$78,8,FALSE),"")</f>
        <v/>
      </c>
      <c r="AJ276" s="4" t="str">
        <f>IFERROR(VLOOKUP(B276,FS!$A$2:$N$78,9,FALSE),"")</f>
        <v/>
      </c>
      <c r="AK276" s="4" t="str">
        <f>IFERROR(VLOOKUP(B276,FS!$A$2:$N$78,10,FALSE),"")</f>
        <v/>
      </c>
      <c r="AL276" s="4" t="str">
        <f>IFERROR(VLOOKUP(B276,FS!$A$2:$N$78,11,FALSE),"")</f>
        <v/>
      </c>
      <c r="AM276" s="4" t="str">
        <f>IFERROR(VLOOKUP(B276,FS!$A$2:$N$78,12,FALSE),"")</f>
        <v/>
      </c>
      <c r="AN276" s="4" t="str">
        <f>IFERROR(VLOOKUP(B276,FS!$A$2:$N$78,13,FALSE),"")</f>
        <v/>
      </c>
      <c r="AO276" s="236">
        <f t="shared" si="57"/>
        <v>0</v>
      </c>
      <c r="AP276" s="235">
        <f t="shared" si="58"/>
        <v>0</v>
      </c>
      <c r="AQ276" s="237">
        <f t="shared" si="59"/>
        <v>0</v>
      </c>
      <c r="AR276" s="4">
        <f t="shared" si="60"/>
        <v>0</v>
      </c>
      <c r="AS276" s="1">
        <f t="shared" si="61"/>
        <v>0</v>
      </c>
      <c r="AT276" s="1"/>
    </row>
    <row r="277" spans="1:46" ht="15" customHeight="1">
      <c r="B277" s="142">
        <v>890699</v>
      </c>
      <c r="C277" s="142" t="s">
        <v>237</v>
      </c>
      <c r="D277" s="18">
        <v>2010</v>
      </c>
      <c r="E277" s="13" t="s">
        <v>11</v>
      </c>
      <c r="F277" s="1" t="str">
        <f>IFERROR(VLOOKUP(B277,SVEXP!$A$2:$F$6577,6,FALSE),"")</f>
        <v>TJ MEZIHOŘÍ</v>
      </c>
      <c r="G277" s="211" t="str">
        <f>IFERROR(VLOOKUP(B277,SVEXP!$A$2:$E$6577,5,FALSE),"")</f>
        <v>Ústecký kraj</v>
      </c>
      <c r="H277" s="3" t="s">
        <v>164</v>
      </c>
      <c r="I277" s="4" t="str">
        <f>IFERROR(VLOOKUP(A277,'KLP1'!$C$1:$I$108,7,0),IFERROR(VLOOKUP(B277,'KLP1'!$D$1:$I$108,6,0),""))</f>
        <v/>
      </c>
      <c r="J277" s="4" t="str">
        <f>IFERROR(VLOOKUP(A277,'KLP2'!$C$1:$I$108,7,0),IFERROR(VLOOKUP(B277,'KLP2'!$D$1:$I$108,6,0),""))</f>
        <v/>
      </c>
      <c r="K277" s="4" t="str">
        <f>IFERROR(VLOOKUP(A277,'DM1'!$C$1:$I$108,7,0),IFERROR(VLOOKUP(B277,'DM1'!$D$1:$I$108,6,0),""))</f>
        <v/>
      </c>
      <c r="L277" s="4" t="str">
        <f>IFERROR(VLOOKUP(A277,'DM2'!$C$1:$I$108,7,0),IFERROR(VLOOKUP(B277,'DM2'!$D$1:$I$108,6,0),""))</f>
        <v/>
      </c>
      <c r="M277" s="17" t="str">
        <f>IFERROR(VLOOKUP(A277,'SPF1'!$C$1:$I$108,7,0),IFERROR(VLOOKUP(B277,'SPF1'!$D$1:$I$108,6,0),""))</f>
        <v/>
      </c>
      <c r="N277" s="88" t="str">
        <f>IFERROR(VLOOKUP(A277,'SPF2'!$C$1:$I$108,7,0),IFERROR(VLOOKUP(B277,'SPF2'!$D$1:$I$108,6,0),""))</f>
        <v/>
      </c>
      <c r="O277" s="10">
        <f t="shared" si="51"/>
        <v>0</v>
      </c>
      <c r="P277" s="11">
        <f t="shared" si="52"/>
        <v>0</v>
      </c>
      <c r="Q277" s="201">
        <f t="shared" si="53"/>
        <v>0</v>
      </c>
      <c r="R277" s="8"/>
      <c r="S277" s="5" t="str">
        <f>IFERROR(VLOOKUP(A277,DMSBX1!$C$1:$I$108,7,0),IFERROR(VLOOKUP(B277,DMSBX1!$D$1:$I$108,6,0),""))</f>
        <v/>
      </c>
      <c r="T277" s="5" t="str">
        <f>IFERROR(VLOOKUP(A277,DMSBX2!$C$1:$I$101,7,0),IFERROR(VLOOKUP(B277,DMSBX2!$D$1:$I$101,6,0),""))</f>
        <v/>
      </c>
      <c r="U277" s="4" t="str">
        <f>IFERROR(VLOOKUP(B277,'SP1'!$D$1:$I$107,6,0),"")</f>
        <v/>
      </c>
      <c r="V277" s="4" t="str">
        <f>IFERROR(VLOOKUP(B277,'SP2'!$D$1:$I$107,6,0),"")</f>
        <v/>
      </c>
      <c r="W277" s="4" t="str">
        <f>IFERROR(IF(B277&lt;&gt;0,VLOOKUP(B277,KLSBX1!$D$2:$I$120,6,FALSE()),NA()),IFERROR(IF(A277&lt;&gt;0,VLOOKUP(A277,KLSBX1!$C$2:$I$120,7,FALSE()),NA()),""))</f>
        <v/>
      </c>
      <c r="X277" s="4" t="str">
        <f>IFERROR(IF(B277&lt;&gt;0,VLOOKUP(B277,KLSBX2!$D$2:$I$120,6,FALSE()),NA()),IFERROR(IF(A277&lt;&gt;0,VLOOKUP(A277,KLSBX2!$C$2:$I$120,7,FALSE()),NA()),""))</f>
        <v/>
      </c>
      <c r="Y277" s="4" t="str">
        <f>IFERROR(IF(B277&lt;&gt;0,VLOOKUP(B277,DMSBXNC!$D$2:$I$420,6,FALSE()),NA()),IFERROR(IF(A277&lt;&gt;0,VLOOKUP(A277,DMSBXNC!$C$2:$I$420,7,FALSE()),NA()),""))</f>
        <v/>
      </c>
      <c r="Z277" s="4" t="str">
        <f>IFERROR(IF(B277&lt;&gt;0,VLOOKUP(B277,DMSBX1_3!$D$2:$I$420,6,FALSE()),NA()),IFERROR(IF(A277&lt;&gt;0,VLOOKUP(A277,DMSBX1_3!$C$2:$I$420,7,FALSE()),NA()),""))</f>
        <v/>
      </c>
      <c r="AA277" s="4" t="str">
        <f>IFERROR(IF(B277&lt;&gt;0,VLOOKUP(B277,'KLS1'!$D$2:$I$420,6,FALSE()),NA()),IFERROR(IF(A277&lt;&gt;0,VLOOKUP(A277,'KLS1'!$C$2:$I$420,7,FALSE()),NA()),""))</f>
        <v/>
      </c>
      <c r="AB277" s="6" t="str">
        <f>IFERROR(IF(B277&lt;&gt;0,VLOOKUP(B277,'KLS2'!$D$2:$I$426,6,FALSE()),NA()),IFERROR(IF(A277&lt;&gt;0,VLOOKUP(A277,'KLS2'!$C$2:$I$426,7,FALSE()),NA()),""))</f>
        <v/>
      </c>
      <c r="AC277" s="10">
        <f t="shared" si="54"/>
        <v>0</v>
      </c>
      <c r="AD277" s="11">
        <f t="shared" si="55"/>
        <v>0</v>
      </c>
      <c r="AE277" s="201">
        <f t="shared" si="56"/>
        <v>0</v>
      </c>
      <c r="AF277" s="240"/>
      <c r="AG277" s="4" t="str">
        <f>IFERROR(VLOOKUP(B277,FS!$A$2:$N$78,6,FALSE),"")</f>
        <v/>
      </c>
      <c r="AH277" s="4" t="str">
        <f>IFERROR(VLOOKUP(B277,FS!$A$2:$N$78,7,FALSE),"")</f>
        <v/>
      </c>
      <c r="AI277" s="4" t="str">
        <f>IFERROR(VLOOKUP(B277,FS!$A$2:$N$78,8,FALSE),"")</f>
        <v/>
      </c>
      <c r="AJ277" s="4" t="str">
        <f>IFERROR(VLOOKUP(B277,FS!$A$2:$N$78,9,FALSE),"")</f>
        <v/>
      </c>
      <c r="AK277" s="4" t="str">
        <f>IFERROR(VLOOKUP(B277,FS!$A$2:$N$78,10,FALSE),"")</f>
        <v/>
      </c>
      <c r="AL277" s="4" t="str">
        <f>IFERROR(VLOOKUP(B277,FS!$A$2:$N$78,11,FALSE),"")</f>
        <v/>
      </c>
      <c r="AM277" s="4" t="str">
        <f>IFERROR(VLOOKUP(B277,FS!$A$2:$N$78,12,FALSE),"")</f>
        <v/>
      </c>
      <c r="AN277" s="4" t="str">
        <f>IFERROR(VLOOKUP(B277,FS!$A$2:$N$78,13,FALSE),"")</f>
        <v/>
      </c>
      <c r="AO277" s="236">
        <f t="shared" si="57"/>
        <v>0</v>
      </c>
      <c r="AP277" s="235">
        <f t="shared" si="58"/>
        <v>0</v>
      </c>
      <c r="AQ277" s="237">
        <f t="shared" si="59"/>
        <v>0</v>
      </c>
      <c r="AR277" s="4">
        <f t="shared" si="60"/>
        <v>0</v>
      </c>
      <c r="AS277" s="1">
        <f t="shared" si="61"/>
        <v>0</v>
      </c>
      <c r="AT277" s="1"/>
    </row>
    <row r="278" spans="1:46" ht="15" customHeight="1">
      <c r="A278" s="141"/>
      <c r="B278" s="141">
        <v>889566</v>
      </c>
      <c r="C278" s="14" t="s">
        <v>238</v>
      </c>
      <c r="D278" s="2">
        <v>2010</v>
      </c>
      <c r="E278" s="3" t="s">
        <v>11</v>
      </c>
      <c r="F278" s="1" t="str">
        <f>IFERROR(VLOOKUP(B278,SVEXP!$A$2:$F$6577,6,FALSE),"")</f>
        <v>KLUB LYŽOVÁNÍ PŘI SPORTOVNÍM GYMNÁZIU JABLONEC NAD NISOU</v>
      </c>
      <c r="G278" s="211" t="str">
        <f>IFERROR(VLOOKUP(B278,SVEXP!$A$2:$E$6577,5,FALSE),"")</f>
        <v>Středočeský kraj</v>
      </c>
      <c r="H278" s="3" t="s">
        <v>164</v>
      </c>
      <c r="I278" s="4" t="str">
        <f>IFERROR(VLOOKUP(A278,'KLP1'!$C$1:$I$108,7,0),IFERROR(VLOOKUP(B278,'KLP1'!$D$1:$I$108,6,0),""))</f>
        <v/>
      </c>
      <c r="J278" s="4" t="str">
        <f>IFERROR(VLOOKUP(A278,'KLP2'!$C$1:$I$108,7,0),IFERROR(VLOOKUP(B278,'KLP2'!$D$1:$I$108,6,0),""))</f>
        <v/>
      </c>
      <c r="K278" s="4" t="str">
        <f>IFERROR(VLOOKUP(A278,'DM1'!$C$1:$I$108,7,0),IFERROR(VLOOKUP(B278,'DM1'!$D$1:$I$108,6,0),""))</f>
        <v/>
      </c>
      <c r="L278" s="4" t="str">
        <f>IFERROR(VLOOKUP(A278,'DM2'!$C$1:$I$108,7,0),IFERROR(VLOOKUP(B278,'DM2'!$D$1:$I$108,6,0),""))</f>
        <v/>
      </c>
      <c r="M278" s="17" t="str">
        <f>IFERROR(VLOOKUP(A278,'SPF1'!$C$1:$I$108,7,0),IFERROR(VLOOKUP(B278,'SPF1'!$D$1:$I$108,6,0),""))</f>
        <v/>
      </c>
      <c r="N278" s="88" t="str">
        <f>IFERROR(VLOOKUP(A278,'SPF2'!$C$1:$I$108,7,0),IFERROR(VLOOKUP(B278,'SPF2'!$D$1:$I$108,6,0),""))</f>
        <v/>
      </c>
      <c r="O278" s="10">
        <f t="shared" si="51"/>
        <v>0</v>
      </c>
      <c r="P278" s="11">
        <f t="shared" si="52"/>
        <v>0</v>
      </c>
      <c r="Q278" s="201">
        <f t="shared" si="53"/>
        <v>0</v>
      </c>
      <c r="R278" s="8"/>
      <c r="S278" s="5" t="str">
        <f>IFERROR(VLOOKUP(A278,DMSBX1!$C$1:$I$108,7,0),IFERROR(VLOOKUP(B278,DMSBX1!$D$1:$I$108,6,0),""))</f>
        <v/>
      </c>
      <c r="T278" s="5" t="str">
        <f>IFERROR(VLOOKUP(A278,DMSBX2!$C$1:$I$101,7,0),IFERROR(VLOOKUP(B278,DMSBX2!$D$1:$I$101,6,0),""))</f>
        <v/>
      </c>
      <c r="U278" s="4" t="str">
        <f>IFERROR(VLOOKUP(B278,'SP1'!$D$1:$I$107,6,0),"")</f>
        <v/>
      </c>
      <c r="V278" s="4" t="str">
        <f>IFERROR(VLOOKUP(B278,'SP2'!$D$1:$I$107,6,0),"")</f>
        <v/>
      </c>
      <c r="W278" s="4" t="str">
        <f>IFERROR(IF(B278&lt;&gt;0,VLOOKUP(B278,KLSBX1!$D$2:$I$120,6,FALSE()),NA()),IFERROR(IF(A278&lt;&gt;0,VLOOKUP(A278,KLSBX1!$C$2:$I$120,7,FALSE()),NA()),""))</f>
        <v/>
      </c>
      <c r="X278" s="4" t="str">
        <f>IFERROR(IF(B278&lt;&gt;0,VLOOKUP(B278,KLSBX2!$D$2:$I$120,6,FALSE()),NA()),IFERROR(IF(A278&lt;&gt;0,VLOOKUP(A278,KLSBX2!$C$2:$I$120,7,FALSE()),NA()),""))</f>
        <v/>
      </c>
      <c r="Y278" s="4" t="str">
        <f>IFERROR(IF(B278&lt;&gt;0,VLOOKUP(B278,DMSBXNC!$D$2:$I$420,6,FALSE()),NA()),IFERROR(IF(A278&lt;&gt;0,VLOOKUP(A278,DMSBXNC!$C$2:$I$420,7,FALSE()),NA()),""))</f>
        <v/>
      </c>
      <c r="Z278" s="4" t="str">
        <f>IFERROR(IF(B278&lt;&gt;0,VLOOKUP(B278,DMSBX1_3!$D$2:$I$420,6,FALSE()),NA()),IFERROR(IF(A278&lt;&gt;0,VLOOKUP(A278,DMSBX1_3!$C$2:$I$420,7,FALSE()),NA()),""))</f>
        <v/>
      </c>
      <c r="AA278" s="4" t="str">
        <f>IFERROR(IF(B278&lt;&gt;0,VLOOKUP(B278,'KLS1'!$D$2:$I$420,6,FALSE()),NA()),IFERROR(IF(A278&lt;&gt;0,VLOOKUP(A278,'KLS1'!$C$2:$I$420,7,FALSE()),NA()),""))</f>
        <v/>
      </c>
      <c r="AB278" s="6" t="str">
        <f>IFERROR(IF(B278&lt;&gt;0,VLOOKUP(B278,'KLS2'!$D$2:$I$426,6,FALSE()),NA()),IFERROR(IF(A278&lt;&gt;0,VLOOKUP(A278,'KLS2'!$C$2:$I$426,7,FALSE()),NA()),""))</f>
        <v/>
      </c>
      <c r="AC278" s="10">
        <f t="shared" si="54"/>
        <v>0</v>
      </c>
      <c r="AD278" s="11">
        <f t="shared" si="55"/>
        <v>0</v>
      </c>
      <c r="AE278" s="201">
        <f t="shared" si="56"/>
        <v>0</v>
      </c>
      <c r="AF278" s="240"/>
      <c r="AG278" s="4" t="str">
        <f>IFERROR(VLOOKUP(B278,FS!$A$2:$N$78,6,FALSE),"")</f>
        <v/>
      </c>
      <c r="AH278" s="4" t="str">
        <f>IFERROR(VLOOKUP(B278,FS!$A$2:$N$78,7,FALSE),"")</f>
        <v/>
      </c>
      <c r="AI278" s="4" t="str">
        <f>IFERROR(VLOOKUP(B278,FS!$A$2:$N$78,8,FALSE),"")</f>
        <v/>
      </c>
      <c r="AJ278" s="4" t="str">
        <f>IFERROR(VLOOKUP(B278,FS!$A$2:$N$78,9,FALSE),"")</f>
        <v/>
      </c>
      <c r="AK278" s="4" t="str">
        <f>IFERROR(VLOOKUP(B278,FS!$A$2:$N$78,10,FALSE),"")</f>
        <v/>
      </c>
      <c r="AL278" s="4" t="str">
        <f>IFERROR(VLOOKUP(B278,FS!$A$2:$N$78,11,FALSE),"")</f>
        <v/>
      </c>
      <c r="AM278" s="4" t="str">
        <f>IFERROR(VLOOKUP(B278,FS!$A$2:$N$78,12,FALSE),"")</f>
        <v/>
      </c>
      <c r="AN278" s="4" t="str">
        <f>IFERROR(VLOOKUP(B278,FS!$A$2:$N$78,13,FALSE),"")</f>
        <v/>
      </c>
      <c r="AO278" s="236">
        <f t="shared" si="57"/>
        <v>0</v>
      </c>
      <c r="AP278" s="235">
        <f t="shared" si="58"/>
        <v>0</v>
      </c>
      <c r="AQ278" s="237">
        <f t="shared" si="59"/>
        <v>0</v>
      </c>
      <c r="AR278" s="4">
        <f t="shared" si="60"/>
        <v>0</v>
      </c>
      <c r="AS278" s="1">
        <f t="shared" si="61"/>
        <v>0</v>
      </c>
      <c r="AT278" s="1"/>
    </row>
    <row r="279" spans="1:46" ht="15" customHeight="1">
      <c r="A279" s="14" t="s">
        <v>231</v>
      </c>
      <c r="B279" s="142">
        <v>890616</v>
      </c>
      <c r="C279" s="142" t="s">
        <v>239</v>
      </c>
      <c r="D279" s="18">
        <v>2010</v>
      </c>
      <c r="E279" s="13" t="s">
        <v>11</v>
      </c>
      <c r="F279" s="1" t="str">
        <f>IFERROR(VLOOKUP(B279,SVEXP!$A$2:$F$6577,6,FALSE),"")</f>
        <v>Snow Rockets</v>
      </c>
      <c r="G279" s="211" t="str">
        <f>IFERROR(VLOOKUP(B279,SVEXP!$A$2:$E$6577,5,FALSE),"")</f>
        <v>Jihomoravský kraj</v>
      </c>
      <c r="H279" s="13" t="s">
        <v>164</v>
      </c>
      <c r="I279" s="4" t="str">
        <f>IFERROR(VLOOKUP(A279,'KLP1'!$C$1:$I$108,7,0),IFERROR(VLOOKUP(B279,'KLP1'!$D$1:$I$108,6,0),""))</f>
        <v/>
      </c>
      <c r="J279" s="4" t="str">
        <f>IFERROR(VLOOKUP(A279,'KLP2'!$C$1:$I$108,7,0),IFERROR(VLOOKUP(B279,'KLP2'!$D$1:$I$108,6,0),""))</f>
        <v/>
      </c>
      <c r="K279" s="4" t="str">
        <f>IFERROR(VLOOKUP(A279,'DM1'!$C$1:$I$108,7,0),IFERROR(VLOOKUP(B279,'DM1'!$D$1:$I$108,6,0),""))</f>
        <v/>
      </c>
      <c r="L279" s="4" t="str">
        <f>IFERROR(VLOOKUP(A279,'DM2'!$C$1:$I$108,7,0),IFERROR(VLOOKUP(B279,'DM2'!$D$1:$I$108,6,0),""))</f>
        <v/>
      </c>
      <c r="M279" s="17" t="str">
        <f>IFERROR(VLOOKUP(A279,'SPF1'!$C$1:$I$108,7,0),IFERROR(VLOOKUP(B279,'SPF1'!$D$1:$I$108,6,0),""))</f>
        <v/>
      </c>
      <c r="N279" s="88" t="str">
        <f>IFERROR(VLOOKUP(A279,'SPF2'!$C$1:$I$108,7,0),IFERROR(VLOOKUP(B279,'SPF2'!$D$1:$I$108,6,0),""))</f>
        <v/>
      </c>
      <c r="O279" s="10">
        <f t="shared" si="51"/>
        <v>0</v>
      </c>
      <c r="P279" s="11">
        <f t="shared" si="52"/>
        <v>0</v>
      </c>
      <c r="Q279" s="201">
        <f t="shared" si="53"/>
        <v>0</v>
      </c>
      <c r="R279" s="8"/>
      <c r="S279" s="5" t="str">
        <f>IFERROR(VLOOKUP(A279,DMSBX1!$C$1:$I$108,7,0),IFERROR(VLOOKUP(B279,DMSBX1!$D$1:$I$108,6,0),""))</f>
        <v/>
      </c>
      <c r="T279" s="5" t="str">
        <f>IFERROR(VLOOKUP(A279,DMSBX2!$C$1:$I$101,7,0),IFERROR(VLOOKUP(B279,DMSBX2!$D$1:$I$101,6,0),""))</f>
        <v/>
      </c>
      <c r="U279" s="4" t="str">
        <f>IFERROR(VLOOKUP(B279,'SP1'!$D$1:$I$107,6,0),"")</f>
        <v/>
      </c>
      <c r="V279" s="4" t="str">
        <f>IFERROR(VLOOKUP(B279,'SP2'!$D$1:$I$107,6,0),"")</f>
        <v/>
      </c>
      <c r="W279" s="4" t="str">
        <f>IFERROR(IF(B279&lt;&gt;0,VLOOKUP(B279,KLSBX1!$D$2:$I$120,6,FALSE()),NA()),IFERROR(IF(A279&lt;&gt;0,VLOOKUP(A279,KLSBX1!$C$2:$I$120,7,FALSE()),NA()),""))</f>
        <v/>
      </c>
      <c r="X279" s="4" t="str">
        <f>IFERROR(IF(B279&lt;&gt;0,VLOOKUP(B279,KLSBX2!$D$2:$I$120,6,FALSE()),NA()),IFERROR(IF(A279&lt;&gt;0,VLOOKUP(A279,KLSBX2!$C$2:$I$120,7,FALSE()),NA()),""))</f>
        <v/>
      </c>
      <c r="Y279" s="4" t="str">
        <f>IFERROR(IF(B279&lt;&gt;0,VLOOKUP(B279,DMSBXNC!$D$2:$I$420,6,FALSE()),NA()),IFERROR(IF(A279&lt;&gt;0,VLOOKUP(A279,DMSBXNC!$C$2:$I$420,7,FALSE()),NA()),""))</f>
        <v/>
      </c>
      <c r="Z279" s="4" t="str">
        <f>IFERROR(IF(B279&lt;&gt;0,VLOOKUP(B279,DMSBX1_3!$D$2:$I$420,6,FALSE()),NA()),IFERROR(IF(A279&lt;&gt;0,VLOOKUP(A279,DMSBX1_3!$C$2:$I$420,7,FALSE()),NA()),""))</f>
        <v/>
      </c>
      <c r="AA279" s="4" t="str">
        <f>IFERROR(IF(B279&lt;&gt;0,VLOOKUP(B279,'KLS1'!$D$2:$I$420,6,FALSE()),NA()),IFERROR(IF(A279&lt;&gt;0,VLOOKUP(A279,'KLS1'!$C$2:$I$420,7,FALSE()),NA()),""))</f>
        <v/>
      </c>
      <c r="AB279" s="6" t="str">
        <f>IFERROR(IF(B279&lt;&gt;0,VLOOKUP(B279,'KLS2'!$D$2:$I$426,6,FALSE()),NA()),IFERROR(IF(A279&lt;&gt;0,VLOOKUP(A279,'KLS2'!$C$2:$I$426,7,FALSE()),NA()),""))</f>
        <v/>
      </c>
      <c r="AC279" s="10">
        <f t="shared" si="54"/>
        <v>0</v>
      </c>
      <c r="AD279" s="11">
        <f t="shared" si="55"/>
        <v>0</v>
      </c>
      <c r="AE279" s="201">
        <f t="shared" si="56"/>
        <v>0</v>
      </c>
      <c r="AF279" s="240"/>
      <c r="AG279" s="4" t="str">
        <f>IFERROR(VLOOKUP(B279,FS!$A$2:$N$78,6,FALSE),"")</f>
        <v/>
      </c>
      <c r="AH279" s="4" t="str">
        <f>IFERROR(VLOOKUP(B279,FS!$A$2:$N$78,7,FALSE),"")</f>
        <v/>
      </c>
      <c r="AI279" s="4" t="str">
        <f>IFERROR(VLOOKUP(B279,FS!$A$2:$N$78,8,FALSE),"")</f>
        <v/>
      </c>
      <c r="AJ279" s="4" t="str">
        <f>IFERROR(VLOOKUP(B279,FS!$A$2:$N$78,9,FALSE),"")</f>
        <v/>
      </c>
      <c r="AK279" s="4" t="str">
        <f>IFERROR(VLOOKUP(B279,FS!$A$2:$N$78,10,FALSE),"")</f>
        <v/>
      </c>
      <c r="AL279" s="4" t="str">
        <f>IFERROR(VLOOKUP(B279,FS!$A$2:$N$78,11,FALSE),"")</f>
        <v/>
      </c>
      <c r="AM279" s="4" t="str">
        <f>IFERROR(VLOOKUP(B279,FS!$A$2:$N$78,12,FALSE),"")</f>
        <v/>
      </c>
      <c r="AN279" s="4" t="str">
        <f>IFERROR(VLOOKUP(B279,FS!$A$2:$N$78,13,FALSE),"")</f>
        <v/>
      </c>
      <c r="AO279" s="236">
        <f t="shared" si="57"/>
        <v>0</v>
      </c>
      <c r="AP279" s="235">
        <f t="shared" si="58"/>
        <v>0</v>
      </c>
      <c r="AQ279" s="237">
        <f t="shared" si="59"/>
        <v>0</v>
      </c>
      <c r="AR279" s="4">
        <f t="shared" si="60"/>
        <v>0</v>
      </c>
      <c r="AS279" s="1">
        <f t="shared" si="61"/>
        <v>0</v>
      </c>
      <c r="AT279" s="1"/>
    </row>
    <row r="280" spans="1:46" ht="15" customHeight="1">
      <c r="B280" s="14">
        <v>775678</v>
      </c>
      <c r="C280" s="14" t="s">
        <v>503</v>
      </c>
      <c r="D280" s="2">
        <v>2010</v>
      </c>
      <c r="E280" s="3" t="s">
        <v>11</v>
      </c>
      <c r="F280" s="1" t="str">
        <f>IFERROR(VLOOKUP(B280,SVEXP!$A$2:$F$6577,6,FALSE),"")</f>
        <v>board masteRS team</v>
      </c>
      <c r="G280" s="211" t="str">
        <f>IFERROR(VLOOKUP(B280,SVEXP!$A$2:$E$6577,5,FALSE),"")</f>
        <v>Hlavní město Praha</v>
      </c>
      <c r="H280" s="3" t="s">
        <v>161</v>
      </c>
      <c r="I280" s="4" t="str">
        <f>IFERROR(VLOOKUP(A280,'KLP1'!$C$1:$I$108,7,0),IFERROR(VLOOKUP(B280,'KLP1'!$D$1:$I$108,6,0),""))</f>
        <v/>
      </c>
      <c r="J280" s="4" t="str">
        <f>IFERROR(VLOOKUP(A280,'KLP2'!$C$1:$I$108,7,0),IFERROR(VLOOKUP(B280,'KLP2'!$D$1:$I$108,6,0),""))</f>
        <v/>
      </c>
      <c r="K280" s="4" t="str">
        <f>IFERROR(VLOOKUP(A280,'DM1'!$C$1:$I$108,7,0),IFERROR(VLOOKUP(B280,'DM1'!$D$1:$I$108,6,0),""))</f>
        <v/>
      </c>
      <c r="L280" s="4" t="str">
        <f>IFERROR(VLOOKUP(A280,'DM2'!$C$1:$I$108,7,0),IFERROR(VLOOKUP(B280,'DM2'!$D$1:$I$108,6,0),""))</f>
        <v/>
      </c>
      <c r="M280" s="17" t="str">
        <f>IFERROR(VLOOKUP(A280,'SPF1'!$C$1:$I$108,7,0),IFERROR(VLOOKUP(B280,'SPF1'!$D$1:$I$108,6,0),""))</f>
        <v/>
      </c>
      <c r="N280" s="88" t="str">
        <f>IFERROR(VLOOKUP(A280,'SPF2'!$C$1:$I$108,7,0),IFERROR(VLOOKUP(B280,'SPF2'!$D$1:$I$108,6,0),""))</f>
        <v/>
      </c>
      <c r="O280" s="10">
        <f t="shared" si="51"/>
        <v>0</v>
      </c>
      <c r="P280" s="11">
        <f t="shared" si="52"/>
        <v>0</v>
      </c>
      <c r="Q280" s="201">
        <f t="shared" si="53"/>
        <v>0</v>
      </c>
      <c r="R280" s="8"/>
      <c r="S280" s="5" t="str">
        <f>IFERROR(VLOOKUP(A280,DMSBX1!$C$1:$I$108,7,0),IFERROR(VLOOKUP(B280,DMSBX1!$D$1:$I$108,6,0),""))</f>
        <v/>
      </c>
      <c r="T280" s="5" t="str">
        <f>IFERROR(VLOOKUP(A280,DMSBX2!$C$1:$I$101,7,0),IFERROR(VLOOKUP(B280,DMSBX2!$D$1:$I$101,6,0),""))</f>
        <v/>
      </c>
      <c r="U280" s="4" t="str">
        <f>IFERROR(VLOOKUP(B280,'SP1'!$D$1:$I$107,6,0),"")</f>
        <v/>
      </c>
      <c r="V280" s="4" t="str">
        <f>IFERROR(VLOOKUP(B280,'SP2'!$D$1:$I$107,6,0),"")</f>
        <v/>
      </c>
      <c r="W280" s="4" t="str">
        <f>IFERROR(IF(B280&lt;&gt;0,VLOOKUP(B280,KLSBX1!$D$2:$I$120,6,FALSE()),NA()),IFERROR(IF(A280&lt;&gt;0,VLOOKUP(A280,KLSBX1!$C$2:$I$120,7,FALSE()),NA()),""))</f>
        <v/>
      </c>
      <c r="X280" s="4" t="str">
        <f>IFERROR(IF(B280&lt;&gt;0,VLOOKUP(B280,KLSBX2!$D$2:$I$120,6,FALSE()),NA()),IFERROR(IF(A280&lt;&gt;0,VLOOKUP(A280,KLSBX2!$C$2:$I$120,7,FALSE()),NA()),""))</f>
        <v/>
      </c>
      <c r="Y280" s="4" t="str">
        <f>IFERROR(IF(B280&lt;&gt;0,VLOOKUP(B280,DMSBXNC!$D$2:$I$420,6,FALSE()),NA()),IFERROR(IF(A280&lt;&gt;0,VLOOKUP(A280,DMSBXNC!$C$2:$I$420,7,FALSE()),NA()),""))</f>
        <v/>
      </c>
      <c r="Z280" s="4" t="str">
        <f>IFERROR(IF(B280&lt;&gt;0,VLOOKUP(B280,DMSBX1_3!$D$2:$I$420,6,FALSE()),NA()),IFERROR(IF(A280&lt;&gt;0,VLOOKUP(A280,DMSBX1_3!$C$2:$I$420,7,FALSE()),NA()),""))</f>
        <v/>
      </c>
      <c r="AA280" s="4" t="str">
        <f>IFERROR(IF(B280&lt;&gt;0,VLOOKUP(B280,'KLS1'!$D$2:$I$420,6,FALSE()),NA()),IFERROR(IF(A280&lt;&gt;0,VLOOKUP(A280,'KLS1'!$C$2:$I$420,7,FALSE()),NA()),""))</f>
        <v/>
      </c>
      <c r="AB280" s="6" t="str">
        <f>IFERROR(IF(B280&lt;&gt;0,VLOOKUP(B280,'KLS2'!$D$2:$I$426,6,FALSE()),NA()),IFERROR(IF(A280&lt;&gt;0,VLOOKUP(A280,'KLS2'!$C$2:$I$426,7,FALSE()),NA()),""))</f>
        <v/>
      </c>
      <c r="AC280" s="10">
        <f t="shared" si="54"/>
        <v>0</v>
      </c>
      <c r="AD280" s="11">
        <f t="shared" si="55"/>
        <v>0</v>
      </c>
      <c r="AE280" s="201">
        <f t="shared" si="56"/>
        <v>0</v>
      </c>
      <c r="AF280" s="240"/>
      <c r="AG280" s="4" t="str">
        <f>IFERROR(VLOOKUP(B280,FS!$A$2:$N$78,6,FALSE),"")</f>
        <v/>
      </c>
      <c r="AH280" s="4" t="str">
        <f>IFERROR(VLOOKUP(B280,FS!$A$2:$N$78,7,FALSE),"")</f>
        <v/>
      </c>
      <c r="AI280" s="4" t="str">
        <f>IFERROR(VLOOKUP(B280,FS!$A$2:$N$78,8,FALSE),"")</f>
        <v/>
      </c>
      <c r="AJ280" s="4" t="str">
        <f>IFERROR(VLOOKUP(B280,FS!$A$2:$N$78,9,FALSE),"")</f>
        <v/>
      </c>
      <c r="AK280" s="4" t="str">
        <f>IFERROR(VLOOKUP(B280,FS!$A$2:$N$78,10,FALSE),"")</f>
        <v/>
      </c>
      <c r="AL280" s="4" t="str">
        <f>IFERROR(VLOOKUP(B280,FS!$A$2:$N$78,11,FALSE),"")</f>
        <v/>
      </c>
      <c r="AM280" s="4" t="str">
        <f>IFERROR(VLOOKUP(B280,FS!$A$2:$N$78,12,FALSE),"")</f>
        <v/>
      </c>
      <c r="AN280" s="4" t="str">
        <f>IFERROR(VLOOKUP(B280,FS!$A$2:$N$78,13,FALSE),"")</f>
        <v/>
      </c>
      <c r="AO280" s="236">
        <f t="shared" si="57"/>
        <v>0</v>
      </c>
      <c r="AP280" s="235">
        <f t="shared" si="58"/>
        <v>0</v>
      </c>
      <c r="AQ280" s="237">
        <f t="shared" si="59"/>
        <v>0</v>
      </c>
      <c r="AR280" s="4">
        <f t="shared" si="60"/>
        <v>0</v>
      </c>
      <c r="AS280" s="1">
        <f t="shared" si="61"/>
        <v>0</v>
      </c>
      <c r="AT280" s="1"/>
    </row>
    <row r="281" spans="1:46" ht="15" customHeight="1">
      <c r="A281" s="141">
        <v>9150424</v>
      </c>
      <c r="B281" s="141">
        <v>776351</v>
      </c>
      <c r="C281" s="14" t="s">
        <v>505</v>
      </c>
      <c r="D281" s="2">
        <v>2010</v>
      </c>
      <c r="E281" s="3" t="s">
        <v>11</v>
      </c>
      <c r="F281" s="1" t="str">
        <f>IFERROR(VLOOKUP(B281,SVEXP!$A$2:$F$6577,6,FALSE),"")</f>
        <v>AktivKid</v>
      </c>
      <c r="G281" s="211" t="str">
        <f>IFERROR(VLOOKUP(B281,SVEXP!$A$2:$E$6577,5,FALSE),"")</f>
        <v>Středočeský kraj</v>
      </c>
      <c r="H281" s="3" t="s">
        <v>161</v>
      </c>
      <c r="I281" s="4" t="str">
        <f>IFERROR(VLOOKUP(A281,'KLP1'!$C$1:$I$108,7,0),IFERROR(VLOOKUP(B281,'KLP1'!$D$1:$I$108,6,0),""))</f>
        <v/>
      </c>
      <c r="J281" s="4" t="str">
        <f>IFERROR(VLOOKUP(A281,'KLP2'!$C$1:$I$108,7,0),IFERROR(VLOOKUP(B281,'KLP2'!$D$1:$I$108,6,0),""))</f>
        <v/>
      </c>
      <c r="K281" s="4" t="str">
        <f>IFERROR(VLOOKUP(A281,'DM1'!$C$1:$I$108,7,0),IFERROR(VLOOKUP(B281,'DM1'!$D$1:$I$108,6,0),""))</f>
        <v/>
      </c>
      <c r="L281" s="4" t="str">
        <f>IFERROR(VLOOKUP(A281,'DM2'!$C$1:$I$108,7,0),IFERROR(VLOOKUP(B281,'DM2'!$D$1:$I$108,6,0),""))</f>
        <v/>
      </c>
      <c r="M281" s="17" t="str">
        <f>IFERROR(VLOOKUP(A281,'SPF1'!$C$1:$I$108,7,0),IFERROR(VLOOKUP(B281,'SPF1'!$D$1:$I$108,6,0),""))</f>
        <v/>
      </c>
      <c r="N281" s="88" t="str">
        <f>IFERROR(VLOOKUP(A281,'SPF2'!$C$1:$I$108,7,0),IFERROR(VLOOKUP(B281,'SPF2'!$D$1:$I$108,6,0),""))</f>
        <v/>
      </c>
      <c r="O281" s="10">
        <f t="shared" si="51"/>
        <v>0</v>
      </c>
      <c r="P281" s="11">
        <f t="shared" si="52"/>
        <v>0</v>
      </c>
      <c r="Q281" s="201">
        <f t="shared" si="53"/>
        <v>0</v>
      </c>
      <c r="R281" s="8"/>
      <c r="S281" s="5" t="str">
        <f>IFERROR(VLOOKUP(A281,DMSBX1!$C$1:$I$108,7,0),IFERROR(VLOOKUP(B281,DMSBX1!$D$1:$I$108,6,0),""))</f>
        <v/>
      </c>
      <c r="T281" s="5" t="str">
        <f>IFERROR(VLOOKUP(A281,DMSBX2!$C$1:$I$101,7,0),IFERROR(VLOOKUP(B281,DMSBX2!$D$1:$I$101,6,0),""))</f>
        <v/>
      </c>
      <c r="U281" s="4" t="str">
        <f>IFERROR(VLOOKUP(B281,'SP1'!$D$1:$I$107,6,0),"")</f>
        <v/>
      </c>
      <c r="V281" s="4" t="str">
        <f>IFERROR(VLOOKUP(B281,'SP2'!$D$1:$I$107,6,0),"")</f>
        <v/>
      </c>
      <c r="W281" s="4" t="str">
        <f>IFERROR(IF(B281&lt;&gt;0,VLOOKUP(B281,KLSBX1!$D$2:$I$120,6,FALSE()),NA()),IFERROR(IF(A281&lt;&gt;0,VLOOKUP(A281,KLSBX1!$C$2:$I$120,7,FALSE()),NA()),""))</f>
        <v/>
      </c>
      <c r="X281" s="4" t="str">
        <f>IFERROR(IF(B281&lt;&gt;0,VLOOKUP(B281,KLSBX2!$D$2:$I$120,6,FALSE()),NA()),IFERROR(IF(A281&lt;&gt;0,VLOOKUP(A281,KLSBX2!$C$2:$I$120,7,FALSE()),NA()),""))</f>
        <v/>
      </c>
      <c r="Y281" s="4" t="str">
        <f>IFERROR(IF(B281&lt;&gt;0,VLOOKUP(B281,DMSBXNC!$D$2:$I$420,6,FALSE()),NA()),IFERROR(IF(A281&lt;&gt;0,VLOOKUP(A281,DMSBXNC!$C$2:$I$420,7,FALSE()),NA()),""))</f>
        <v/>
      </c>
      <c r="Z281" s="4" t="str">
        <f>IFERROR(IF(B281&lt;&gt;0,VLOOKUP(B281,DMSBX1_3!$D$2:$I$420,6,FALSE()),NA()),IFERROR(IF(A281&lt;&gt;0,VLOOKUP(A281,DMSBX1_3!$C$2:$I$420,7,FALSE()),NA()),""))</f>
        <v/>
      </c>
      <c r="AA281" s="4" t="str">
        <f>IFERROR(IF(B281&lt;&gt;0,VLOOKUP(B281,'KLS1'!$D$2:$I$420,6,FALSE()),NA()),IFERROR(IF(A281&lt;&gt;0,VLOOKUP(A281,'KLS1'!$C$2:$I$420,7,FALSE()),NA()),""))</f>
        <v/>
      </c>
      <c r="AB281" s="6" t="str">
        <f>IFERROR(IF(B281&lt;&gt;0,VLOOKUP(B281,'KLS2'!$D$2:$I$426,6,FALSE()),NA()),IFERROR(IF(A281&lt;&gt;0,VLOOKUP(A281,'KLS2'!$C$2:$I$426,7,FALSE()),NA()),""))</f>
        <v/>
      </c>
      <c r="AC281" s="10">
        <f t="shared" si="54"/>
        <v>0</v>
      </c>
      <c r="AD281" s="11">
        <f t="shared" si="55"/>
        <v>0</v>
      </c>
      <c r="AE281" s="201">
        <f t="shared" si="56"/>
        <v>0</v>
      </c>
      <c r="AF281" s="240"/>
      <c r="AG281" s="4" t="str">
        <f>IFERROR(VLOOKUP(B281,FS!$A$2:$N$78,6,FALSE),"")</f>
        <v/>
      </c>
      <c r="AH281" s="4" t="str">
        <f>IFERROR(VLOOKUP(B281,FS!$A$2:$N$78,7,FALSE),"")</f>
        <v/>
      </c>
      <c r="AI281" s="4" t="str">
        <f>IFERROR(VLOOKUP(B281,FS!$A$2:$N$78,8,FALSE),"")</f>
        <v/>
      </c>
      <c r="AJ281" s="4" t="str">
        <f>IFERROR(VLOOKUP(B281,FS!$A$2:$N$78,9,FALSE),"")</f>
        <v/>
      </c>
      <c r="AK281" s="4" t="str">
        <f>IFERROR(VLOOKUP(B281,FS!$A$2:$N$78,10,FALSE),"")</f>
        <v/>
      </c>
      <c r="AL281" s="4" t="str">
        <f>IFERROR(VLOOKUP(B281,FS!$A$2:$N$78,11,FALSE),"")</f>
        <v/>
      </c>
      <c r="AM281" s="4" t="str">
        <f>IFERROR(VLOOKUP(B281,FS!$A$2:$N$78,12,FALSE),"")</f>
        <v/>
      </c>
      <c r="AN281" s="4" t="str">
        <f>IFERROR(VLOOKUP(B281,FS!$A$2:$N$78,13,FALSE),"")</f>
        <v/>
      </c>
      <c r="AO281" s="236">
        <f t="shared" si="57"/>
        <v>0</v>
      </c>
      <c r="AP281" s="235">
        <f t="shared" si="58"/>
        <v>0</v>
      </c>
      <c r="AQ281" s="237">
        <f t="shared" si="59"/>
        <v>0</v>
      </c>
      <c r="AR281" s="4">
        <f t="shared" si="60"/>
        <v>0</v>
      </c>
      <c r="AS281" s="1">
        <f t="shared" si="61"/>
        <v>0</v>
      </c>
      <c r="AT281" s="1"/>
    </row>
    <row r="282" spans="1:46" ht="15" customHeight="1">
      <c r="A282" s="141"/>
      <c r="B282" s="141">
        <v>776165</v>
      </c>
      <c r="C282" s="14" t="s">
        <v>506</v>
      </c>
      <c r="D282" s="2">
        <v>2010</v>
      </c>
      <c r="E282" s="3" t="s">
        <v>11</v>
      </c>
      <c r="F282" s="1" t="str">
        <f>IFERROR(VLOOKUP(B282,SVEXP!$A$2:$F$6577,6,FALSE),"")</f>
        <v>Snow Rockets</v>
      </c>
      <c r="G282" s="211" t="str">
        <f>IFERROR(VLOOKUP(B282,SVEXP!$A$2:$E$6577,5,FALSE),"")</f>
        <v>Ústecký kraj</v>
      </c>
      <c r="H282" s="3" t="s">
        <v>161</v>
      </c>
      <c r="I282" s="4" t="str">
        <f>IFERROR(VLOOKUP(A282,'KLP1'!$C$1:$I$108,7,0),IFERROR(VLOOKUP(B282,'KLP1'!$D$1:$I$108,6,0),""))</f>
        <v/>
      </c>
      <c r="J282" s="4" t="str">
        <f>IFERROR(VLOOKUP(A282,'KLP2'!$C$1:$I$108,7,0),IFERROR(VLOOKUP(B282,'KLP2'!$D$1:$I$108,6,0),""))</f>
        <v/>
      </c>
      <c r="K282" s="4" t="str">
        <f>IFERROR(VLOOKUP(A282,'DM1'!$C$1:$I$108,7,0),IFERROR(VLOOKUP(B282,'DM1'!$D$1:$I$108,6,0),""))</f>
        <v/>
      </c>
      <c r="L282" s="4" t="str">
        <f>IFERROR(VLOOKUP(A282,'DM2'!$C$1:$I$108,7,0),IFERROR(VLOOKUP(B282,'DM2'!$D$1:$I$108,6,0),""))</f>
        <v/>
      </c>
      <c r="M282" s="17" t="str">
        <f>IFERROR(VLOOKUP(A282,'SPF1'!$C$1:$I$108,7,0),IFERROR(VLOOKUP(B282,'SPF1'!$D$1:$I$108,6,0),""))</f>
        <v/>
      </c>
      <c r="N282" s="88" t="str">
        <f>IFERROR(VLOOKUP(A282,'SPF2'!$C$1:$I$108,7,0),IFERROR(VLOOKUP(B282,'SPF2'!$D$1:$I$108,6,0),""))</f>
        <v/>
      </c>
      <c r="O282" s="10">
        <f t="shared" si="51"/>
        <v>0</v>
      </c>
      <c r="P282" s="11">
        <f t="shared" si="52"/>
        <v>0</v>
      </c>
      <c r="Q282" s="201">
        <f t="shared" si="53"/>
        <v>0</v>
      </c>
      <c r="R282" s="8"/>
      <c r="S282" s="5" t="str">
        <f>IFERROR(VLOOKUP(A282,DMSBX1!$C$1:$I$108,7,0),IFERROR(VLOOKUP(B282,DMSBX1!$D$1:$I$108,6,0),""))</f>
        <v/>
      </c>
      <c r="T282" s="5" t="str">
        <f>IFERROR(VLOOKUP(A282,DMSBX2!$C$1:$I$101,7,0),IFERROR(VLOOKUP(B282,DMSBX2!$D$1:$I$101,6,0),""))</f>
        <v/>
      </c>
      <c r="U282" s="4" t="str">
        <f>IFERROR(VLOOKUP(B282,'SP1'!$D$1:$I$107,6,0),"")</f>
        <v/>
      </c>
      <c r="V282" s="4" t="str">
        <f>IFERROR(VLOOKUP(B282,'SP2'!$D$1:$I$107,6,0),"")</f>
        <v/>
      </c>
      <c r="W282" s="4" t="str">
        <f>IFERROR(IF(B282&lt;&gt;0,VLOOKUP(B282,KLSBX1!$D$2:$I$120,6,FALSE()),NA()),IFERROR(IF(A282&lt;&gt;0,VLOOKUP(A282,KLSBX1!$C$2:$I$120,7,FALSE()),NA()),""))</f>
        <v/>
      </c>
      <c r="X282" s="4" t="str">
        <f>IFERROR(IF(B282&lt;&gt;0,VLOOKUP(B282,KLSBX2!$D$2:$I$120,6,FALSE()),NA()),IFERROR(IF(A282&lt;&gt;0,VLOOKUP(A282,KLSBX2!$C$2:$I$120,7,FALSE()),NA()),""))</f>
        <v/>
      </c>
      <c r="Y282" s="4" t="str">
        <f>IFERROR(IF(B282&lt;&gt;0,VLOOKUP(B282,DMSBXNC!$D$2:$I$420,6,FALSE()),NA()),IFERROR(IF(A282&lt;&gt;0,VLOOKUP(A282,DMSBXNC!$C$2:$I$420,7,FALSE()),NA()),""))</f>
        <v/>
      </c>
      <c r="Z282" s="4" t="str">
        <f>IFERROR(IF(B282&lt;&gt;0,VLOOKUP(B282,DMSBX1_3!$D$2:$I$420,6,FALSE()),NA()),IFERROR(IF(A282&lt;&gt;0,VLOOKUP(A282,DMSBX1_3!$C$2:$I$420,7,FALSE()),NA()),""))</f>
        <v/>
      </c>
      <c r="AA282" s="4" t="str">
        <f>IFERROR(IF(B282&lt;&gt;0,VLOOKUP(B282,'KLS1'!$D$2:$I$420,6,FALSE()),NA()),IFERROR(IF(A282&lt;&gt;0,VLOOKUP(A282,'KLS1'!$C$2:$I$420,7,FALSE()),NA()),""))</f>
        <v/>
      </c>
      <c r="AB282" s="6" t="str">
        <f>IFERROR(IF(B282&lt;&gt;0,VLOOKUP(B282,'KLS2'!$D$2:$I$426,6,FALSE()),NA()),IFERROR(IF(A282&lt;&gt;0,VLOOKUP(A282,'KLS2'!$C$2:$I$426,7,FALSE()),NA()),""))</f>
        <v/>
      </c>
      <c r="AC282" s="10">
        <f t="shared" si="54"/>
        <v>0</v>
      </c>
      <c r="AD282" s="11">
        <f t="shared" si="55"/>
        <v>0</v>
      </c>
      <c r="AE282" s="201">
        <f t="shared" si="56"/>
        <v>0</v>
      </c>
      <c r="AF282" s="240"/>
      <c r="AG282" s="4" t="str">
        <f>IFERROR(VLOOKUP(B282,FS!$A$2:$N$78,6,FALSE),"")</f>
        <v/>
      </c>
      <c r="AH282" s="4" t="str">
        <f>IFERROR(VLOOKUP(B282,FS!$A$2:$N$78,7,FALSE),"")</f>
        <v/>
      </c>
      <c r="AI282" s="4" t="str">
        <f>IFERROR(VLOOKUP(B282,FS!$A$2:$N$78,8,FALSE),"")</f>
        <v/>
      </c>
      <c r="AJ282" s="4" t="str">
        <f>IFERROR(VLOOKUP(B282,FS!$A$2:$N$78,9,FALSE),"")</f>
        <v/>
      </c>
      <c r="AK282" s="4" t="str">
        <f>IFERROR(VLOOKUP(B282,FS!$A$2:$N$78,10,FALSE),"")</f>
        <v/>
      </c>
      <c r="AL282" s="4" t="str">
        <f>IFERROR(VLOOKUP(B282,FS!$A$2:$N$78,11,FALSE),"")</f>
        <v/>
      </c>
      <c r="AM282" s="4" t="str">
        <f>IFERROR(VLOOKUP(B282,FS!$A$2:$N$78,12,FALSE),"")</f>
        <v/>
      </c>
      <c r="AN282" s="4" t="str">
        <f>IFERROR(VLOOKUP(B282,FS!$A$2:$N$78,13,FALSE),"")</f>
        <v/>
      </c>
      <c r="AO282" s="236">
        <f t="shared" si="57"/>
        <v>0</v>
      </c>
      <c r="AP282" s="235">
        <f t="shared" si="58"/>
        <v>0</v>
      </c>
      <c r="AQ282" s="237">
        <f t="shared" si="59"/>
        <v>0</v>
      </c>
      <c r="AR282" s="4">
        <f t="shared" si="60"/>
        <v>0</v>
      </c>
      <c r="AS282" s="1">
        <f t="shared" si="61"/>
        <v>0</v>
      </c>
      <c r="AT282" s="1"/>
    </row>
    <row r="283" spans="1:46" ht="15" customHeight="1">
      <c r="A283" s="141"/>
      <c r="B283" s="141">
        <v>774286</v>
      </c>
      <c r="C283" s="14" t="s">
        <v>507</v>
      </c>
      <c r="D283" s="2">
        <v>2010</v>
      </c>
      <c r="E283" s="3" t="s">
        <v>11</v>
      </c>
      <c r="F283" s="1" t="str">
        <f>IFERROR(VLOOKUP(B283,SVEXP!$A$2:$F$6577,6,FALSE),"")</f>
        <v>VLLNNA</v>
      </c>
      <c r="G283" s="211" t="str">
        <f>IFERROR(VLOOKUP(B283,SVEXP!$A$2:$E$6577,5,FALSE),"")</f>
        <v>Hlavní město Praha</v>
      </c>
      <c r="H283" s="3" t="s">
        <v>161</v>
      </c>
      <c r="I283" s="4" t="str">
        <f>IFERROR(VLOOKUP(A283,'KLP1'!$C$1:$I$108,7,0),IFERROR(VLOOKUP(B283,'KLP1'!$D$1:$I$108,6,0),""))</f>
        <v/>
      </c>
      <c r="J283" s="4" t="str">
        <f>IFERROR(VLOOKUP(A283,'KLP2'!$C$1:$I$108,7,0),IFERROR(VLOOKUP(B283,'KLP2'!$D$1:$I$108,6,0),""))</f>
        <v/>
      </c>
      <c r="K283" s="4" t="str">
        <f>IFERROR(VLOOKUP(A283,'DM1'!$C$1:$I$108,7,0),IFERROR(VLOOKUP(B283,'DM1'!$D$1:$I$108,6,0),""))</f>
        <v/>
      </c>
      <c r="L283" s="4" t="str">
        <f>IFERROR(VLOOKUP(A283,'DM2'!$C$1:$I$108,7,0),IFERROR(VLOOKUP(B283,'DM2'!$D$1:$I$108,6,0),""))</f>
        <v/>
      </c>
      <c r="M283" s="17" t="str">
        <f>IFERROR(VLOOKUP(A283,'SPF1'!$C$1:$I$108,7,0),IFERROR(VLOOKUP(B283,'SPF1'!$D$1:$I$108,6,0),""))</f>
        <v/>
      </c>
      <c r="N283" s="88" t="str">
        <f>IFERROR(VLOOKUP(A283,'SPF2'!$C$1:$I$108,7,0),IFERROR(VLOOKUP(B283,'SPF2'!$D$1:$I$108,6,0),""))</f>
        <v/>
      </c>
      <c r="O283" s="10">
        <f t="shared" si="51"/>
        <v>0</v>
      </c>
      <c r="P283" s="11">
        <f t="shared" si="52"/>
        <v>0</v>
      </c>
      <c r="Q283" s="201">
        <f t="shared" si="53"/>
        <v>0</v>
      </c>
      <c r="R283" s="8"/>
      <c r="S283" s="5" t="str">
        <f>IFERROR(VLOOKUP(A283,DMSBX1!$C$1:$I$108,7,0),IFERROR(VLOOKUP(B283,DMSBX1!$D$1:$I$108,6,0),""))</f>
        <v/>
      </c>
      <c r="T283" s="5" t="str">
        <f>IFERROR(VLOOKUP(A283,DMSBX2!$C$1:$I$101,7,0),IFERROR(VLOOKUP(B283,DMSBX2!$D$1:$I$101,6,0),""))</f>
        <v/>
      </c>
      <c r="U283" s="4" t="str">
        <f>IFERROR(VLOOKUP(B283,'SP1'!$D$1:$I$107,6,0),"")</f>
        <v/>
      </c>
      <c r="V283" s="4" t="str">
        <f>IFERROR(VLOOKUP(B283,'SP2'!$D$1:$I$107,6,0),"")</f>
        <v/>
      </c>
      <c r="W283" s="4" t="str">
        <f>IFERROR(IF(B283&lt;&gt;0,VLOOKUP(B283,KLSBX1!$D$2:$I$120,6,FALSE()),NA()),IFERROR(IF(A283&lt;&gt;0,VLOOKUP(A283,KLSBX1!$C$2:$I$120,7,FALSE()),NA()),""))</f>
        <v/>
      </c>
      <c r="X283" s="4" t="str">
        <f>IFERROR(IF(B283&lt;&gt;0,VLOOKUP(B283,KLSBX2!$D$2:$I$120,6,FALSE()),NA()),IFERROR(IF(A283&lt;&gt;0,VLOOKUP(A283,KLSBX2!$C$2:$I$120,7,FALSE()),NA()),""))</f>
        <v/>
      </c>
      <c r="Y283" s="4" t="str">
        <f>IFERROR(IF(B283&lt;&gt;0,VLOOKUP(B283,DMSBXNC!$D$2:$I$420,6,FALSE()),NA()),IFERROR(IF(A283&lt;&gt;0,VLOOKUP(A283,DMSBXNC!$C$2:$I$420,7,FALSE()),NA()),""))</f>
        <v/>
      </c>
      <c r="Z283" s="4" t="str">
        <f>IFERROR(IF(B283&lt;&gt;0,VLOOKUP(B283,DMSBX1_3!$D$2:$I$420,6,FALSE()),NA()),IFERROR(IF(A283&lt;&gt;0,VLOOKUP(A283,DMSBX1_3!$C$2:$I$420,7,FALSE()),NA()),""))</f>
        <v/>
      </c>
      <c r="AA283" s="4" t="str">
        <f>IFERROR(IF(B283&lt;&gt;0,VLOOKUP(B283,'KLS1'!$D$2:$I$420,6,FALSE()),NA()),IFERROR(IF(A283&lt;&gt;0,VLOOKUP(A283,'KLS1'!$C$2:$I$420,7,FALSE()),NA()),""))</f>
        <v/>
      </c>
      <c r="AB283" s="6" t="str">
        <f>IFERROR(IF(B283&lt;&gt;0,VLOOKUP(B283,'KLS2'!$D$2:$I$426,6,FALSE()),NA()),IFERROR(IF(A283&lt;&gt;0,VLOOKUP(A283,'KLS2'!$C$2:$I$426,7,FALSE()),NA()),""))</f>
        <v/>
      </c>
      <c r="AC283" s="10">
        <f t="shared" si="54"/>
        <v>0</v>
      </c>
      <c r="AD283" s="11">
        <f t="shared" si="55"/>
        <v>0</v>
      </c>
      <c r="AE283" s="201">
        <f t="shared" si="56"/>
        <v>0</v>
      </c>
      <c r="AF283" s="240"/>
      <c r="AG283" s="4" t="str">
        <f>IFERROR(VLOOKUP(B283,FS!$A$2:$N$78,6,FALSE),"")</f>
        <v/>
      </c>
      <c r="AH283" s="4" t="str">
        <f>IFERROR(VLOOKUP(B283,FS!$A$2:$N$78,7,FALSE),"")</f>
        <v/>
      </c>
      <c r="AI283" s="4" t="str">
        <f>IFERROR(VLOOKUP(B283,FS!$A$2:$N$78,8,FALSE),"")</f>
        <v/>
      </c>
      <c r="AJ283" s="4" t="str">
        <f>IFERROR(VLOOKUP(B283,FS!$A$2:$N$78,9,FALSE),"")</f>
        <v/>
      </c>
      <c r="AK283" s="4" t="str">
        <f>IFERROR(VLOOKUP(B283,FS!$A$2:$N$78,10,FALSE),"")</f>
        <v/>
      </c>
      <c r="AL283" s="4" t="str">
        <f>IFERROR(VLOOKUP(B283,FS!$A$2:$N$78,11,FALSE),"")</f>
        <v/>
      </c>
      <c r="AM283" s="4" t="str">
        <f>IFERROR(VLOOKUP(B283,FS!$A$2:$N$78,12,FALSE),"")</f>
        <v/>
      </c>
      <c r="AN283" s="4" t="str">
        <f>IFERROR(VLOOKUP(B283,FS!$A$2:$N$78,13,FALSE),"")</f>
        <v/>
      </c>
      <c r="AO283" s="236">
        <f t="shared" si="57"/>
        <v>0</v>
      </c>
      <c r="AP283" s="235">
        <f t="shared" si="58"/>
        <v>0</v>
      </c>
      <c r="AQ283" s="237">
        <f t="shared" si="59"/>
        <v>0</v>
      </c>
      <c r="AR283" s="4">
        <f t="shared" si="60"/>
        <v>0</v>
      </c>
      <c r="AS283" s="1">
        <f t="shared" si="61"/>
        <v>0</v>
      </c>
      <c r="AT283" s="1"/>
    </row>
    <row r="284" spans="1:46" ht="15" customHeight="1">
      <c r="A284" s="141"/>
      <c r="B284" s="141">
        <v>776158</v>
      </c>
      <c r="C284" s="14" t="s">
        <v>509</v>
      </c>
      <c r="D284" s="2">
        <v>2010</v>
      </c>
      <c r="E284" s="3" t="s">
        <v>11</v>
      </c>
      <c r="F284" s="1" t="str">
        <f>IFERROR(VLOOKUP(B284,SVEXP!$A$2:$F$6577,6,FALSE),"")</f>
        <v>Snow Rockets</v>
      </c>
      <c r="G284" s="211" t="str">
        <f>IFERROR(VLOOKUP(B284,SVEXP!$A$2:$E$6577,5,FALSE),"")</f>
        <v>Hlavní město Praha</v>
      </c>
      <c r="H284" s="3" t="s">
        <v>161</v>
      </c>
      <c r="I284" s="4" t="str">
        <f>IFERROR(VLOOKUP(A284,'KLP1'!$C$1:$I$108,7,0),IFERROR(VLOOKUP(B284,'KLP1'!$D$1:$I$108,6,0),""))</f>
        <v/>
      </c>
      <c r="J284" s="4" t="str">
        <f>IFERROR(VLOOKUP(A284,'KLP2'!$C$1:$I$108,7,0),IFERROR(VLOOKUP(B284,'KLP2'!$D$1:$I$108,6,0),""))</f>
        <v/>
      </c>
      <c r="K284" s="4" t="str">
        <f>IFERROR(VLOOKUP(A284,'DM1'!$C$1:$I$108,7,0),IFERROR(VLOOKUP(B284,'DM1'!$D$1:$I$108,6,0),""))</f>
        <v/>
      </c>
      <c r="L284" s="4" t="str">
        <f>IFERROR(VLOOKUP(A284,'DM2'!$C$1:$I$108,7,0),IFERROR(VLOOKUP(B284,'DM2'!$D$1:$I$108,6,0),""))</f>
        <v/>
      </c>
      <c r="M284" s="17" t="str">
        <f>IFERROR(VLOOKUP(A284,'SPF1'!$C$1:$I$108,7,0),IFERROR(VLOOKUP(B284,'SPF1'!$D$1:$I$108,6,0),""))</f>
        <v/>
      </c>
      <c r="N284" s="88" t="str">
        <f>IFERROR(VLOOKUP(A284,'SPF2'!$C$1:$I$108,7,0),IFERROR(VLOOKUP(B284,'SPF2'!$D$1:$I$108,6,0),""))</f>
        <v/>
      </c>
      <c r="O284" s="10">
        <f t="shared" si="51"/>
        <v>0</v>
      </c>
      <c r="P284" s="11">
        <f t="shared" si="52"/>
        <v>0</v>
      </c>
      <c r="Q284" s="201">
        <f t="shared" si="53"/>
        <v>0</v>
      </c>
      <c r="R284" s="8"/>
      <c r="S284" s="5" t="str">
        <f>IFERROR(VLOOKUP(A284,DMSBX1!$C$1:$I$108,7,0),IFERROR(VLOOKUP(B284,DMSBX1!$D$1:$I$108,6,0),""))</f>
        <v/>
      </c>
      <c r="T284" s="5" t="str">
        <f>IFERROR(VLOOKUP(A284,DMSBX2!$C$1:$I$101,7,0),IFERROR(VLOOKUP(B284,DMSBX2!$D$1:$I$101,6,0),""))</f>
        <v/>
      </c>
      <c r="U284" s="4" t="str">
        <f>IFERROR(VLOOKUP(B284,'SP1'!$D$1:$I$107,6,0),"")</f>
        <v/>
      </c>
      <c r="V284" s="4" t="str">
        <f>IFERROR(VLOOKUP(B284,'SP2'!$D$1:$I$107,6,0),"")</f>
        <v/>
      </c>
      <c r="W284" s="4" t="str">
        <f>IFERROR(IF(B284&lt;&gt;0,VLOOKUP(B284,KLSBX1!$D$2:$I$120,6,FALSE()),NA()),IFERROR(IF(A284&lt;&gt;0,VLOOKUP(A284,KLSBX1!$C$2:$I$120,7,FALSE()),NA()),""))</f>
        <v/>
      </c>
      <c r="X284" s="4" t="str">
        <f>IFERROR(IF(B284&lt;&gt;0,VLOOKUP(B284,KLSBX2!$D$2:$I$120,6,FALSE()),NA()),IFERROR(IF(A284&lt;&gt;0,VLOOKUP(A284,KLSBX2!$C$2:$I$120,7,FALSE()),NA()),""))</f>
        <v/>
      </c>
      <c r="Y284" s="4" t="str">
        <f>IFERROR(IF(B284&lt;&gt;0,VLOOKUP(B284,DMSBXNC!$D$2:$I$420,6,FALSE()),NA()),IFERROR(IF(A284&lt;&gt;0,VLOOKUP(A284,DMSBXNC!$C$2:$I$420,7,FALSE()),NA()),""))</f>
        <v/>
      </c>
      <c r="Z284" s="4" t="str">
        <f>IFERROR(IF(B284&lt;&gt;0,VLOOKUP(B284,DMSBX1_3!$D$2:$I$420,6,FALSE()),NA()),IFERROR(IF(A284&lt;&gt;0,VLOOKUP(A284,DMSBX1_3!$C$2:$I$420,7,FALSE()),NA()),""))</f>
        <v/>
      </c>
      <c r="AA284" s="4" t="str">
        <f>IFERROR(IF(B284&lt;&gt;0,VLOOKUP(B284,'KLS1'!$D$2:$I$420,6,FALSE()),NA()),IFERROR(IF(A284&lt;&gt;0,VLOOKUP(A284,'KLS1'!$C$2:$I$420,7,FALSE()),NA()),""))</f>
        <v/>
      </c>
      <c r="AB284" s="6" t="str">
        <f>IFERROR(IF(B284&lt;&gt;0,VLOOKUP(B284,'KLS2'!$D$2:$I$426,6,FALSE()),NA()),IFERROR(IF(A284&lt;&gt;0,VLOOKUP(A284,'KLS2'!$C$2:$I$426,7,FALSE()),NA()),""))</f>
        <v/>
      </c>
      <c r="AC284" s="10">
        <f t="shared" si="54"/>
        <v>0</v>
      </c>
      <c r="AD284" s="11">
        <f t="shared" si="55"/>
        <v>0</v>
      </c>
      <c r="AE284" s="201">
        <f t="shared" si="56"/>
        <v>0</v>
      </c>
      <c r="AF284" s="240"/>
      <c r="AG284" s="4" t="str">
        <f>IFERROR(VLOOKUP(B284,FS!$A$2:$N$78,6,FALSE),"")</f>
        <v/>
      </c>
      <c r="AH284" s="4" t="str">
        <f>IFERROR(VLOOKUP(B284,FS!$A$2:$N$78,7,FALSE),"")</f>
        <v/>
      </c>
      <c r="AI284" s="4" t="str">
        <f>IFERROR(VLOOKUP(B284,FS!$A$2:$N$78,8,FALSE),"")</f>
        <v/>
      </c>
      <c r="AJ284" s="4" t="str">
        <f>IFERROR(VLOOKUP(B284,FS!$A$2:$N$78,9,FALSE),"")</f>
        <v/>
      </c>
      <c r="AK284" s="4" t="str">
        <f>IFERROR(VLOOKUP(B284,FS!$A$2:$N$78,10,FALSE),"")</f>
        <v/>
      </c>
      <c r="AL284" s="4" t="str">
        <f>IFERROR(VLOOKUP(B284,FS!$A$2:$N$78,11,FALSE),"")</f>
        <v/>
      </c>
      <c r="AM284" s="4" t="str">
        <f>IFERROR(VLOOKUP(B284,FS!$A$2:$N$78,12,FALSE),"")</f>
        <v/>
      </c>
      <c r="AN284" s="4" t="str">
        <f>IFERROR(VLOOKUP(B284,FS!$A$2:$N$78,13,FALSE),"")</f>
        <v/>
      </c>
      <c r="AO284" s="236">
        <f t="shared" si="57"/>
        <v>0</v>
      </c>
      <c r="AP284" s="235">
        <f t="shared" si="58"/>
        <v>0</v>
      </c>
      <c r="AQ284" s="237">
        <f t="shared" si="59"/>
        <v>0</v>
      </c>
      <c r="AR284" s="4">
        <f t="shared" si="60"/>
        <v>0</v>
      </c>
      <c r="AS284" s="1">
        <f t="shared" si="61"/>
        <v>0</v>
      </c>
      <c r="AT284" s="1"/>
    </row>
    <row r="285" spans="1:46" ht="15" customHeight="1">
      <c r="A285" s="143"/>
      <c r="B285" s="143">
        <v>1401</v>
      </c>
      <c r="C285" s="137" t="s">
        <v>281</v>
      </c>
      <c r="D285" s="138">
        <v>2010</v>
      </c>
      <c r="E285" s="139" t="s">
        <v>275</v>
      </c>
      <c r="F285" s="133"/>
      <c r="G285" s="219"/>
      <c r="H285" s="139" t="s">
        <v>161</v>
      </c>
      <c r="I285" s="127" t="str">
        <f>IFERROR(VLOOKUP(A285,'KLP1'!$C$1:$I$108,7,0),IFERROR(VLOOKUP(B285,'KLP1'!$D$1:$I$108,6,0),""))</f>
        <v/>
      </c>
      <c r="J285" s="127" t="str">
        <f>IFERROR(VLOOKUP(A285,'KLP2'!$C$1:$I$108,7,0),IFERROR(VLOOKUP(B285,'KLP2'!$D$1:$I$108,6,0),""))</f>
        <v/>
      </c>
      <c r="K285" s="127" t="str">
        <f>IFERROR(VLOOKUP(A285,'DM1'!$C$1:$I$108,7,0),IFERROR(VLOOKUP(B285,'DM1'!$D$1:$I$108,6,0),""))</f>
        <v/>
      </c>
      <c r="L285" s="127" t="str">
        <f>IFERROR(VLOOKUP(A285,'DM2'!$C$1:$I$108,7,0),IFERROR(VLOOKUP(B285,'DM2'!$D$1:$I$108,6,0),""))</f>
        <v/>
      </c>
      <c r="M285" s="130" t="str">
        <f>IFERROR(VLOOKUP(A285,'SPF1'!$C$1:$I$108,7,0),IFERROR(VLOOKUP(B285,'SPF1'!$D$1:$I$108,6,0),""))</f>
        <v/>
      </c>
      <c r="N285" s="127" t="str">
        <f>IFERROR(VLOOKUP(A285,'SPF2'!$C$1:$I$108,7,0),IFERROR(VLOOKUP(B285,'SPF2'!$D$1:$I$108,6,0),""))</f>
        <v/>
      </c>
      <c r="O285" s="10">
        <f t="shared" si="51"/>
        <v>0</v>
      </c>
      <c r="P285" s="11">
        <f t="shared" si="52"/>
        <v>0</v>
      </c>
      <c r="Q285" s="201">
        <f t="shared" si="53"/>
        <v>0</v>
      </c>
      <c r="R285" s="8"/>
      <c r="S285" s="136" t="str">
        <f>IFERROR(VLOOKUP(A285,DMSBX1!$C$1:$I$108,7,0),IFERROR(VLOOKUP(B285,DMSBX1!$D$1:$I$108,6,0),""))</f>
        <v/>
      </c>
      <c r="T285" s="136" t="str">
        <f>IFERROR(VLOOKUP(A285,DMSBX2!$C$1:$I$101,7,0),IFERROR(VLOOKUP(B285,DMSBX2!$D$1:$I$101,6,0),""))</f>
        <v/>
      </c>
      <c r="U285" s="135" t="str">
        <f>IFERROR(VLOOKUP(B285,'SP1'!$D$1:$I$107,6,0),"")</f>
        <v/>
      </c>
      <c r="V285" s="135" t="str">
        <f>IFERROR(VLOOKUP(B285,'SP2'!$D$1:$I$107,6,0),"")</f>
        <v/>
      </c>
      <c r="W285" s="127" t="str">
        <f>IFERROR(IF(B285&lt;&gt;0,VLOOKUP(B285,KLSBX1!$D$2:$I$120,6,FALSE()),NA()),IFERROR(IF(A285&lt;&gt;0,VLOOKUP(A285,KLSBX1!$C$2:$I$120,7,FALSE()),NA()),""))</f>
        <v/>
      </c>
      <c r="X285" s="127" t="str">
        <f>IFERROR(IF(B285&lt;&gt;0,VLOOKUP(B285,KLSBX2!$D$2:$I$120,6,FALSE()),NA()),IFERROR(IF(A285&lt;&gt;0,VLOOKUP(A285,KLSBX2!$C$2:$I$120,7,FALSE()),NA()),""))</f>
        <v/>
      </c>
      <c r="Y285" s="127" t="str">
        <f>IFERROR(IF(B285&lt;&gt;0,VLOOKUP(B285,DMSBXNC!$D$2:$I$420,6,FALSE()),NA()),IFERROR(IF(A285&lt;&gt;0,VLOOKUP(A285,DMSBXNC!$C$2:$I$420,7,FALSE()),NA()),""))</f>
        <v/>
      </c>
      <c r="Z285" s="127" t="str">
        <f>IFERROR(IF(B285&lt;&gt;0,VLOOKUP(B285,DMSBX1_3!$D$2:$I$420,6,FALSE()),NA()),IFERROR(IF(A285&lt;&gt;0,VLOOKUP(A285,DMSBX1_3!$C$2:$I$420,7,FALSE()),NA()),""))</f>
        <v/>
      </c>
      <c r="AA285" s="127" t="str">
        <f>IFERROR(IF(B285&lt;&gt;0,VLOOKUP(B285,'KLS1'!$D$2:$I$420,6,FALSE()),NA()),IFERROR(IF(A285&lt;&gt;0,VLOOKUP(A285,'KLS1'!$C$2:$I$420,7,FALSE()),NA()),""))</f>
        <v/>
      </c>
      <c r="AB285" s="129" t="str">
        <f>IFERROR(IF(B285&lt;&gt;0,VLOOKUP(B285,'KLS2'!$D$2:$I$426,6,FALSE()),NA()),IFERROR(IF(A285&lt;&gt;0,VLOOKUP(A285,'KLS2'!$C$2:$I$426,7,FALSE()),NA()),""))</f>
        <v/>
      </c>
      <c r="AC285" s="10">
        <f t="shared" si="54"/>
        <v>0</v>
      </c>
      <c r="AD285" s="11">
        <f t="shared" si="55"/>
        <v>0</v>
      </c>
      <c r="AE285" s="201">
        <f t="shared" si="56"/>
        <v>0</v>
      </c>
      <c r="AF285" s="240"/>
      <c r="AG285" s="4" t="str">
        <f>IFERROR(VLOOKUP(B285,FS!$A$2:$N$78,6,FALSE),"")</f>
        <v/>
      </c>
      <c r="AH285" s="4" t="str">
        <f>IFERROR(VLOOKUP(B285,FS!$A$2:$N$78,7,FALSE),"")</f>
        <v/>
      </c>
      <c r="AI285" s="4" t="str">
        <f>IFERROR(VLOOKUP(B285,FS!$A$2:$N$78,8,FALSE),"")</f>
        <v/>
      </c>
      <c r="AJ285" s="4" t="str">
        <f>IFERROR(VLOOKUP(B285,FS!$A$2:$N$78,9,FALSE),"")</f>
        <v/>
      </c>
      <c r="AK285" s="4" t="str">
        <f>IFERROR(VLOOKUP(B285,FS!$A$2:$N$78,10,FALSE),"")</f>
        <v/>
      </c>
      <c r="AL285" s="4" t="str">
        <f>IFERROR(VLOOKUP(B285,FS!$A$2:$N$78,11,FALSE),"")</f>
        <v/>
      </c>
      <c r="AM285" s="4" t="str">
        <f>IFERROR(VLOOKUP(B285,FS!$A$2:$N$78,12,FALSE),"")</f>
        <v/>
      </c>
      <c r="AN285" s="4" t="str">
        <f>IFERROR(VLOOKUP(B285,FS!$A$2:$N$78,13,FALSE),"")</f>
        <v/>
      </c>
      <c r="AO285" s="236">
        <f t="shared" si="57"/>
        <v>0</v>
      </c>
      <c r="AP285" s="235">
        <f t="shared" si="58"/>
        <v>0</v>
      </c>
      <c r="AQ285" s="237">
        <f t="shared" si="59"/>
        <v>0</v>
      </c>
      <c r="AR285" s="4">
        <f t="shared" si="60"/>
        <v>0</v>
      </c>
      <c r="AS285" s="1">
        <f t="shared" si="61"/>
        <v>0</v>
      </c>
      <c r="AT285" s="130"/>
    </row>
    <row r="286" spans="1:46" ht="15" customHeight="1">
      <c r="A286" s="144">
        <v>9055134</v>
      </c>
      <c r="B286" s="144"/>
      <c r="C286" s="133" t="s">
        <v>284</v>
      </c>
      <c r="D286" s="134">
        <v>2010</v>
      </c>
      <c r="E286" s="134" t="s">
        <v>163</v>
      </c>
      <c r="F286" s="133"/>
      <c r="G286" s="219"/>
      <c r="H286" s="134" t="s">
        <v>164</v>
      </c>
      <c r="I286" s="127" t="str">
        <f>IFERROR(VLOOKUP(A286,'KLP1'!$C$1:$I$108,7,0),IFERROR(VLOOKUP(B286,'KLP1'!$D$1:$I$108,6,0),""))</f>
        <v/>
      </c>
      <c r="J286" s="127" t="str">
        <f>IFERROR(VLOOKUP(A286,'KLP2'!$C$1:$I$108,7,0),IFERROR(VLOOKUP(B286,'KLP2'!$D$1:$I$108,6,0),""))</f>
        <v/>
      </c>
      <c r="K286" s="127" t="str">
        <f>IFERROR(VLOOKUP(A286,'DM1'!$C$1:$I$108,7,0),IFERROR(VLOOKUP(B286,'DM1'!$D$1:$I$108,6,0),""))</f>
        <v/>
      </c>
      <c r="L286" s="127" t="str">
        <f>IFERROR(VLOOKUP(A286,'DM2'!$C$1:$I$108,7,0),IFERROR(VLOOKUP(B286,'DM2'!$D$1:$I$108,6,0),""))</f>
        <v/>
      </c>
      <c r="M286" s="130" t="str">
        <f>IFERROR(VLOOKUP(A286,'SPF1'!$C$1:$I$108,7,0),IFERROR(VLOOKUP(B286,'SPF1'!$D$1:$I$108,6,0),""))</f>
        <v/>
      </c>
      <c r="N286" s="127" t="str">
        <f>IFERROR(VLOOKUP(A286,'SPF2'!$C$1:$I$108,7,0),IFERROR(VLOOKUP(B286,'SPF2'!$D$1:$I$108,6,0),""))</f>
        <v/>
      </c>
      <c r="O286" s="10">
        <f t="shared" si="51"/>
        <v>0</v>
      </c>
      <c r="P286" s="11">
        <f t="shared" si="52"/>
        <v>0</v>
      </c>
      <c r="Q286" s="201">
        <f t="shared" si="53"/>
        <v>0</v>
      </c>
      <c r="R286" s="8"/>
      <c r="S286" s="136">
        <f>IFERROR(VLOOKUP(A286,DMSBX1!$C$1:$I$108,7,0),IFERROR(VLOOKUP(B286,DMSBX1!$D$1:$I$108,6,0),""))</f>
        <v>20</v>
      </c>
      <c r="T286" s="136">
        <f>IFERROR(VLOOKUP(A286,DMSBX2!$C$1:$I$101,7,0),IFERROR(VLOOKUP(B286,DMSBX2!$D$1:$I$101,6,0),""))</f>
        <v>22</v>
      </c>
      <c r="U286" s="135" t="str">
        <f>IFERROR(VLOOKUP(B286,'SP1'!$D$1:$I$107,6,0),"")</f>
        <v/>
      </c>
      <c r="V286" s="135" t="str">
        <f>IFERROR(VLOOKUP(B286,'SP2'!$D$1:$I$107,6,0),"")</f>
        <v/>
      </c>
      <c r="W286" s="127" t="str">
        <f>IFERROR(IF(B286&lt;&gt;0,VLOOKUP(B286,KLSBX1!$D$2:$I$120,6,FALSE()),NA()),IFERROR(IF(A286&lt;&gt;0,VLOOKUP(A286,KLSBX1!$C$2:$I$120,7,FALSE()),NA()),""))</f>
        <v/>
      </c>
      <c r="X286" s="127" t="str">
        <f>IFERROR(IF(B286&lt;&gt;0,VLOOKUP(B286,KLSBX2!$D$2:$I$120,6,FALSE()),NA()),IFERROR(IF(A286&lt;&gt;0,VLOOKUP(A286,KLSBX2!$C$2:$I$120,7,FALSE()),NA()),""))</f>
        <v/>
      </c>
      <c r="Y286" s="127" t="str">
        <f>IFERROR(IF(B286&lt;&gt;0,VLOOKUP(B286,DMSBXNC!$D$2:$I$420,6,FALSE()),NA()),IFERROR(IF(A286&lt;&gt;0,VLOOKUP(A286,DMSBXNC!$C$2:$I$420,7,FALSE()),NA()),""))</f>
        <v/>
      </c>
      <c r="Z286" s="127" t="str">
        <f>IFERROR(IF(B286&lt;&gt;0,VLOOKUP(B286,DMSBX1_3!$D$2:$I$420,6,FALSE()),NA()),IFERROR(IF(A286&lt;&gt;0,VLOOKUP(A286,DMSBX1_3!$C$2:$I$420,7,FALSE()),NA()),""))</f>
        <v/>
      </c>
      <c r="AA286" s="127" t="str">
        <f>IFERROR(IF(B286&lt;&gt;0,VLOOKUP(B286,'KLS1'!$D$2:$I$420,6,FALSE()),NA()),IFERROR(IF(A286&lt;&gt;0,VLOOKUP(A286,'KLS1'!$C$2:$I$420,7,FALSE()),NA()),""))</f>
        <v/>
      </c>
      <c r="AB286" s="129" t="str">
        <f>IFERROR(IF(B286&lt;&gt;0,VLOOKUP(B286,'KLS2'!$D$2:$I$426,6,FALSE()),NA()),IFERROR(IF(A286&lt;&gt;0,VLOOKUP(A286,'KLS2'!$C$2:$I$426,7,FALSE()),NA()),""))</f>
        <v/>
      </c>
      <c r="AC286" s="10">
        <f t="shared" si="54"/>
        <v>42</v>
      </c>
      <c r="AD286" s="11">
        <f t="shared" si="55"/>
        <v>42</v>
      </c>
      <c r="AE286" s="201">
        <f t="shared" si="56"/>
        <v>14</v>
      </c>
      <c r="AF286" s="240"/>
      <c r="AG286" s="4" t="str">
        <f>IFERROR(VLOOKUP(B286,FS!$A$2:$N$78,6,FALSE),"")</f>
        <v/>
      </c>
      <c r="AH286" s="4" t="str">
        <f>IFERROR(VLOOKUP(B286,FS!$A$2:$N$78,7,FALSE),"")</f>
        <v/>
      </c>
      <c r="AI286" s="4" t="str">
        <f>IFERROR(VLOOKUP(B286,FS!$A$2:$N$78,8,FALSE),"")</f>
        <v/>
      </c>
      <c r="AJ286" s="4" t="str">
        <f>IFERROR(VLOOKUP(B286,FS!$A$2:$N$78,9,FALSE),"")</f>
        <v/>
      </c>
      <c r="AK286" s="4" t="str">
        <f>IFERROR(VLOOKUP(B286,FS!$A$2:$N$78,10,FALSE),"")</f>
        <v/>
      </c>
      <c r="AL286" s="4" t="str">
        <f>IFERROR(VLOOKUP(B286,FS!$A$2:$N$78,11,FALSE),"")</f>
        <v/>
      </c>
      <c r="AM286" s="4" t="str">
        <f>IFERROR(VLOOKUP(B286,FS!$A$2:$N$78,12,FALSE),"")</f>
        <v/>
      </c>
      <c r="AN286" s="4" t="str">
        <f>IFERROR(VLOOKUP(B286,FS!$A$2:$N$78,13,FALSE),"")</f>
        <v/>
      </c>
      <c r="AO286" s="236">
        <f t="shared" si="57"/>
        <v>0</v>
      </c>
      <c r="AP286" s="235">
        <f t="shared" si="58"/>
        <v>0</v>
      </c>
      <c r="AQ286" s="237">
        <f t="shared" si="59"/>
        <v>0</v>
      </c>
      <c r="AR286" s="4">
        <f t="shared" si="60"/>
        <v>14</v>
      </c>
      <c r="AS286" s="1">
        <f t="shared" si="61"/>
        <v>1</v>
      </c>
      <c r="AT286" s="130"/>
    </row>
    <row r="287" spans="1:46" ht="15" customHeight="1">
      <c r="A287" s="144">
        <v>9050339</v>
      </c>
      <c r="B287" s="144"/>
      <c r="C287" s="133" t="s">
        <v>286</v>
      </c>
      <c r="D287" s="134">
        <v>2010</v>
      </c>
      <c r="E287" s="134" t="s">
        <v>163</v>
      </c>
      <c r="F287" s="133"/>
      <c r="G287" s="219"/>
      <c r="H287" s="134" t="s">
        <v>161</v>
      </c>
      <c r="I287" s="127" t="str">
        <f>IFERROR(VLOOKUP(A287,'KLP1'!$C$1:$I$108,7,0),IFERROR(VLOOKUP(B287,'KLP1'!$D$1:$I$108,6,0),""))</f>
        <v/>
      </c>
      <c r="J287" s="127" t="str">
        <f>IFERROR(VLOOKUP(A287,'KLP2'!$C$1:$I$108,7,0),IFERROR(VLOOKUP(B287,'KLP2'!$D$1:$I$108,6,0),""))</f>
        <v/>
      </c>
      <c r="K287" s="127" t="str">
        <f>IFERROR(VLOOKUP(A287,'DM1'!$C$1:$I$108,7,0),IFERROR(VLOOKUP(B287,'DM1'!$D$1:$I$108,6,0),""))</f>
        <v/>
      </c>
      <c r="L287" s="127" t="str">
        <f>IFERROR(VLOOKUP(A287,'DM2'!$C$1:$I$108,7,0),IFERROR(VLOOKUP(B287,'DM2'!$D$1:$I$108,6,0),""))</f>
        <v/>
      </c>
      <c r="M287" s="130" t="str">
        <f>IFERROR(VLOOKUP(A287,'SPF1'!$C$1:$I$108,7,0),IFERROR(VLOOKUP(B287,'SPF1'!$D$1:$I$108,6,0),""))</f>
        <v/>
      </c>
      <c r="N287" s="127" t="str">
        <f>IFERROR(VLOOKUP(A287,'SPF2'!$C$1:$I$108,7,0),IFERROR(VLOOKUP(B287,'SPF2'!$D$1:$I$108,6,0),""))</f>
        <v/>
      </c>
      <c r="O287" s="10">
        <f t="shared" si="51"/>
        <v>0</v>
      </c>
      <c r="P287" s="11">
        <f t="shared" si="52"/>
        <v>0</v>
      </c>
      <c r="Q287" s="201">
        <f t="shared" si="53"/>
        <v>0</v>
      </c>
      <c r="R287" s="8"/>
      <c r="S287" s="136">
        <f>IFERROR(VLOOKUP(A287,DMSBX1!$C$1:$I$108,7,0),IFERROR(VLOOKUP(B287,DMSBX1!$D$1:$I$108,6,0),""))</f>
        <v>12</v>
      </c>
      <c r="T287" s="136">
        <f>IFERROR(VLOOKUP(A287,DMSBX2!$C$1:$I$101,7,0),IFERROR(VLOOKUP(B287,DMSBX2!$D$1:$I$101,6,0),""))</f>
        <v>10</v>
      </c>
      <c r="U287" s="135" t="str">
        <f>IFERROR(VLOOKUP(B287,'SP1'!$D$1:$I$107,6,0),"")</f>
        <v/>
      </c>
      <c r="V287" s="135" t="str">
        <f>IFERROR(VLOOKUP(B287,'SP2'!$D$1:$I$107,6,0),"")</f>
        <v/>
      </c>
      <c r="W287" s="127">
        <f>IFERROR(IF(B287&lt;&gt;0,VLOOKUP(B287,KLSBX1!$D$2:$I$120,6,FALSE()),NA()),IFERROR(IF(A287&lt;&gt;0,VLOOKUP(A287,KLSBX1!$C$2:$I$120,7,FALSE()),NA()),""))</f>
        <v>7</v>
      </c>
      <c r="X287" s="127" t="str">
        <f>IFERROR(IF(B287&lt;&gt;0,VLOOKUP(B287,KLSBX2!$D$2:$I$120,6,FALSE()),NA()),IFERROR(IF(A287&lt;&gt;0,VLOOKUP(A287,KLSBX2!$C$2:$I$120,7,FALSE()),NA()),""))</f>
        <v/>
      </c>
      <c r="Y287" s="127">
        <f>IFERROR(IF(B287&lt;&gt;0,VLOOKUP(B287,DMSBXNC!$D$2:$I$420,6,FALSE()),NA()),IFERROR(IF(A287&lt;&gt;0,VLOOKUP(A287,DMSBXNC!$C$2:$I$420,7,FALSE()),NA()),""))</f>
        <v>2</v>
      </c>
      <c r="Z287" s="127">
        <f>IFERROR(IF(B287&lt;&gt;0,VLOOKUP(B287,DMSBX1_3!$D$2:$I$420,6,FALSE()),NA()),IFERROR(IF(A287&lt;&gt;0,VLOOKUP(A287,DMSBX1_3!$C$2:$I$420,7,FALSE()),NA()),""))</f>
        <v>1.97</v>
      </c>
      <c r="AA287" s="127" t="str">
        <f>IFERROR(IF(B287&lt;&gt;0,VLOOKUP(B287,'KLS1'!$D$2:$I$420,6,FALSE()),NA()),IFERROR(IF(A287&lt;&gt;0,VLOOKUP(A287,'KLS1'!$C$2:$I$420,7,FALSE()),NA()),""))</f>
        <v/>
      </c>
      <c r="AB287" s="129" t="str">
        <f>IFERROR(IF(B287&lt;&gt;0,VLOOKUP(B287,'KLS2'!$D$2:$I$426,6,FALSE()),NA()),IFERROR(IF(A287&lt;&gt;0,VLOOKUP(A287,'KLS2'!$C$2:$I$426,7,FALSE()),NA()),""))</f>
        <v/>
      </c>
      <c r="AC287" s="10">
        <f t="shared" si="54"/>
        <v>32.97</v>
      </c>
      <c r="AD287" s="11">
        <f t="shared" si="55"/>
        <v>32.97</v>
      </c>
      <c r="AE287" s="201">
        <f t="shared" si="56"/>
        <v>9.6666666666666661</v>
      </c>
      <c r="AF287" s="240"/>
      <c r="AG287" s="4" t="str">
        <f>IFERROR(VLOOKUP(B287,FS!$A$2:$N$78,6,FALSE),"")</f>
        <v/>
      </c>
      <c r="AH287" s="4" t="str">
        <f>IFERROR(VLOOKUP(B287,FS!$A$2:$N$78,7,FALSE),"")</f>
        <v/>
      </c>
      <c r="AI287" s="4" t="str">
        <f>IFERROR(VLOOKUP(B287,FS!$A$2:$N$78,8,FALSE),"")</f>
        <v/>
      </c>
      <c r="AJ287" s="4" t="str">
        <f>IFERROR(VLOOKUP(B287,FS!$A$2:$N$78,9,FALSE),"")</f>
        <v/>
      </c>
      <c r="AK287" s="4" t="str">
        <f>IFERROR(VLOOKUP(B287,FS!$A$2:$N$78,10,FALSE),"")</f>
        <v/>
      </c>
      <c r="AL287" s="4" t="str">
        <f>IFERROR(VLOOKUP(B287,FS!$A$2:$N$78,11,FALSE),"")</f>
        <v/>
      </c>
      <c r="AM287" s="4" t="str">
        <f>IFERROR(VLOOKUP(B287,FS!$A$2:$N$78,12,FALSE),"")</f>
        <v/>
      </c>
      <c r="AN287" s="4" t="str">
        <f>IFERROR(VLOOKUP(B287,FS!$A$2:$N$78,13,FALSE),"")</f>
        <v/>
      </c>
      <c r="AO287" s="236">
        <f t="shared" si="57"/>
        <v>0</v>
      </c>
      <c r="AP287" s="235">
        <f t="shared" si="58"/>
        <v>0</v>
      </c>
      <c r="AQ287" s="237">
        <f t="shared" si="59"/>
        <v>0</v>
      </c>
      <c r="AR287" s="4">
        <f t="shared" si="60"/>
        <v>9.6666666666666661</v>
      </c>
      <c r="AS287" s="1">
        <f t="shared" si="61"/>
        <v>1</v>
      </c>
      <c r="AT287" s="130"/>
    </row>
    <row r="288" spans="1:46" ht="15" customHeight="1">
      <c r="A288" s="144">
        <v>9055137</v>
      </c>
      <c r="B288" s="144"/>
      <c r="C288" s="133" t="s">
        <v>288</v>
      </c>
      <c r="D288" s="134">
        <v>2010</v>
      </c>
      <c r="E288" s="134" t="s">
        <v>163</v>
      </c>
      <c r="F288" s="133"/>
      <c r="G288" s="219"/>
      <c r="H288" s="134" t="s">
        <v>164</v>
      </c>
      <c r="I288" s="127" t="str">
        <f>IFERROR(VLOOKUP(A288,'KLP1'!$C$1:$I$108,7,0),IFERROR(VLOOKUP(B288,'KLP1'!$D$1:$I$108,6,0),""))</f>
        <v/>
      </c>
      <c r="J288" s="127" t="str">
        <f>IFERROR(VLOOKUP(A288,'KLP2'!$C$1:$I$108,7,0),IFERROR(VLOOKUP(B288,'KLP2'!$D$1:$I$108,6,0),""))</f>
        <v/>
      </c>
      <c r="K288" s="127" t="str">
        <f>IFERROR(VLOOKUP(A288,'DM1'!$C$1:$I$108,7,0),IFERROR(VLOOKUP(B288,'DM1'!$D$1:$I$108,6,0),""))</f>
        <v/>
      </c>
      <c r="L288" s="127" t="str">
        <f>IFERROR(VLOOKUP(A288,'DM2'!$C$1:$I$108,7,0),IFERROR(VLOOKUP(B288,'DM2'!$D$1:$I$108,6,0),""))</f>
        <v/>
      </c>
      <c r="M288" s="130" t="str">
        <f>IFERROR(VLOOKUP(A288,'SPF1'!$C$1:$I$108,7,0),IFERROR(VLOOKUP(B288,'SPF1'!$D$1:$I$108,6,0),""))</f>
        <v/>
      </c>
      <c r="N288" s="127" t="str">
        <f>IFERROR(VLOOKUP(A288,'SPF2'!$C$1:$I$108,7,0),IFERROR(VLOOKUP(B288,'SPF2'!$D$1:$I$108,6,0),""))</f>
        <v/>
      </c>
      <c r="O288" s="10">
        <f t="shared" si="51"/>
        <v>0</v>
      </c>
      <c r="P288" s="11">
        <f t="shared" si="52"/>
        <v>0</v>
      </c>
      <c r="Q288" s="201">
        <f t="shared" si="53"/>
        <v>0</v>
      </c>
      <c r="R288" s="8"/>
      <c r="S288" s="136">
        <f>IFERROR(VLOOKUP(A288,DMSBX1!$C$1:$I$108,7,0),IFERROR(VLOOKUP(B288,DMSBX1!$D$1:$I$108,6,0),""))</f>
        <v>8</v>
      </c>
      <c r="T288" s="136">
        <f>IFERROR(VLOOKUP(A288,DMSBX2!$C$1:$I$101,7,0),IFERROR(VLOOKUP(B288,DMSBX2!$D$1:$I$101,6,0),""))</f>
        <v>9</v>
      </c>
      <c r="U288" s="135" t="str">
        <f>IFERROR(VLOOKUP(B288,'SP1'!$D$1:$I$107,6,0),"")</f>
        <v/>
      </c>
      <c r="V288" s="135" t="str">
        <f>IFERROR(VLOOKUP(B288,'SP2'!$D$1:$I$107,6,0),"")</f>
        <v/>
      </c>
      <c r="W288" s="127" t="str">
        <f>IFERROR(IF(B288&lt;&gt;0,VLOOKUP(B288,KLSBX1!$D$2:$I$120,6,FALSE()),NA()),IFERROR(IF(A288&lt;&gt;0,VLOOKUP(A288,KLSBX1!$C$2:$I$120,7,FALSE()),NA()),""))</f>
        <v/>
      </c>
      <c r="X288" s="127" t="str">
        <f>IFERROR(IF(B288&lt;&gt;0,VLOOKUP(B288,KLSBX2!$D$2:$I$120,6,FALSE()),NA()),IFERROR(IF(A288&lt;&gt;0,VLOOKUP(A288,KLSBX2!$C$2:$I$120,7,FALSE()),NA()),""))</f>
        <v/>
      </c>
      <c r="Y288" s="127" t="str">
        <f>IFERROR(IF(B288&lt;&gt;0,VLOOKUP(B288,DMSBXNC!$D$2:$I$420,6,FALSE()),NA()),IFERROR(IF(A288&lt;&gt;0,VLOOKUP(A288,DMSBXNC!$C$2:$I$420,7,FALSE()),NA()),""))</f>
        <v/>
      </c>
      <c r="Z288" s="127" t="str">
        <f>IFERROR(IF(B288&lt;&gt;0,VLOOKUP(B288,DMSBX1_3!$D$2:$I$420,6,FALSE()),NA()),IFERROR(IF(A288&lt;&gt;0,VLOOKUP(A288,DMSBX1_3!$C$2:$I$420,7,FALSE()),NA()),""))</f>
        <v/>
      </c>
      <c r="AA288" s="127" t="str">
        <f>IFERROR(IF(B288&lt;&gt;0,VLOOKUP(B288,'KLS1'!$D$2:$I$420,6,FALSE()),NA()),IFERROR(IF(A288&lt;&gt;0,VLOOKUP(A288,'KLS1'!$C$2:$I$420,7,FALSE()),NA()),""))</f>
        <v/>
      </c>
      <c r="AB288" s="129" t="str">
        <f>IFERROR(IF(B288&lt;&gt;0,VLOOKUP(B288,'KLS2'!$D$2:$I$426,6,FALSE()),NA()),IFERROR(IF(A288&lt;&gt;0,VLOOKUP(A288,'KLS2'!$C$2:$I$426,7,FALSE()),NA()),""))</f>
        <v/>
      </c>
      <c r="AC288" s="10">
        <f t="shared" si="54"/>
        <v>17</v>
      </c>
      <c r="AD288" s="11">
        <f t="shared" si="55"/>
        <v>17</v>
      </c>
      <c r="AE288" s="201">
        <f t="shared" si="56"/>
        <v>5.666666666666667</v>
      </c>
      <c r="AF288" s="240"/>
      <c r="AG288" s="4" t="str">
        <f>IFERROR(VLOOKUP(B288,FS!$A$2:$N$78,6,FALSE),"")</f>
        <v/>
      </c>
      <c r="AH288" s="4" t="str">
        <f>IFERROR(VLOOKUP(B288,FS!$A$2:$N$78,7,FALSE),"")</f>
        <v/>
      </c>
      <c r="AI288" s="4" t="str">
        <f>IFERROR(VLOOKUP(B288,FS!$A$2:$N$78,8,FALSE),"")</f>
        <v/>
      </c>
      <c r="AJ288" s="4" t="str">
        <f>IFERROR(VLOOKUP(B288,FS!$A$2:$N$78,9,FALSE),"")</f>
        <v/>
      </c>
      <c r="AK288" s="4" t="str">
        <f>IFERROR(VLOOKUP(B288,FS!$A$2:$N$78,10,FALSE),"")</f>
        <v/>
      </c>
      <c r="AL288" s="4" t="str">
        <f>IFERROR(VLOOKUP(B288,FS!$A$2:$N$78,11,FALSE),"")</f>
        <v/>
      </c>
      <c r="AM288" s="4" t="str">
        <f>IFERROR(VLOOKUP(B288,FS!$A$2:$N$78,12,FALSE),"")</f>
        <v/>
      </c>
      <c r="AN288" s="4" t="str">
        <f>IFERROR(VLOOKUP(B288,FS!$A$2:$N$78,13,FALSE),"")</f>
        <v/>
      </c>
      <c r="AO288" s="236">
        <f t="shared" si="57"/>
        <v>0</v>
      </c>
      <c r="AP288" s="235">
        <f t="shared" si="58"/>
        <v>0</v>
      </c>
      <c r="AQ288" s="237">
        <f t="shared" si="59"/>
        <v>0</v>
      </c>
      <c r="AR288" s="4">
        <f t="shared" si="60"/>
        <v>5.666666666666667</v>
      </c>
      <c r="AS288" s="1">
        <f t="shared" si="61"/>
        <v>1</v>
      </c>
      <c r="AT288" s="130"/>
    </row>
    <row r="289" spans="1:46" ht="15" customHeight="1">
      <c r="A289" s="143"/>
      <c r="B289" s="143">
        <v>1402</v>
      </c>
      <c r="C289" s="137" t="s">
        <v>290</v>
      </c>
      <c r="D289" s="138">
        <v>2010</v>
      </c>
      <c r="E289" s="139" t="s">
        <v>163</v>
      </c>
      <c r="F289" s="133"/>
      <c r="G289" s="219"/>
      <c r="H289" s="139" t="s">
        <v>164</v>
      </c>
      <c r="I289" s="127" t="str">
        <f>IFERROR(VLOOKUP(A289,'KLP1'!$C$1:$I$108,7,0),IFERROR(VLOOKUP(B289,'KLP1'!$D$1:$I$108,6,0),""))</f>
        <v/>
      </c>
      <c r="J289" s="127" t="str">
        <f>IFERROR(VLOOKUP(A289,'KLP2'!$C$1:$I$108,7,0),IFERROR(VLOOKUP(B289,'KLP2'!$D$1:$I$108,6,0),""))</f>
        <v/>
      </c>
      <c r="K289" s="127" t="str">
        <f>IFERROR(VLOOKUP(A289,'DM1'!$C$1:$I$108,7,0),IFERROR(VLOOKUP(B289,'DM1'!$D$1:$I$108,6,0),""))</f>
        <v/>
      </c>
      <c r="L289" s="127" t="str">
        <f>IFERROR(VLOOKUP(A289,'DM2'!$C$1:$I$108,7,0),IFERROR(VLOOKUP(B289,'DM2'!$D$1:$I$108,6,0),""))</f>
        <v/>
      </c>
      <c r="M289" s="130" t="str">
        <f>IFERROR(VLOOKUP(A289,'SPF1'!$C$1:$I$108,7,0),IFERROR(VLOOKUP(B289,'SPF1'!$D$1:$I$108,6,0),""))</f>
        <v/>
      </c>
      <c r="N289" s="127" t="str">
        <f>IFERROR(VLOOKUP(A289,'SPF2'!$C$1:$I$108,7,0),IFERROR(VLOOKUP(B289,'SPF2'!$D$1:$I$108,6,0),""))</f>
        <v/>
      </c>
      <c r="O289" s="10">
        <f t="shared" si="51"/>
        <v>0</v>
      </c>
      <c r="P289" s="11">
        <f t="shared" si="52"/>
        <v>0</v>
      </c>
      <c r="Q289" s="201">
        <f t="shared" si="53"/>
        <v>0</v>
      </c>
      <c r="R289" s="8"/>
      <c r="S289" s="136" t="str">
        <f>IFERROR(VLOOKUP(A289,DMSBX1!$C$1:$I$108,7,0),IFERROR(VLOOKUP(B289,DMSBX1!$D$1:$I$108,6,0),""))</f>
        <v/>
      </c>
      <c r="T289" s="136" t="str">
        <f>IFERROR(VLOOKUP(A289,DMSBX2!$C$1:$I$101,7,0),IFERROR(VLOOKUP(B289,DMSBX2!$D$1:$I$101,6,0),""))</f>
        <v/>
      </c>
      <c r="U289" s="135" t="str">
        <f>IFERROR(VLOOKUP(B289,'SP1'!$D$1:$I$107,6,0),"")</f>
        <v/>
      </c>
      <c r="V289" s="135" t="str">
        <f>IFERROR(VLOOKUP(B289,'SP2'!$D$1:$I$107,6,0),"")</f>
        <v/>
      </c>
      <c r="W289" s="127" t="str">
        <f>IFERROR(IF(B289&lt;&gt;0,VLOOKUP(B289,KLSBX1!$D$2:$I$120,6,FALSE()),NA()),IFERROR(IF(A289&lt;&gt;0,VLOOKUP(A289,KLSBX1!$C$2:$I$120,7,FALSE()),NA()),""))</f>
        <v/>
      </c>
      <c r="X289" s="127" t="str">
        <f>IFERROR(IF(B289&lt;&gt;0,VLOOKUP(B289,KLSBX2!$D$2:$I$120,6,FALSE()),NA()),IFERROR(IF(A289&lt;&gt;0,VLOOKUP(A289,KLSBX2!$C$2:$I$120,7,FALSE()),NA()),""))</f>
        <v/>
      </c>
      <c r="Y289" s="127" t="str">
        <f>IFERROR(IF(B289&lt;&gt;0,VLOOKUP(B289,DMSBXNC!$D$2:$I$420,6,FALSE()),NA()),IFERROR(IF(A289&lt;&gt;0,VLOOKUP(A289,DMSBXNC!$C$2:$I$420,7,FALSE()),NA()),""))</f>
        <v/>
      </c>
      <c r="Z289" s="127" t="str">
        <f>IFERROR(IF(B289&lt;&gt;0,VLOOKUP(B289,DMSBX1_3!$D$2:$I$420,6,FALSE()),NA()),IFERROR(IF(A289&lt;&gt;0,VLOOKUP(A289,DMSBX1_3!$C$2:$I$420,7,FALSE()),NA()),""))</f>
        <v/>
      </c>
      <c r="AA289" s="127" t="str">
        <f>IFERROR(IF(B289&lt;&gt;0,VLOOKUP(B289,'KLS1'!$D$2:$I$420,6,FALSE()),NA()),IFERROR(IF(A289&lt;&gt;0,VLOOKUP(A289,'KLS1'!$C$2:$I$420,7,FALSE()),NA()),""))</f>
        <v/>
      </c>
      <c r="AB289" s="129" t="str">
        <f>IFERROR(IF(B289&lt;&gt;0,VLOOKUP(B289,'KLS2'!$D$2:$I$426,6,FALSE()),NA()),IFERROR(IF(A289&lt;&gt;0,VLOOKUP(A289,'KLS2'!$C$2:$I$426,7,FALSE()),NA()),""))</f>
        <v/>
      </c>
      <c r="AC289" s="10">
        <f t="shared" si="54"/>
        <v>0</v>
      </c>
      <c r="AD289" s="11">
        <f t="shared" si="55"/>
        <v>0</v>
      </c>
      <c r="AE289" s="201">
        <f t="shared" si="56"/>
        <v>0</v>
      </c>
      <c r="AF289" s="240"/>
      <c r="AG289" s="4" t="str">
        <f>IFERROR(VLOOKUP(B289,FS!$A$2:$N$78,6,FALSE),"")</f>
        <v/>
      </c>
      <c r="AH289" s="4" t="str">
        <f>IFERROR(VLOOKUP(B289,FS!$A$2:$N$78,7,FALSE),"")</f>
        <v/>
      </c>
      <c r="AI289" s="4" t="str">
        <f>IFERROR(VLOOKUP(B289,FS!$A$2:$N$78,8,FALSE),"")</f>
        <v/>
      </c>
      <c r="AJ289" s="4" t="str">
        <f>IFERROR(VLOOKUP(B289,FS!$A$2:$N$78,9,FALSE),"")</f>
        <v/>
      </c>
      <c r="AK289" s="4" t="str">
        <f>IFERROR(VLOOKUP(B289,FS!$A$2:$N$78,10,FALSE),"")</f>
        <v/>
      </c>
      <c r="AL289" s="4" t="str">
        <f>IFERROR(VLOOKUP(B289,FS!$A$2:$N$78,11,FALSE),"")</f>
        <v/>
      </c>
      <c r="AM289" s="4" t="str">
        <f>IFERROR(VLOOKUP(B289,FS!$A$2:$N$78,12,FALSE),"")</f>
        <v/>
      </c>
      <c r="AN289" s="4" t="str">
        <f>IFERROR(VLOOKUP(B289,FS!$A$2:$N$78,13,FALSE),"")</f>
        <v/>
      </c>
      <c r="AO289" s="236">
        <f t="shared" si="57"/>
        <v>0</v>
      </c>
      <c r="AP289" s="235">
        <f t="shared" si="58"/>
        <v>0</v>
      </c>
      <c r="AQ289" s="237">
        <f t="shared" si="59"/>
        <v>0</v>
      </c>
      <c r="AR289" s="4">
        <f t="shared" si="60"/>
        <v>0</v>
      </c>
      <c r="AS289" s="1">
        <f t="shared" si="61"/>
        <v>0</v>
      </c>
      <c r="AT289" s="130"/>
    </row>
    <row r="290" spans="1:46" ht="15" customHeight="1">
      <c r="A290" s="143">
        <v>9435132</v>
      </c>
      <c r="B290" s="143"/>
      <c r="C290" s="137" t="s">
        <v>69</v>
      </c>
      <c r="D290" s="139">
        <v>2010</v>
      </c>
      <c r="E290" s="139" t="s">
        <v>16</v>
      </c>
      <c r="F290" s="139"/>
      <c r="G290" s="225"/>
      <c r="H290" s="134" t="s">
        <v>164</v>
      </c>
      <c r="I290" s="135">
        <f>IFERROR(VLOOKUP(A290,'KLP1'!$C$1:$I$108,7,0),IFERROR(VLOOKUP(B290,'KLP1'!$D$1:$I$108,6,0),""))</f>
        <v>45</v>
      </c>
      <c r="J290" s="127">
        <f>IFERROR(VLOOKUP(A290,'KLP2'!$C$1:$I$108,7,0),IFERROR(VLOOKUP(B290,'KLP2'!$D$1:$I$108,6,0),""))</f>
        <v>45</v>
      </c>
      <c r="K290" s="127">
        <f>IFERROR(VLOOKUP(A290,'DM1'!$C$1:$I$108,7,0),IFERROR(VLOOKUP(B290,'DM1'!$D$1:$I$108,6,0),""))</f>
        <v>45</v>
      </c>
      <c r="L290" s="127">
        <f>IFERROR(VLOOKUP(A290,'DM2'!$C$1:$I$108,7,0),IFERROR(VLOOKUP(B290,'DM2'!$D$1:$I$108,6,0),""))</f>
        <v>29</v>
      </c>
      <c r="M290" s="130" t="str">
        <f>IFERROR(VLOOKUP(A290,'SPF1'!$C$1:$I$108,7,0),IFERROR(VLOOKUP(B290,'SPF1'!$D$1:$I$108,6,0),""))</f>
        <v/>
      </c>
      <c r="N290" s="127" t="str">
        <f>IFERROR(VLOOKUP(A290,'SPF2'!$C$1:$I$108,7,0),IFERROR(VLOOKUP(B290,'SPF2'!$D$1:$I$108,6,0),""))</f>
        <v/>
      </c>
      <c r="O290" s="10">
        <f t="shared" si="51"/>
        <v>164</v>
      </c>
      <c r="P290" s="11">
        <f t="shared" si="52"/>
        <v>164</v>
      </c>
      <c r="Q290" s="201">
        <f t="shared" si="53"/>
        <v>45</v>
      </c>
      <c r="R290" s="8"/>
      <c r="S290" s="136"/>
      <c r="T290" s="135"/>
      <c r="U290" s="135"/>
      <c r="V290" s="135"/>
      <c r="W290" s="127" t="str">
        <f>IFERROR(IF(B290&lt;&gt;0,VLOOKUP(B290,KLSBX1!$D$2:$I$120,6,FALSE()),NA()),IFERROR(IF(A290&lt;&gt;0,VLOOKUP(A290,KLSBX1!$C$2:$I$120,7,FALSE()),NA()),""))</f>
        <v/>
      </c>
      <c r="X290" s="127" t="str">
        <f>IFERROR(IF(B290&lt;&gt;0,VLOOKUP(B290,KLSBX2!$D$2:$I$120,6,FALSE()),NA()),IFERROR(IF(A290&lt;&gt;0,VLOOKUP(A290,KLSBX2!$C$2:$I$120,7,FALSE()),NA()),""))</f>
        <v/>
      </c>
      <c r="Y290" s="127" t="str">
        <f>IFERROR(IF(B290&lt;&gt;0,VLOOKUP(B290,DMSBXNC!$D$2:$I$420,6,FALSE()),NA()),IFERROR(IF(A290&lt;&gt;0,VLOOKUP(A290,DMSBXNC!$C$2:$I$420,7,FALSE()),NA()),""))</f>
        <v/>
      </c>
      <c r="Z290" s="127" t="str">
        <f>IFERROR(IF(B290&lt;&gt;0,VLOOKUP(B290,DMSBX1_3!$D$2:$I$420,6,FALSE()),NA()),IFERROR(IF(A290&lt;&gt;0,VLOOKUP(A290,DMSBX1_3!$C$2:$I$420,7,FALSE()),NA()),""))</f>
        <v/>
      </c>
      <c r="AA290" s="127" t="str">
        <f>IFERROR(IF(B290&lt;&gt;0,VLOOKUP(B290,'KLS1'!$D$2:$I$420,6,FALSE()),NA()),IFERROR(IF(A290&lt;&gt;0,VLOOKUP(A290,'KLS1'!$C$2:$I$420,7,FALSE()),NA()),""))</f>
        <v/>
      </c>
      <c r="AB290" s="129" t="str">
        <f>IFERROR(IF(B290&lt;&gt;0,VLOOKUP(B290,'KLS2'!$D$2:$I$426,6,FALSE()),NA()),IFERROR(IF(A290&lt;&gt;0,VLOOKUP(A290,'KLS2'!$C$2:$I$426,7,FALSE()),NA()),""))</f>
        <v/>
      </c>
      <c r="AC290" s="10">
        <f t="shared" si="54"/>
        <v>0</v>
      </c>
      <c r="AD290" s="11">
        <f t="shared" si="55"/>
        <v>0</v>
      </c>
      <c r="AE290" s="201">
        <f t="shared" si="56"/>
        <v>0</v>
      </c>
      <c r="AF290" s="240"/>
      <c r="AG290" s="4" t="str">
        <f>IFERROR(VLOOKUP(B290,FS!$A$2:$N$78,6,FALSE),"")</f>
        <v/>
      </c>
      <c r="AH290" s="4" t="str">
        <f>IFERROR(VLOOKUP(B290,FS!$A$2:$N$78,7,FALSE),"")</f>
        <v/>
      </c>
      <c r="AI290" s="4" t="str">
        <f>IFERROR(VLOOKUP(B290,FS!$A$2:$N$78,8,FALSE),"")</f>
        <v/>
      </c>
      <c r="AJ290" s="4" t="str">
        <f>IFERROR(VLOOKUP(B290,FS!$A$2:$N$78,9,FALSE),"")</f>
        <v/>
      </c>
      <c r="AK290" s="4" t="str">
        <f>IFERROR(VLOOKUP(B290,FS!$A$2:$N$78,10,FALSE),"")</f>
        <v/>
      </c>
      <c r="AL290" s="4" t="str">
        <f>IFERROR(VLOOKUP(B290,FS!$A$2:$N$78,11,FALSE),"")</f>
        <v/>
      </c>
      <c r="AM290" s="4" t="str">
        <f>IFERROR(VLOOKUP(B290,FS!$A$2:$N$78,12,FALSE),"")</f>
        <v/>
      </c>
      <c r="AN290" s="4" t="str">
        <f>IFERROR(VLOOKUP(B290,FS!$A$2:$N$78,13,FALSE),"")</f>
        <v/>
      </c>
      <c r="AO290" s="236">
        <f t="shared" si="57"/>
        <v>0</v>
      </c>
      <c r="AP290" s="235">
        <f t="shared" si="58"/>
        <v>0</v>
      </c>
      <c r="AQ290" s="237">
        <f t="shared" si="59"/>
        <v>0</v>
      </c>
      <c r="AR290" s="4">
        <f t="shared" si="60"/>
        <v>45</v>
      </c>
      <c r="AS290" s="1">
        <f t="shared" si="61"/>
        <v>1</v>
      </c>
      <c r="AT290" s="130"/>
    </row>
    <row r="291" spans="1:46" ht="15" customHeight="1">
      <c r="A291" s="143">
        <v>9430247</v>
      </c>
      <c r="B291" s="143"/>
      <c r="C291" s="137" t="s">
        <v>30</v>
      </c>
      <c r="D291" s="139">
        <v>2010</v>
      </c>
      <c r="E291" s="139" t="s">
        <v>16</v>
      </c>
      <c r="F291" s="139"/>
      <c r="G291" s="225"/>
      <c r="H291" s="134" t="s">
        <v>161</v>
      </c>
      <c r="I291" s="135">
        <f>IFERROR(VLOOKUP(A291,'KLP1'!$C$1:$I$108,7,0),IFERROR(VLOOKUP(B291,'KLP1'!$D$1:$I$108,6,0),""))</f>
        <v>26</v>
      </c>
      <c r="J291" s="127">
        <f>IFERROR(VLOOKUP(A291,'KLP2'!$C$1:$I$108,7,0),IFERROR(VLOOKUP(B291,'KLP2'!$D$1:$I$108,6,0),""))</f>
        <v>45</v>
      </c>
      <c r="K291" s="127" t="str">
        <f>IFERROR(VLOOKUP(A291,'DM1'!$C$1:$I$108,7,0),IFERROR(VLOOKUP(B291,'DM1'!$D$1:$I$108,6,0),""))</f>
        <v/>
      </c>
      <c r="L291" s="127">
        <f>IFERROR(VLOOKUP(A291,'DM2'!$C$1:$I$108,7,0),IFERROR(VLOOKUP(B291,'DM2'!$D$1:$I$108,6,0),""))</f>
        <v>22</v>
      </c>
      <c r="M291" s="130" t="str">
        <f>IFERROR(VLOOKUP(A291,'SPF1'!$C$1:$I$108,7,0),IFERROR(VLOOKUP(B291,'SPF1'!$D$1:$I$108,6,0),""))</f>
        <v/>
      </c>
      <c r="N291" s="127" t="str">
        <f>IFERROR(VLOOKUP(A291,'SPF2'!$C$1:$I$108,7,0),IFERROR(VLOOKUP(B291,'SPF2'!$D$1:$I$108,6,0),""))</f>
        <v/>
      </c>
      <c r="O291" s="10">
        <f t="shared" si="51"/>
        <v>93</v>
      </c>
      <c r="P291" s="11">
        <f t="shared" si="52"/>
        <v>93</v>
      </c>
      <c r="Q291" s="201">
        <f t="shared" si="53"/>
        <v>31</v>
      </c>
      <c r="R291" s="8"/>
      <c r="S291" s="136"/>
      <c r="T291" s="135"/>
      <c r="U291" s="135"/>
      <c r="V291" s="135"/>
      <c r="W291" s="127" t="str">
        <f>IFERROR(IF(B291&lt;&gt;0,VLOOKUP(B291,KLSBX1!$D$2:$I$120,6,FALSE()),NA()),IFERROR(IF(A291&lt;&gt;0,VLOOKUP(A291,KLSBX1!$C$2:$I$120,7,FALSE()),NA()),""))</f>
        <v/>
      </c>
      <c r="X291" s="127" t="str">
        <f>IFERROR(IF(B291&lt;&gt;0,VLOOKUP(B291,KLSBX2!$D$2:$I$120,6,FALSE()),NA()),IFERROR(IF(A291&lt;&gt;0,VLOOKUP(A291,KLSBX2!$C$2:$I$120,7,FALSE()),NA()),""))</f>
        <v/>
      </c>
      <c r="Y291" s="127" t="str">
        <f>IFERROR(IF(B291&lt;&gt;0,VLOOKUP(B291,DMSBXNC!$D$2:$I$420,6,FALSE()),NA()),IFERROR(IF(A291&lt;&gt;0,VLOOKUP(A291,DMSBXNC!$C$2:$I$420,7,FALSE()),NA()),""))</f>
        <v/>
      </c>
      <c r="Z291" s="127" t="str">
        <f>IFERROR(IF(B291&lt;&gt;0,VLOOKUP(B291,DMSBX1_3!$D$2:$I$420,6,FALSE()),NA()),IFERROR(IF(A291&lt;&gt;0,VLOOKUP(A291,DMSBX1_3!$C$2:$I$420,7,FALSE()),NA()),""))</f>
        <v/>
      </c>
      <c r="AA291" s="127" t="str">
        <f>IFERROR(IF(B291&lt;&gt;0,VLOOKUP(B291,'KLS1'!$D$2:$I$420,6,FALSE()),NA()),IFERROR(IF(A291&lt;&gt;0,VLOOKUP(A291,'KLS1'!$C$2:$I$420,7,FALSE()),NA()),""))</f>
        <v/>
      </c>
      <c r="AB291" s="129" t="str">
        <f>IFERROR(IF(B291&lt;&gt;0,VLOOKUP(B291,'KLS2'!$D$2:$I$426,6,FALSE()),NA()),IFERROR(IF(A291&lt;&gt;0,VLOOKUP(A291,'KLS2'!$C$2:$I$426,7,FALSE()),NA()),""))</f>
        <v/>
      </c>
      <c r="AC291" s="10">
        <f t="shared" si="54"/>
        <v>0</v>
      </c>
      <c r="AD291" s="11">
        <f t="shared" si="55"/>
        <v>0</v>
      </c>
      <c r="AE291" s="201">
        <f t="shared" si="56"/>
        <v>0</v>
      </c>
      <c r="AF291" s="240"/>
      <c r="AG291" s="4" t="str">
        <f>IFERROR(VLOOKUP(B291,FS!$A$2:$N$78,6,FALSE),"")</f>
        <v/>
      </c>
      <c r="AH291" s="4" t="str">
        <f>IFERROR(VLOOKUP(B291,FS!$A$2:$N$78,7,FALSE),"")</f>
        <v/>
      </c>
      <c r="AI291" s="4" t="str">
        <f>IFERROR(VLOOKUP(B291,FS!$A$2:$N$78,8,FALSE),"")</f>
        <v/>
      </c>
      <c r="AJ291" s="4" t="str">
        <f>IFERROR(VLOOKUP(B291,FS!$A$2:$N$78,9,FALSE),"")</f>
        <v/>
      </c>
      <c r="AK291" s="4" t="str">
        <f>IFERROR(VLOOKUP(B291,FS!$A$2:$N$78,10,FALSE),"")</f>
        <v/>
      </c>
      <c r="AL291" s="4" t="str">
        <f>IFERROR(VLOOKUP(B291,FS!$A$2:$N$78,11,FALSE),"")</f>
        <v/>
      </c>
      <c r="AM291" s="4" t="str">
        <f>IFERROR(VLOOKUP(B291,FS!$A$2:$N$78,12,FALSE),"")</f>
        <v/>
      </c>
      <c r="AN291" s="4" t="str">
        <f>IFERROR(VLOOKUP(B291,FS!$A$2:$N$78,13,FALSE),"")</f>
        <v/>
      </c>
      <c r="AO291" s="236">
        <f t="shared" si="57"/>
        <v>0</v>
      </c>
      <c r="AP291" s="235">
        <f t="shared" si="58"/>
        <v>0</v>
      </c>
      <c r="AQ291" s="237">
        <f t="shared" si="59"/>
        <v>0</v>
      </c>
      <c r="AR291" s="4">
        <f t="shared" si="60"/>
        <v>31</v>
      </c>
      <c r="AS291" s="1">
        <f t="shared" si="61"/>
        <v>1</v>
      </c>
      <c r="AT291" s="130"/>
    </row>
    <row r="292" spans="1:46" ht="15" customHeight="1">
      <c r="A292" s="143">
        <v>9430248</v>
      </c>
      <c r="B292" s="143"/>
      <c r="C292" s="137" t="s">
        <v>39</v>
      </c>
      <c r="D292" s="139">
        <v>2010</v>
      </c>
      <c r="E292" s="139" t="s">
        <v>16</v>
      </c>
      <c r="F292" s="139"/>
      <c r="G292" s="225"/>
      <c r="H292" s="134" t="s">
        <v>161</v>
      </c>
      <c r="I292" s="135">
        <f>IFERROR(VLOOKUP(A292,'KLP1'!$C$1:$I$108,7,0),IFERROR(VLOOKUP(B292,'KLP1'!$D$1:$I$108,6,0),""))</f>
        <v>20</v>
      </c>
      <c r="J292" s="127">
        <f>IFERROR(VLOOKUP(A292,'KLP2'!$C$1:$I$108,7,0),IFERROR(VLOOKUP(B292,'KLP2'!$D$1:$I$108,6,0),""))</f>
        <v>22</v>
      </c>
      <c r="K292" s="127">
        <f>IFERROR(VLOOKUP(A292,'DM1'!$C$1:$I$108,7,0),IFERROR(VLOOKUP(B292,'DM1'!$D$1:$I$108,6,0),""))</f>
        <v>8</v>
      </c>
      <c r="L292" s="127">
        <f>IFERROR(VLOOKUP(A292,'DM2'!$C$1:$I$108,7,0),IFERROR(VLOOKUP(B292,'DM2'!$D$1:$I$108,6,0),""))</f>
        <v>14</v>
      </c>
      <c r="M292" s="130">
        <f>IFERROR(VLOOKUP(A292,'SPF1'!$C$1:$I$108,7,0),IFERROR(VLOOKUP(B292,'SPF1'!$D$1:$I$108,6,0),""))</f>
        <v>14</v>
      </c>
      <c r="N292" s="127">
        <f>IFERROR(VLOOKUP(A292,'SPF2'!$C$1:$I$108,7,0),IFERROR(VLOOKUP(B292,'SPF2'!$D$1:$I$108,6,0),""))</f>
        <v>14</v>
      </c>
      <c r="O292" s="10">
        <f t="shared" si="51"/>
        <v>92</v>
      </c>
      <c r="P292" s="11">
        <f t="shared" si="52"/>
        <v>70</v>
      </c>
      <c r="Q292" s="201">
        <f t="shared" si="53"/>
        <v>18.666666666666668</v>
      </c>
      <c r="R292" s="8"/>
      <c r="S292" s="136"/>
      <c r="T292" s="135"/>
      <c r="U292" s="135"/>
      <c r="V292" s="135"/>
      <c r="W292" s="127" t="str">
        <f>IFERROR(IF(B292&lt;&gt;0,VLOOKUP(B292,KLSBX1!$D$2:$I$120,6,FALSE()),NA()),IFERROR(IF(A292&lt;&gt;0,VLOOKUP(A292,KLSBX1!$C$2:$I$120,7,FALSE()),NA()),""))</f>
        <v/>
      </c>
      <c r="X292" s="127" t="str">
        <f>IFERROR(IF(B292&lt;&gt;0,VLOOKUP(B292,KLSBX2!$D$2:$I$120,6,FALSE()),NA()),IFERROR(IF(A292&lt;&gt;0,VLOOKUP(A292,KLSBX2!$C$2:$I$120,7,FALSE()),NA()),""))</f>
        <v/>
      </c>
      <c r="Y292" s="127" t="str">
        <f>IFERROR(IF(B292&lt;&gt;0,VLOOKUP(B292,DMSBXNC!$D$2:$I$420,6,FALSE()),NA()),IFERROR(IF(A292&lt;&gt;0,VLOOKUP(A292,DMSBXNC!$C$2:$I$420,7,FALSE()),NA()),""))</f>
        <v/>
      </c>
      <c r="Z292" s="127" t="str">
        <f>IFERROR(IF(B292&lt;&gt;0,VLOOKUP(B292,DMSBX1_3!$D$2:$I$420,6,FALSE()),NA()),IFERROR(IF(A292&lt;&gt;0,VLOOKUP(A292,DMSBX1_3!$C$2:$I$420,7,FALSE()),NA()),""))</f>
        <v/>
      </c>
      <c r="AA292" s="127" t="str">
        <f>IFERROR(IF(B292&lt;&gt;0,VLOOKUP(B292,'KLS1'!$D$2:$I$420,6,FALSE()),NA()),IFERROR(IF(A292&lt;&gt;0,VLOOKUP(A292,'KLS1'!$C$2:$I$420,7,FALSE()),NA()),""))</f>
        <v/>
      </c>
      <c r="AB292" s="129" t="str">
        <f>IFERROR(IF(B292&lt;&gt;0,VLOOKUP(B292,'KLS2'!$D$2:$I$426,6,FALSE()),NA()),IFERROR(IF(A292&lt;&gt;0,VLOOKUP(A292,'KLS2'!$C$2:$I$426,7,FALSE()),NA()),""))</f>
        <v/>
      </c>
      <c r="AC292" s="10">
        <f t="shared" si="54"/>
        <v>0</v>
      </c>
      <c r="AD292" s="11">
        <f t="shared" si="55"/>
        <v>0</v>
      </c>
      <c r="AE292" s="201">
        <f t="shared" si="56"/>
        <v>0</v>
      </c>
      <c r="AF292" s="240"/>
      <c r="AG292" s="4" t="str">
        <f>IFERROR(VLOOKUP(B292,FS!$A$2:$N$78,6,FALSE),"")</f>
        <v/>
      </c>
      <c r="AH292" s="4" t="str">
        <f>IFERROR(VLOOKUP(B292,FS!$A$2:$N$78,7,FALSE),"")</f>
        <v/>
      </c>
      <c r="AI292" s="4" t="str">
        <f>IFERROR(VLOOKUP(B292,FS!$A$2:$N$78,8,FALSE),"")</f>
        <v/>
      </c>
      <c r="AJ292" s="4" t="str">
        <f>IFERROR(VLOOKUP(B292,FS!$A$2:$N$78,9,FALSE),"")</f>
        <v/>
      </c>
      <c r="AK292" s="4" t="str">
        <f>IFERROR(VLOOKUP(B292,FS!$A$2:$N$78,10,FALSE),"")</f>
        <v/>
      </c>
      <c r="AL292" s="4" t="str">
        <f>IFERROR(VLOOKUP(B292,FS!$A$2:$N$78,11,FALSE),"")</f>
        <v/>
      </c>
      <c r="AM292" s="4" t="str">
        <f>IFERROR(VLOOKUP(B292,FS!$A$2:$N$78,12,FALSE),"")</f>
        <v/>
      </c>
      <c r="AN292" s="4" t="str">
        <f>IFERROR(VLOOKUP(B292,FS!$A$2:$N$78,13,FALSE),"")</f>
        <v/>
      </c>
      <c r="AO292" s="236">
        <f t="shared" si="57"/>
        <v>0</v>
      </c>
      <c r="AP292" s="235">
        <f t="shared" si="58"/>
        <v>0</v>
      </c>
      <c r="AQ292" s="237">
        <f t="shared" si="59"/>
        <v>0</v>
      </c>
      <c r="AR292" s="4">
        <f t="shared" si="60"/>
        <v>18.666666666666668</v>
      </c>
      <c r="AS292" s="1">
        <f t="shared" si="61"/>
        <v>1</v>
      </c>
      <c r="AT292" s="130"/>
    </row>
    <row r="293" spans="1:46" ht="15" customHeight="1">
      <c r="A293" s="143">
        <v>9435133</v>
      </c>
      <c r="B293" s="143"/>
      <c r="C293" s="137" t="s">
        <v>411</v>
      </c>
      <c r="D293" s="139">
        <v>2010</v>
      </c>
      <c r="E293" s="139" t="s">
        <v>16</v>
      </c>
      <c r="F293" s="139"/>
      <c r="G293" s="225"/>
      <c r="H293" s="134" t="s">
        <v>164</v>
      </c>
      <c r="I293" s="135">
        <f>IFERROR(VLOOKUP(A293,'KLP1'!$C$1:$I$108,7,0),IFERROR(VLOOKUP(B293,'KLP1'!$D$1:$I$108,6,0),""))</f>
        <v>26</v>
      </c>
      <c r="J293" s="127">
        <f>IFERROR(VLOOKUP(A293,'KLP2'!$C$1:$I$108,7,0),IFERROR(VLOOKUP(B293,'KLP2'!$D$1:$I$108,6,0),""))</f>
        <v>40</v>
      </c>
      <c r="K293" s="127" t="str">
        <f>IFERROR(VLOOKUP(A293,'DM1'!$C$1:$I$108,7,0),IFERROR(VLOOKUP(B293,'DM1'!$D$1:$I$108,6,0),""))</f>
        <v/>
      </c>
      <c r="L293" s="127" t="str">
        <f>IFERROR(VLOOKUP(A293,'DM2'!$C$1:$I$108,7,0),IFERROR(VLOOKUP(B293,'DM2'!$D$1:$I$108,6,0),""))</f>
        <v/>
      </c>
      <c r="M293" s="130" t="str">
        <f>IFERROR(VLOOKUP(A293,'SPF1'!$C$1:$I$108,7,0),IFERROR(VLOOKUP(B293,'SPF1'!$D$1:$I$108,6,0),""))</f>
        <v/>
      </c>
      <c r="N293" s="127" t="str">
        <f>IFERROR(VLOOKUP(A293,'SPF2'!$C$1:$I$108,7,0),IFERROR(VLOOKUP(B293,'SPF2'!$D$1:$I$108,6,0),""))</f>
        <v/>
      </c>
      <c r="O293" s="10">
        <f t="shared" si="51"/>
        <v>66</v>
      </c>
      <c r="P293" s="11">
        <f t="shared" si="52"/>
        <v>66</v>
      </c>
      <c r="Q293" s="201">
        <f t="shared" si="53"/>
        <v>22</v>
      </c>
      <c r="R293" s="8"/>
      <c r="S293" s="136"/>
      <c r="T293" s="135"/>
      <c r="U293" s="135"/>
      <c r="V293" s="135"/>
      <c r="W293" s="127" t="str">
        <f>IFERROR(IF(B293&lt;&gt;0,VLOOKUP(B293,KLSBX1!$D$2:$I$120,6,FALSE()),NA()),IFERROR(IF(A293&lt;&gt;0,VLOOKUP(A293,KLSBX1!$C$2:$I$120,7,FALSE()),NA()),""))</f>
        <v/>
      </c>
      <c r="X293" s="127" t="str">
        <f>IFERROR(IF(B293&lt;&gt;0,VLOOKUP(B293,KLSBX2!$D$2:$I$120,6,FALSE()),NA()),IFERROR(IF(A293&lt;&gt;0,VLOOKUP(A293,KLSBX2!$C$2:$I$120,7,FALSE()),NA()),""))</f>
        <v/>
      </c>
      <c r="Y293" s="127" t="str">
        <f>IFERROR(IF(B293&lt;&gt;0,VLOOKUP(B293,DMSBXNC!$D$2:$I$420,6,FALSE()),NA()),IFERROR(IF(A293&lt;&gt;0,VLOOKUP(A293,DMSBXNC!$C$2:$I$420,7,FALSE()),NA()),""))</f>
        <v/>
      </c>
      <c r="Z293" s="127" t="str">
        <f>IFERROR(IF(B293&lt;&gt;0,VLOOKUP(B293,DMSBX1_3!$D$2:$I$420,6,FALSE()),NA()),IFERROR(IF(A293&lt;&gt;0,VLOOKUP(A293,DMSBX1_3!$C$2:$I$420,7,FALSE()),NA()),""))</f>
        <v/>
      </c>
      <c r="AA293" s="127" t="str">
        <f>IFERROR(IF(B293&lt;&gt;0,VLOOKUP(B293,'KLS1'!$D$2:$I$420,6,FALSE()),NA()),IFERROR(IF(A293&lt;&gt;0,VLOOKUP(A293,'KLS1'!$C$2:$I$420,7,FALSE()),NA()),""))</f>
        <v/>
      </c>
      <c r="AB293" s="129" t="str">
        <f>IFERROR(IF(B293&lt;&gt;0,VLOOKUP(B293,'KLS2'!$D$2:$I$426,6,FALSE()),NA()),IFERROR(IF(A293&lt;&gt;0,VLOOKUP(A293,'KLS2'!$C$2:$I$426,7,FALSE()),NA()),""))</f>
        <v/>
      </c>
      <c r="AC293" s="10">
        <f t="shared" si="54"/>
        <v>0</v>
      </c>
      <c r="AD293" s="11">
        <f t="shared" si="55"/>
        <v>0</v>
      </c>
      <c r="AE293" s="201">
        <f t="shared" si="56"/>
        <v>0</v>
      </c>
      <c r="AF293" s="240"/>
      <c r="AG293" s="4" t="str">
        <f>IFERROR(VLOOKUP(B293,FS!$A$2:$N$78,6,FALSE),"")</f>
        <v/>
      </c>
      <c r="AH293" s="4" t="str">
        <f>IFERROR(VLOOKUP(B293,FS!$A$2:$N$78,7,FALSE),"")</f>
        <v/>
      </c>
      <c r="AI293" s="4" t="str">
        <f>IFERROR(VLOOKUP(B293,FS!$A$2:$N$78,8,FALSE),"")</f>
        <v/>
      </c>
      <c r="AJ293" s="4" t="str">
        <f>IFERROR(VLOOKUP(B293,FS!$A$2:$N$78,9,FALSE),"")</f>
        <v/>
      </c>
      <c r="AK293" s="4" t="str">
        <f>IFERROR(VLOOKUP(B293,FS!$A$2:$N$78,10,FALSE),"")</f>
        <v/>
      </c>
      <c r="AL293" s="4" t="str">
        <f>IFERROR(VLOOKUP(B293,FS!$A$2:$N$78,11,FALSE),"")</f>
        <v/>
      </c>
      <c r="AM293" s="4" t="str">
        <f>IFERROR(VLOOKUP(B293,FS!$A$2:$N$78,12,FALSE),"")</f>
        <v/>
      </c>
      <c r="AN293" s="4" t="str">
        <f>IFERROR(VLOOKUP(B293,FS!$A$2:$N$78,13,FALSE),"")</f>
        <v/>
      </c>
      <c r="AO293" s="236">
        <f t="shared" si="57"/>
        <v>0</v>
      </c>
      <c r="AP293" s="235">
        <f t="shared" si="58"/>
        <v>0</v>
      </c>
      <c r="AQ293" s="237">
        <f t="shared" si="59"/>
        <v>0</v>
      </c>
      <c r="AR293" s="4">
        <f t="shared" si="60"/>
        <v>22</v>
      </c>
      <c r="AS293" s="1">
        <f t="shared" si="61"/>
        <v>1</v>
      </c>
      <c r="AT293" s="130"/>
    </row>
    <row r="294" spans="1:46" ht="15" customHeight="1">
      <c r="A294" s="144">
        <v>9435137</v>
      </c>
      <c r="B294" s="144"/>
      <c r="C294" s="133" t="s">
        <v>412</v>
      </c>
      <c r="D294" s="134">
        <v>2010</v>
      </c>
      <c r="E294" s="134" t="s">
        <v>16</v>
      </c>
      <c r="F294" s="133"/>
      <c r="G294" s="219"/>
      <c r="H294" s="134" t="s">
        <v>164</v>
      </c>
      <c r="I294" s="135"/>
      <c r="J294" s="135"/>
      <c r="K294" s="127" t="str">
        <f>IFERROR(VLOOKUP(A294,'DM1'!$C$1:$I$108,7,0),IFERROR(VLOOKUP(B294,'DM1'!$D$1:$I$108,6,0),""))</f>
        <v/>
      </c>
      <c r="L294" s="127" t="str">
        <f>IFERROR(VLOOKUP(A294,'DM2'!$C$1:$I$108,7,0),IFERROR(VLOOKUP(B294,'DM2'!$D$1:$I$108,6,0),""))</f>
        <v/>
      </c>
      <c r="M294" s="130" t="str">
        <f>IFERROR(VLOOKUP(A294,'SPF1'!$C$1:$I$108,7,0),IFERROR(VLOOKUP(B294,'SPF1'!$D$1:$I$108,6,0),""))</f>
        <v/>
      </c>
      <c r="N294" s="127" t="str">
        <f>IFERROR(VLOOKUP(A294,'SPF2'!$C$1:$I$108,7,0),IFERROR(VLOOKUP(B294,'SPF2'!$D$1:$I$108,6,0),""))</f>
        <v/>
      </c>
      <c r="O294" s="10">
        <f t="shared" si="51"/>
        <v>0</v>
      </c>
      <c r="P294" s="11">
        <f t="shared" si="52"/>
        <v>0</v>
      </c>
      <c r="Q294" s="201">
        <f t="shared" si="53"/>
        <v>0</v>
      </c>
      <c r="R294" s="8"/>
      <c r="S294" s="136"/>
      <c r="T294" s="135"/>
      <c r="U294" s="135"/>
      <c r="V294" s="135"/>
      <c r="W294" s="127" t="str">
        <f>IFERROR(IF(B294&lt;&gt;0,VLOOKUP(B294,KLSBX1!$D$2:$I$120,6,FALSE()),NA()),IFERROR(IF(A294&lt;&gt;0,VLOOKUP(A294,KLSBX1!$C$2:$I$120,7,FALSE()),NA()),""))</f>
        <v/>
      </c>
      <c r="X294" s="127" t="str">
        <f>IFERROR(IF(B294&lt;&gt;0,VLOOKUP(B294,KLSBX2!$D$2:$I$120,6,FALSE()),NA()),IFERROR(IF(A294&lt;&gt;0,VLOOKUP(A294,KLSBX2!$C$2:$I$120,7,FALSE()),NA()),""))</f>
        <v/>
      </c>
      <c r="Y294" s="127" t="str">
        <f>IFERROR(IF(B294&lt;&gt;0,VLOOKUP(B294,DMSBXNC!$D$2:$I$420,6,FALSE()),NA()),IFERROR(IF(A294&lt;&gt;0,VLOOKUP(A294,DMSBXNC!$C$2:$I$420,7,FALSE()),NA()),""))</f>
        <v/>
      </c>
      <c r="Z294" s="127" t="str">
        <f>IFERROR(IF(B294&lt;&gt;0,VLOOKUP(B294,DMSBX1_3!$D$2:$I$420,6,FALSE()),NA()),IFERROR(IF(A294&lt;&gt;0,VLOOKUP(A294,DMSBX1_3!$C$2:$I$420,7,FALSE()),NA()),""))</f>
        <v/>
      </c>
      <c r="AA294" s="127" t="str">
        <f>IFERROR(IF(B294&lt;&gt;0,VLOOKUP(B294,'KLS1'!$D$2:$I$420,6,FALSE()),NA()),IFERROR(IF(A294&lt;&gt;0,VLOOKUP(A294,'KLS1'!$C$2:$I$420,7,FALSE()),NA()),""))</f>
        <v/>
      </c>
      <c r="AB294" s="129" t="str">
        <f>IFERROR(IF(B294&lt;&gt;0,VLOOKUP(B294,'KLS2'!$D$2:$I$426,6,FALSE()),NA()),IFERROR(IF(A294&lt;&gt;0,VLOOKUP(A294,'KLS2'!$C$2:$I$426,7,FALSE()),NA()),""))</f>
        <v/>
      </c>
      <c r="AC294" s="10">
        <f t="shared" si="54"/>
        <v>0</v>
      </c>
      <c r="AD294" s="11">
        <f t="shared" si="55"/>
        <v>0</v>
      </c>
      <c r="AE294" s="201">
        <f t="shared" si="56"/>
        <v>0</v>
      </c>
      <c r="AF294" s="240"/>
      <c r="AG294" s="4" t="str">
        <f>IFERROR(VLOOKUP(B294,FS!$A$2:$N$78,6,FALSE),"")</f>
        <v/>
      </c>
      <c r="AH294" s="4" t="str">
        <f>IFERROR(VLOOKUP(B294,FS!$A$2:$N$78,7,FALSE),"")</f>
        <v/>
      </c>
      <c r="AI294" s="4" t="str">
        <f>IFERROR(VLOOKUP(B294,FS!$A$2:$N$78,8,FALSE),"")</f>
        <v/>
      </c>
      <c r="AJ294" s="4" t="str">
        <f>IFERROR(VLOOKUP(B294,FS!$A$2:$N$78,9,FALSE),"")</f>
        <v/>
      </c>
      <c r="AK294" s="4" t="str">
        <f>IFERROR(VLOOKUP(B294,FS!$A$2:$N$78,10,FALSE),"")</f>
        <v/>
      </c>
      <c r="AL294" s="4" t="str">
        <f>IFERROR(VLOOKUP(B294,FS!$A$2:$N$78,11,FALSE),"")</f>
        <v/>
      </c>
      <c r="AM294" s="4" t="str">
        <f>IFERROR(VLOOKUP(B294,FS!$A$2:$N$78,12,FALSE),"")</f>
        <v/>
      </c>
      <c r="AN294" s="4" t="str">
        <f>IFERROR(VLOOKUP(B294,FS!$A$2:$N$78,13,FALSE),"")</f>
        <v/>
      </c>
      <c r="AO294" s="236">
        <f t="shared" si="57"/>
        <v>0</v>
      </c>
      <c r="AP294" s="235">
        <f t="shared" si="58"/>
        <v>0</v>
      </c>
      <c r="AQ294" s="237">
        <f t="shared" si="59"/>
        <v>0</v>
      </c>
      <c r="AR294" s="4">
        <f t="shared" si="60"/>
        <v>0</v>
      </c>
      <c r="AS294" s="1">
        <f t="shared" si="61"/>
        <v>0</v>
      </c>
      <c r="AT294" s="130"/>
    </row>
    <row r="295" spans="1:46" ht="15" customHeight="1">
      <c r="A295" s="144">
        <v>9460059</v>
      </c>
      <c r="B295" s="144"/>
      <c r="C295" s="133" t="s">
        <v>417</v>
      </c>
      <c r="D295" s="134">
        <v>2010</v>
      </c>
      <c r="E295" s="134" t="s">
        <v>414</v>
      </c>
      <c r="F295" s="133"/>
      <c r="G295" s="219"/>
      <c r="H295" s="134" t="s">
        <v>161</v>
      </c>
      <c r="I295" s="127" t="str">
        <f>IFERROR(VLOOKUP(A295,'KLP1'!$C$1:$I$108,7,0),IFERROR(VLOOKUP(B295,'KLP1'!$D$1:$I$108,6,0),""))</f>
        <v/>
      </c>
      <c r="J295" s="127" t="str">
        <f>IFERROR(VLOOKUP(A295,'KLP2'!$C$1:$I$108,7,0),IFERROR(VLOOKUP(B295,'KLP2'!$D$1:$I$108,6,0),""))</f>
        <v/>
      </c>
      <c r="K295" s="127" t="str">
        <f>IFERROR(VLOOKUP(A295,'DM1'!$C$1:$I$108,7,0),IFERROR(VLOOKUP(B295,'DM1'!$D$1:$I$108,6,0),""))</f>
        <v/>
      </c>
      <c r="L295" s="127" t="str">
        <f>IFERROR(VLOOKUP(A295,'DM2'!$C$1:$I$108,7,0),IFERROR(VLOOKUP(B295,'DM2'!$D$1:$I$108,6,0),""))</f>
        <v/>
      </c>
      <c r="M295" s="130" t="str">
        <f>IFERROR(VLOOKUP(A295,'SPF1'!$C$1:$I$108,7,0),IFERROR(VLOOKUP(B295,'SPF1'!$D$1:$I$108,6,0),""))</f>
        <v/>
      </c>
      <c r="N295" s="127" t="str">
        <f>IFERROR(VLOOKUP(A295,'SPF2'!$C$1:$I$108,7,0),IFERROR(VLOOKUP(B295,'SPF2'!$D$1:$I$108,6,0),""))</f>
        <v/>
      </c>
      <c r="O295" s="10">
        <f t="shared" si="51"/>
        <v>0</v>
      </c>
      <c r="P295" s="11">
        <f t="shared" si="52"/>
        <v>0</v>
      </c>
      <c r="Q295" s="201">
        <f t="shared" si="53"/>
        <v>0</v>
      </c>
      <c r="R295" s="8"/>
      <c r="S295" s="128">
        <f>IFERROR(VLOOKUP(A295,DMSBX1!$C$1:$I$108,7,0),IFERROR(VLOOKUP(B295,DMSBX1!$D$1:$I$108,6,0),""))</f>
        <v>5</v>
      </c>
      <c r="T295" s="136">
        <f>IFERROR(VLOOKUP(A295,DMSBX2!$C$1:$I$101,7,0),IFERROR(VLOOKUP(B295,DMSBX2!$D$1:$I$101,6,0),""))</f>
        <v>13</v>
      </c>
      <c r="U295" s="135" t="str">
        <f>IFERROR(VLOOKUP(B295,'SP1'!$D$1:$I$107,6,0),"")</f>
        <v/>
      </c>
      <c r="V295" s="135" t="str">
        <f>IFERROR(VLOOKUP(B295,'SP2'!$D$1:$I$107,6,0),"")</f>
        <v/>
      </c>
      <c r="W295" s="127">
        <f>IFERROR(IF(B295&lt;&gt;0,VLOOKUP(B295,KLSBX1!$D$2:$I$120,6,FALSE()),NA()),IFERROR(IF(A295&lt;&gt;0,VLOOKUP(A295,KLSBX1!$C$2:$I$120,7,FALSE()),NA()),""))</f>
        <v>5</v>
      </c>
      <c r="X295" s="127">
        <f>IFERROR(IF(B295&lt;&gt;0,VLOOKUP(B295,KLSBX2!$D$2:$I$120,6,FALSE()),NA()),IFERROR(IF(A295&lt;&gt;0,VLOOKUP(A295,KLSBX2!$C$2:$I$120,7,FALSE()),NA()),""))</f>
        <v>22</v>
      </c>
      <c r="Y295" s="127" t="str">
        <f>IFERROR(IF(B295&lt;&gt;0,VLOOKUP(B295,DMSBXNC!$D$2:$I$420,6,FALSE()),NA()),IFERROR(IF(A295&lt;&gt;0,VLOOKUP(A295,DMSBXNC!$C$2:$I$420,7,FALSE()),NA()),""))</f>
        <v/>
      </c>
      <c r="Z295" s="127" t="str">
        <f>IFERROR(IF(B295&lt;&gt;0,VLOOKUP(B295,DMSBX1_3!$D$2:$I$420,6,FALSE()),NA()),IFERROR(IF(A295&lt;&gt;0,VLOOKUP(A295,DMSBX1_3!$C$2:$I$420,7,FALSE()),NA()),""))</f>
        <v/>
      </c>
      <c r="AA295" s="127" t="str">
        <f>IFERROR(IF(B295&lt;&gt;0,VLOOKUP(B295,'KLS1'!$D$2:$I$420,6,FALSE()),NA()),IFERROR(IF(A295&lt;&gt;0,VLOOKUP(A295,'KLS1'!$C$2:$I$420,7,FALSE()),NA()),""))</f>
        <v/>
      </c>
      <c r="AB295" s="129" t="str">
        <f>IFERROR(IF(B295&lt;&gt;0,VLOOKUP(B295,'KLS2'!$D$2:$I$426,6,FALSE()),NA()),IFERROR(IF(A295&lt;&gt;0,VLOOKUP(A295,'KLS2'!$C$2:$I$426,7,FALSE()),NA()),""))</f>
        <v/>
      </c>
      <c r="AC295" s="10">
        <f t="shared" si="54"/>
        <v>45</v>
      </c>
      <c r="AD295" s="11">
        <f t="shared" si="55"/>
        <v>45</v>
      </c>
      <c r="AE295" s="201">
        <f t="shared" si="56"/>
        <v>13.333333333333334</v>
      </c>
      <c r="AF295" s="240"/>
      <c r="AG295" s="4" t="str">
        <f>IFERROR(VLOOKUP(B295,FS!$A$2:$N$78,6,FALSE),"")</f>
        <v/>
      </c>
      <c r="AH295" s="4" t="str">
        <f>IFERROR(VLOOKUP(B295,FS!$A$2:$N$78,7,FALSE),"")</f>
        <v/>
      </c>
      <c r="AI295" s="4" t="str">
        <f>IFERROR(VLOOKUP(B295,FS!$A$2:$N$78,8,FALSE),"")</f>
        <v/>
      </c>
      <c r="AJ295" s="4" t="str">
        <f>IFERROR(VLOOKUP(B295,FS!$A$2:$N$78,9,FALSE),"")</f>
        <v/>
      </c>
      <c r="AK295" s="4" t="str">
        <f>IFERROR(VLOOKUP(B295,FS!$A$2:$N$78,10,FALSE),"")</f>
        <v/>
      </c>
      <c r="AL295" s="4" t="str">
        <f>IFERROR(VLOOKUP(B295,FS!$A$2:$N$78,11,FALSE),"")</f>
        <v/>
      </c>
      <c r="AM295" s="4" t="str">
        <f>IFERROR(VLOOKUP(B295,FS!$A$2:$N$78,12,FALSE),"")</f>
        <v/>
      </c>
      <c r="AN295" s="4" t="str">
        <f>IFERROR(VLOOKUP(B295,FS!$A$2:$N$78,13,FALSE),"")</f>
        <v/>
      </c>
      <c r="AO295" s="236">
        <f t="shared" si="57"/>
        <v>0</v>
      </c>
      <c r="AP295" s="235">
        <f t="shared" si="58"/>
        <v>0</v>
      </c>
      <c r="AQ295" s="237">
        <f t="shared" si="59"/>
        <v>0</v>
      </c>
      <c r="AR295" s="4">
        <f t="shared" si="60"/>
        <v>13.333333333333334</v>
      </c>
      <c r="AS295" s="1">
        <f t="shared" si="61"/>
        <v>1</v>
      </c>
      <c r="AT295" s="1"/>
    </row>
    <row r="296" spans="1:46" ht="15" customHeight="1">
      <c r="A296" s="144">
        <v>1709959</v>
      </c>
      <c r="B296" s="144"/>
      <c r="C296" s="133" t="s">
        <v>425</v>
      </c>
      <c r="D296" s="134">
        <v>2010</v>
      </c>
      <c r="E296" s="134" t="s">
        <v>268</v>
      </c>
      <c r="F296" s="130" t="s">
        <v>179</v>
      </c>
      <c r="G296" s="227"/>
      <c r="H296" s="134" t="s">
        <v>164</v>
      </c>
      <c r="I296" s="127" t="str">
        <f>IFERROR(VLOOKUP(A296,'KLP1'!$C$1:$I$108,7,0),IFERROR(VLOOKUP(B296,'KLP1'!$D$1:$I$108,6,0),""))</f>
        <v/>
      </c>
      <c r="J296" s="127" t="str">
        <f>IFERROR(VLOOKUP(A296,'KLP2'!$C$1:$I$108,7,0),IFERROR(VLOOKUP(B296,'KLP2'!$D$1:$I$108,6,0),""))</f>
        <v/>
      </c>
      <c r="K296" s="127" t="str">
        <f>IFERROR(VLOOKUP(A296,'DM1'!$C$1:$I$108,7,0),IFERROR(VLOOKUP(B296,'DM1'!$D$1:$I$108,6,0),""))</f>
        <v/>
      </c>
      <c r="L296" s="127" t="str">
        <f>IFERROR(VLOOKUP(A296,'DM2'!$C$1:$I$108,7,0),IFERROR(VLOOKUP(B296,'DM2'!$D$1:$I$108,6,0),""))</f>
        <v/>
      </c>
      <c r="M296" s="130" t="str">
        <f>IFERROR(VLOOKUP(A296,'SPF1'!$C$1:$I$108,7,0),IFERROR(VLOOKUP(B296,'SPF1'!$D$1:$I$108,6,0),""))</f>
        <v/>
      </c>
      <c r="N296" s="127" t="str">
        <f>IFERROR(VLOOKUP(A296,'SPF2'!$C$1:$I$108,7,0),IFERROR(VLOOKUP(B296,'SPF2'!$D$1:$I$108,6,0),""))</f>
        <v/>
      </c>
      <c r="O296" s="10">
        <f t="shared" si="51"/>
        <v>0</v>
      </c>
      <c r="P296" s="11">
        <f t="shared" si="52"/>
        <v>0</v>
      </c>
      <c r="Q296" s="201">
        <f t="shared" si="53"/>
        <v>0</v>
      </c>
      <c r="R296" s="8"/>
      <c r="S296" s="136">
        <f>IFERROR(VLOOKUP(A296,DMSBX1!$C$1:$I$108,7,0),IFERROR(VLOOKUP(B296,DMSBX1!$D$1:$I$108,6,0),""))</f>
        <v>24</v>
      </c>
      <c r="T296" s="136">
        <f>IFERROR(VLOOKUP(A296,DMSBX2!$C$1:$I$101,7,0),IFERROR(VLOOKUP(B296,DMSBX2!$D$1:$I$101,6,0),""))</f>
        <v>26</v>
      </c>
      <c r="U296" s="135" t="str">
        <f>IFERROR(VLOOKUP(B296,'SP1'!$D$1:$I$107,6,0),"")</f>
        <v/>
      </c>
      <c r="V296" s="135" t="str">
        <f>IFERROR(VLOOKUP(B296,'SP2'!$D$1:$I$107,6,0),"")</f>
        <v/>
      </c>
      <c r="W296" s="127" t="str">
        <f>IFERROR(IF(B296&lt;&gt;0,VLOOKUP(B296,KLSBX1!$D$2:$I$120,6,FALSE()),NA()),IFERROR(IF(A296&lt;&gt;0,VLOOKUP(A296,KLSBX1!$C$2:$I$120,7,FALSE()),NA()),""))</f>
        <v/>
      </c>
      <c r="X296" s="127" t="str">
        <f>IFERROR(IF(B296&lt;&gt;0,VLOOKUP(B296,KLSBX2!$D$2:$I$120,6,FALSE()),NA()),IFERROR(IF(A296&lt;&gt;0,VLOOKUP(A296,KLSBX2!$C$2:$I$120,7,FALSE()),NA()),""))</f>
        <v/>
      </c>
      <c r="Y296" s="127" t="str">
        <f>IFERROR(IF(B296&lt;&gt;0,VLOOKUP(B296,DMSBXNC!$D$2:$I$420,6,FALSE()),NA()),IFERROR(IF(A296&lt;&gt;0,VLOOKUP(A296,DMSBXNC!$C$2:$I$420,7,FALSE()),NA()),""))</f>
        <v/>
      </c>
      <c r="Z296" s="127" t="str">
        <f>IFERROR(IF(B296&lt;&gt;0,VLOOKUP(B296,DMSBX1_3!$D$2:$I$420,6,FALSE()),NA()),IFERROR(IF(A296&lt;&gt;0,VLOOKUP(A296,DMSBX1_3!$C$2:$I$420,7,FALSE()),NA()),""))</f>
        <v/>
      </c>
      <c r="AA296" s="127" t="str">
        <f>IFERROR(IF(B296&lt;&gt;0,VLOOKUP(B296,'KLS1'!$D$2:$I$420,6,FALSE()),NA()),IFERROR(IF(A296&lt;&gt;0,VLOOKUP(A296,'KLS1'!$C$2:$I$420,7,FALSE()),NA()),""))</f>
        <v/>
      </c>
      <c r="AB296" s="129" t="str">
        <f>IFERROR(IF(B296&lt;&gt;0,VLOOKUP(B296,'KLS2'!$D$2:$I$426,6,FALSE()),NA()),IFERROR(IF(A296&lt;&gt;0,VLOOKUP(A296,'KLS2'!$C$2:$I$426,7,FALSE()),NA()),""))</f>
        <v/>
      </c>
      <c r="AC296" s="10">
        <f t="shared" si="54"/>
        <v>50</v>
      </c>
      <c r="AD296" s="11">
        <f t="shared" si="55"/>
        <v>50</v>
      </c>
      <c r="AE296" s="201">
        <f t="shared" si="56"/>
        <v>16.666666666666668</v>
      </c>
      <c r="AF296" s="240"/>
      <c r="AG296" s="4" t="str">
        <f>IFERROR(VLOOKUP(B296,FS!$A$2:$N$78,6,FALSE),"")</f>
        <v/>
      </c>
      <c r="AH296" s="4" t="str">
        <f>IFERROR(VLOOKUP(B296,FS!$A$2:$N$78,7,FALSE),"")</f>
        <v/>
      </c>
      <c r="AI296" s="4" t="str">
        <f>IFERROR(VLOOKUP(B296,FS!$A$2:$N$78,8,FALSE),"")</f>
        <v/>
      </c>
      <c r="AJ296" s="4" t="str">
        <f>IFERROR(VLOOKUP(B296,FS!$A$2:$N$78,9,FALSE),"")</f>
        <v/>
      </c>
      <c r="AK296" s="4" t="str">
        <f>IFERROR(VLOOKUP(B296,FS!$A$2:$N$78,10,FALSE),"")</f>
        <v/>
      </c>
      <c r="AL296" s="4" t="str">
        <f>IFERROR(VLOOKUP(B296,FS!$A$2:$N$78,11,FALSE),"")</f>
        <v/>
      </c>
      <c r="AM296" s="4" t="str">
        <f>IFERROR(VLOOKUP(B296,FS!$A$2:$N$78,12,FALSE),"")</f>
        <v/>
      </c>
      <c r="AN296" s="4" t="str">
        <f>IFERROR(VLOOKUP(B296,FS!$A$2:$N$78,13,FALSE),"")</f>
        <v/>
      </c>
      <c r="AO296" s="236">
        <f t="shared" si="57"/>
        <v>0</v>
      </c>
      <c r="AP296" s="235">
        <f t="shared" si="58"/>
        <v>0</v>
      </c>
      <c r="AQ296" s="237">
        <f t="shared" si="59"/>
        <v>0</v>
      </c>
      <c r="AR296" s="4">
        <f t="shared" si="60"/>
        <v>16.666666666666668</v>
      </c>
      <c r="AS296" s="1">
        <f t="shared" si="61"/>
        <v>1</v>
      </c>
      <c r="AT296" s="1"/>
    </row>
    <row r="297" spans="1:46" ht="15" customHeight="1">
      <c r="A297" s="144">
        <v>9700081</v>
      </c>
      <c r="B297" s="144"/>
      <c r="C297" s="133" t="s">
        <v>426</v>
      </c>
      <c r="D297" s="134" t="s">
        <v>427</v>
      </c>
      <c r="E297" s="134" t="s">
        <v>268</v>
      </c>
      <c r="F297" s="133"/>
      <c r="G297" s="219"/>
      <c r="H297" s="134" t="s">
        <v>161</v>
      </c>
      <c r="I297" s="135" t="str">
        <f>IFERROR(VLOOKUP(A297,'KLP1'!$C$1:$I$108,7,0),IFERROR(VLOOKUP(B297,'KLP1'!$D$1:$I$108,6,0),""))</f>
        <v/>
      </c>
      <c r="J297" s="127" t="str">
        <f>IFERROR(VLOOKUP(A297,'KLP2'!$C$1:$I$108,7,0),IFERROR(VLOOKUP(B297,'KLP2'!$D$1:$I$108,6,0),""))</f>
        <v/>
      </c>
      <c r="K297" s="127" t="str">
        <f>IFERROR(VLOOKUP(A297,'DM1'!$C$1:$I$108,7,0),IFERROR(VLOOKUP(B297,'DM1'!$D$1:$I$108,6,0),""))</f>
        <v/>
      </c>
      <c r="L297" s="127" t="str">
        <f>IFERROR(VLOOKUP(A297,'DM2'!$C$1:$I$108,7,0),IFERROR(VLOOKUP(B297,'DM2'!$D$1:$I$108,6,0),""))</f>
        <v/>
      </c>
      <c r="M297" s="130" t="str">
        <f>IFERROR(VLOOKUP(A297,'SPF1'!$C$1:$I$108,7,0),IFERROR(VLOOKUP(B297,'SPF1'!$D$1:$I$108,6,0),""))</f>
        <v/>
      </c>
      <c r="N297" s="127" t="str">
        <f>IFERROR(VLOOKUP(A297,'SPF2'!$C$1:$I$108,7,0),IFERROR(VLOOKUP(B297,'SPF2'!$D$1:$I$108,6,0),""))</f>
        <v/>
      </c>
      <c r="O297" s="10">
        <f t="shared" si="51"/>
        <v>0</v>
      </c>
      <c r="P297" s="11">
        <f t="shared" si="52"/>
        <v>0</v>
      </c>
      <c r="Q297" s="201">
        <f t="shared" si="53"/>
        <v>0</v>
      </c>
      <c r="R297" s="8"/>
      <c r="S297" s="128">
        <f>IFERROR(VLOOKUP(A297,DMSBX1!$C$1:$I$108,7,0),IFERROR(VLOOKUP(B297,DMSBX1!$D$1:$I$108,6,0),""))</f>
        <v>1.85</v>
      </c>
      <c r="T297" s="136">
        <f>IFERROR(VLOOKUP(A297,DMSBX2!$C$1:$I$101,7,0),IFERROR(VLOOKUP(B297,DMSBX2!$D$1:$I$101,6,0),""))</f>
        <v>2.6</v>
      </c>
      <c r="U297" s="135" t="str">
        <f>IFERROR(VLOOKUP(B297,'SP1'!$D$1:$I$107,6,0),"")</f>
        <v/>
      </c>
      <c r="V297" s="135" t="str">
        <f>IFERROR(VLOOKUP(B297,'SP2'!$D$1:$I$107,6,0),"")</f>
        <v/>
      </c>
      <c r="W297" s="127" t="str">
        <f>IFERROR(IF(B297&lt;&gt;0,VLOOKUP(B297,KLSBX1!$D$2:$I$120,6,FALSE()),NA()),IFERROR(IF(A297&lt;&gt;0,VLOOKUP(A297,KLSBX1!$C$2:$I$120,7,FALSE()),NA()),""))</f>
        <v/>
      </c>
      <c r="X297" s="127" t="str">
        <f>IFERROR(IF(B297&lt;&gt;0,VLOOKUP(B297,KLSBX2!$D$2:$I$120,6,FALSE()),NA()),IFERROR(IF(A297&lt;&gt;0,VLOOKUP(A297,KLSBX2!$C$2:$I$120,7,FALSE()),NA()),""))</f>
        <v/>
      </c>
      <c r="Y297" s="127" t="str">
        <f>IFERROR(IF(B297&lt;&gt;0,VLOOKUP(B297,DMSBXNC!$D$2:$I$420,6,FALSE()),NA()),IFERROR(IF(A297&lt;&gt;0,VLOOKUP(A297,DMSBXNC!$C$2:$I$420,7,FALSE()),NA()),""))</f>
        <v/>
      </c>
      <c r="Z297" s="127" t="str">
        <f>IFERROR(IF(B297&lt;&gt;0,VLOOKUP(B297,DMSBX1_3!$D$2:$I$420,6,FALSE()),NA()),IFERROR(IF(A297&lt;&gt;0,VLOOKUP(A297,DMSBX1_3!$C$2:$I$420,7,FALSE()),NA()),""))</f>
        <v/>
      </c>
      <c r="AA297" s="127" t="str">
        <f>IFERROR(IF(B297&lt;&gt;0,VLOOKUP(B297,'KLS1'!$D$2:$I$420,6,FALSE()),NA()),IFERROR(IF(A297&lt;&gt;0,VLOOKUP(A297,'KLS1'!$C$2:$I$420,7,FALSE()),NA()),""))</f>
        <v/>
      </c>
      <c r="AB297" s="129" t="str">
        <f>IFERROR(IF(B297&lt;&gt;0,VLOOKUP(B297,'KLS2'!$D$2:$I$426,6,FALSE()),NA()),IFERROR(IF(A297&lt;&gt;0,VLOOKUP(A297,'KLS2'!$C$2:$I$426,7,FALSE()),NA()),""))</f>
        <v/>
      </c>
      <c r="AC297" s="10">
        <f t="shared" si="54"/>
        <v>4.45</v>
      </c>
      <c r="AD297" s="11">
        <f t="shared" si="55"/>
        <v>4.45</v>
      </c>
      <c r="AE297" s="201">
        <f t="shared" si="56"/>
        <v>1.4833333333333334</v>
      </c>
      <c r="AF297" s="240"/>
      <c r="AG297" s="4" t="str">
        <f>IFERROR(VLOOKUP(B297,FS!$A$2:$N$78,6,FALSE),"")</f>
        <v/>
      </c>
      <c r="AH297" s="4" t="str">
        <f>IFERROR(VLOOKUP(B297,FS!$A$2:$N$78,7,FALSE),"")</f>
        <v/>
      </c>
      <c r="AI297" s="4" t="str">
        <f>IFERROR(VLOOKUP(B297,FS!$A$2:$N$78,8,FALSE),"")</f>
        <v/>
      </c>
      <c r="AJ297" s="4" t="str">
        <f>IFERROR(VLOOKUP(B297,FS!$A$2:$N$78,9,FALSE),"")</f>
        <v/>
      </c>
      <c r="AK297" s="4" t="str">
        <f>IFERROR(VLOOKUP(B297,FS!$A$2:$N$78,10,FALSE),"")</f>
        <v/>
      </c>
      <c r="AL297" s="4" t="str">
        <f>IFERROR(VLOOKUP(B297,FS!$A$2:$N$78,11,FALSE),"")</f>
        <v/>
      </c>
      <c r="AM297" s="4" t="str">
        <f>IFERROR(VLOOKUP(B297,FS!$A$2:$N$78,12,FALSE),"")</f>
        <v/>
      </c>
      <c r="AN297" s="4" t="str">
        <f>IFERROR(VLOOKUP(B297,FS!$A$2:$N$78,13,FALSE),"")</f>
        <v/>
      </c>
      <c r="AO297" s="236">
        <f t="shared" si="57"/>
        <v>0</v>
      </c>
      <c r="AP297" s="235">
        <f t="shared" si="58"/>
        <v>0</v>
      </c>
      <c r="AQ297" s="237">
        <f t="shared" si="59"/>
        <v>0</v>
      </c>
      <c r="AR297" s="4">
        <f t="shared" si="60"/>
        <v>1.4833333333333334</v>
      </c>
      <c r="AS297" s="1">
        <f t="shared" si="61"/>
        <v>1</v>
      </c>
      <c r="AT297" s="1"/>
    </row>
    <row r="298" spans="1:46" ht="15" customHeight="1">
      <c r="A298" s="144"/>
      <c r="B298" s="144">
        <v>1504</v>
      </c>
      <c r="C298" s="133" t="s">
        <v>430</v>
      </c>
      <c r="D298" s="134">
        <v>2010</v>
      </c>
      <c r="E298" s="134" t="s">
        <v>268</v>
      </c>
      <c r="F298" s="133"/>
      <c r="G298" s="219"/>
      <c r="H298" s="134" t="s">
        <v>164</v>
      </c>
      <c r="I298" s="127" t="str">
        <f>IFERROR(VLOOKUP(A298,'KLP1'!$C$1:$I$108,7,0),IFERROR(VLOOKUP(B298,'KLP1'!$D$1:$I$108,6,0),""))</f>
        <v/>
      </c>
      <c r="J298" s="127" t="str">
        <f>IFERROR(VLOOKUP(A298,'KLP2'!$C$1:$I$108,7,0),IFERROR(VLOOKUP(B298,'KLP2'!$D$1:$I$108,6,0),""))</f>
        <v/>
      </c>
      <c r="K298" s="127" t="str">
        <f>IFERROR(VLOOKUP(A298,'DM1'!$C$1:$I$108,7,0),IFERROR(VLOOKUP(B298,'DM1'!$D$1:$I$108,6,0),""))</f>
        <v/>
      </c>
      <c r="L298" s="127" t="str">
        <f>IFERROR(VLOOKUP(A298,'DM2'!$C$1:$I$108,7,0),IFERROR(VLOOKUP(B298,'DM2'!$D$1:$I$108,6,0),""))</f>
        <v/>
      </c>
      <c r="M298" s="130" t="str">
        <f>IFERROR(VLOOKUP(A298,'SPF1'!$C$1:$I$108,7,0),IFERROR(VLOOKUP(B298,'SPF1'!$D$1:$I$108,6,0),""))</f>
        <v/>
      </c>
      <c r="N298" s="127" t="str">
        <f>IFERROR(VLOOKUP(A298,'SPF2'!$C$1:$I$108,7,0),IFERROR(VLOOKUP(B298,'SPF2'!$D$1:$I$108,6,0),""))</f>
        <v/>
      </c>
      <c r="O298" s="10">
        <f t="shared" si="51"/>
        <v>0</v>
      </c>
      <c r="P298" s="11">
        <f t="shared" si="52"/>
        <v>0</v>
      </c>
      <c r="Q298" s="201">
        <f t="shared" si="53"/>
        <v>0</v>
      </c>
      <c r="R298" s="8"/>
      <c r="S298" s="136" t="str">
        <f>IFERROR(VLOOKUP(A298,DMSBX1!$C$1:$I$108,7,0),IFERROR(VLOOKUP(B298,DMSBX1!$D$1:$I$108,6,0),""))</f>
        <v/>
      </c>
      <c r="T298" s="136" t="str">
        <f>IFERROR(VLOOKUP(A298,DMSBX2!$C$1:$I$101,7,0),IFERROR(VLOOKUP(B298,DMSBX2!$D$1:$I$101,6,0),""))</f>
        <v/>
      </c>
      <c r="U298" s="135" t="str">
        <f>IFERROR(VLOOKUP(B298,'SP1'!$D$1:$I$107,6,0),"")</f>
        <v/>
      </c>
      <c r="V298" s="135" t="str">
        <f>IFERROR(VLOOKUP(B298,'SP2'!$D$1:$I$107,6,0),"")</f>
        <v/>
      </c>
      <c r="W298" s="127" t="str">
        <f>IFERROR(IF(B298&lt;&gt;0,VLOOKUP(B298,KLSBX1!$D$2:$I$120,6,FALSE()),NA()),IFERROR(IF(A298&lt;&gt;0,VLOOKUP(A298,KLSBX1!$C$2:$I$120,7,FALSE()),NA()),""))</f>
        <v/>
      </c>
      <c r="X298" s="127" t="str">
        <f>IFERROR(IF(B298&lt;&gt;0,VLOOKUP(B298,KLSBX2!$D$2:$I$120,6,FALSE()),NA()),IFERROR(IF(A298&lt;&gt;0,VLOOKUP(A298,KLSBX2!$C$2:$I$120,7,FALSE()),NA()),""))</f>
        <v/>
      </c>
      <c r="Y298" s="127" t="str">
        <f>IFERROR(IF(B298&lt;&gt;0,VLOOKUP(B298,DMSBXNC!$D$2:$I$420,6,FALSE()),NA()),IFERROR(IF(A298&lt;&gt;0,VLOOKUP(A298,DMSBXNC!$C$2:$I$420,7,FALSE()),NA()),""))</f>
        <v/>
      </c>
      <c r="Z298" s="127" t="str">
        <f>IFERROR(IF(B298&lt;&gt;0,VLOOKUP(B298,DMSBX1_3!$D$2:$I$420,6,FALSE()),NA()),IFERROR(IF(A298&lt;&gt;0,VLOOKUP(A298,DMSBX1_3!$C$2:$I$420,7,FALSE()),NA()),""))</f>
        <v/>
      </c>
      <c r="AA298" s="127" t="str">
        <f>IFERROR(IF(B298&lt;&gt;0,VLOOKUP(B298,'KLS1'!$D$2:$I$420,6,FALSE()),NA()),IFERROR(IF(A298&lt;&gt;0,VLOOKUP(A298,'KLS1'!$C$2:$I$420,7,FALSE()),NA()),""))</f>
        <v/>
      </c>
      <c r="AB298" s="129" t="str">
        <f>IFERROR(IF(B298&lt;&gt;0,VLOOKUP(B298,'KLS2'!$D$2:$I$426,6,FALSE()),NA()),IFERROR(IF(A298&lt;&gt;0,VLOOKUP(A298,'KLS2'!$C$2:$I$426,7,FALSE()),NA()),""))</f>
        <v/>
      </c>
      <c r="AC298" s="10">
        <f t="shared" si="54"/>
        <v>0</v>
      </c>
      <c r="AD298" s="11">
        <f t="shared" si="55"/>
        <v>0</v>
      </c>
      <c r="AE298" s="201">
        <f t="shared" si="56"/>
        <v>0</v>
      </c>
      <c r="AF298" s="240"/>
      <c r="AG298" s="4" t="str">
        <f>IFERROR(VLOOKUP(B298,FS!$A$2:$N$78,6,FALSE),"")</f>
        <v/>
      </c>
      <c r="AH298" s="4" t="str">
        <f>IFERROR(VLOOKUP(B298,FS!$A$2:$N$78,7,FALSE),"")</f>
        <v/>
      </c>
      <c r="AI298" s="4" t="str">
        <f>IFERROR(VLOOKUP(B298,FS!$A$2:$N$78,8,FALSE),"")</f>
        <v/>
      </c>
      <c r="AJ298" s="4" t="str">
        <f>IFERROR(VLOOKUP(B298,FS!$A$2:$N$78,9,FALSE),"")</f>
        <v/>
      </c>
      <c r="AK298" s="4" t="str">
        <f>IFERROR(VLOOKUP(B298,FS!$A$2:$N$78,10,FALSE),"")</f>
        <v/>
      </c>
      <c r="AL298" s="4" t="str">
        <f>IFERROR(VLOOKUP(B298,FS!$A$2:$N$78,11,FALSE),"")</f>
        <v/>
      </c>
      <c r="AM298" s="4" t="str">
        <f>IFERROR(VLOOKUP(B298,FS!$A$2:$N$78,12,FALSE),"")</f>
        <v/>
      </c>
      <c r="AN298" s="4" t="str">
        <f>IFERROR(VLOOKUP(B298,FS!$A$2:$N$78,13,FALSE),"")</f>
        <v/>
      </c>
      <c r="AO298" s="236">
        <f t="shared" si="57"/>
        <v>0</v>
      </c>
      <c r="AP298" s="235">
        <f t="shared" si="58"/>
        <v>0</v>
      </c>
      <c r="AQ298" s="237">
        <f t="shared" si="59"/>
        <v>0</v>
      </c>
      <c r="AR298" s="4">
        <f t="shared" si="60"/>
        <v>0</v>
      </c>
      <c r="AS298" s="1">
        <f t="shared" si="61"/>
        <v>0</v>
      </c>
      <c r="AT298" s="1"/>
    </row>
    <row r="299" spans="1:46" ht="15" customHeight="1">
      <c r="A299" s="186">
        <v>9690196</v>
      </c>
      <c r="B299" s="186"/>
      <c r="C299" s="186" t="s">
        <v>431</v>
      </c>
      <c r="D299" s="187">
        <v>2010</v>
      </c>
      <c r="E299" s="187" t="s">
        <v>93</v>
      </c>
      <c r="F299" s="186"/>
      <c r="G299" s="217"/>
      <c r="H299" s="187" t="s">
        <v>161</v>
      </c>
      <c r="I299" s="188"/>
      <c r="J299" s="187"/>
      <c r="K299" s="187"/>
      <c r="L299" s="130"/>
      <c r="M299" s="130" t="str">
        <f>IFERROR(VLOOKUP(A299,'SPF1'!$C$1:$I$108,7,0),IFERROR(VLOOKUP(B299,'SPF1'!$D$1:$I$108,6,0),""))</f>
        <v/>
      </c>
      <c r="N299" s="127" t="str">
        <f>IFERROR(VLOOKUP(A299,'SPF2'!$C$1:$I$108,7,0),IFERROR(VLOOKUP(B299,'SPF2'!$D$1:$I$108,6,0),""))</f>
        <v/>
      </c>
      <c r="O299" s="10">
        <f t="shared" si="51"/>
        <v>0</v>
      </c>
      <c r="P299" s="11">
        <f t="shared" si="52"/>
        <v>0</v>
      </c>
      <c r="Q299" s="201">
        <f t="shared" si="53"/>
        <v>0</v>
      </c>
      <c r="R299" s="8"/>
      <c r="S299" s="130"/>
      <c r="T299" s="130"/>
      <c r="U299" s="130"/>
      <c r="V299" s="130"/>
      <c r="W299" s="130"/>
      <c r="X299" s="127" t="str">
        <f>IFERROR(IF(B299&lt;&gt;0,VLOOKUP(B299,KLSBX2!$D$2:$I$120,6,FALSE()),NA()),IFERROR(IF(A299&lt;&gt;0,VLOOKUP(A299,KLSBX2!$C$2:$I$120,7,FALSE()),NA()),""))</f>
        <v/>
      </c>
      <c r="Y299" s="127">
        <f>IFERROR(IF(B299&lt;&gt;0,VLOOKUP(B299,DMSBXNC!$D$2:$I$420,6,FALSE()),NA()),IFERROR(IF(A299&lt;&gt;0,VLOOKUP(A299,DMSBXNC!$C$2:$I$420,7,FALSE()),NA()),""))</f>
        <v>1.61</v>
      </c>
      <c r="Z299" s="127">
        <f>IFERROR(IF(B299&lt;&gt;0,VLOOKUP(B299,DMSBX1_3!$D$2:$I$420,6,FALSE()),NA()),IFERROR(IF(A299&lt;&gt;0,VLOOKUP(A299,DMSBX1_3!$C$2:$I$420,7,FALSE()),NA()),""))</f>
        <v>1.73</v>
      </c>
      <c r="AA299" s="127" t="str">
        <f>IFERROR(IF(B299&lt;&gt;0,VLOOKUP(B299,'KLS1'!$D$2:$I$420,6,FALSE()),NA()),IFERROR(IF(A299&lt;&gt;0,VLOOKUP(A299,'KLS1'!$C$2:$I$420,7,FALSE()),NA()),""))</f>
        <v/>
      </c>
      <c r="AB299" s="129" t="str">
        <f>IFERROR(IF(B299&lt;&gt;0,VLOOKUP(B299,'KLS2'!$D$2:$I$426,6,FALSE()),NA()),IFERROR(IF(A299&lt;&gt;0,VLOOKUP(A299,'KLS2'!$C$2:$I$426,7,FALSE()),NA()),""))</f>
        <v/>
      </c>
      <c r="AC299" s="10">
        <f t="shared" si="54"/>
        <v>3.34</v>
      </c>
      <c r="AD299" s="11">
        <f t="shared" si="55"/>
        <v>3.34</v>
      </c>
      <c r="AE299" s="201">
        <f t="shared" si="56"/>
        <v>1.1133333333333333</v>
      </c>
      <c r="AF299" s="240"/>
      <c r="AG299" s="4" t="str">
        <f>IFERROR(VLOOKUP(B299,FS!$A$2:$N$78,6,FALSE),"")</f>
        <v/>
      </c>
      <c r="AH299" s="4" t="str">
        <f>IFERROR(VLOOKUP(B299,FS!$A$2:$N$78,7,FALSE),"")</f>
        <v/>
      </c>
      <c r="AI299" s="4" t="str">
        <f>IFERROR(VLOOKUP(B299,FS!$A$2:$N$78,8,FALSE),"")</f>
        <v/>
      </c>
      <c r="AJ299" s="4" t="str">
        <f>IFERROR(VLOOKUP(B299,FS!$A$2:$N$78,9,FALSE),"")</f>
        <v/>
      </c>
      <c r="AK299" s="4" t="str">
        <f>IFERROR(VLOOKUP(B299,FS!$A$2:$N$78,10,FALSE),"")</f>
        <v/>
      </c>
      <c r="AL299" s="4" t="str">
        <f>IFERROR(VLOOKUP(B299,FS!$A$2:$N$78,11,FALSE),"")</f>
        <v/>
      </c>
      <c r="AM299" s="4" t="str">
        <f>IFERROR(VLOOKUP(B299,FS!$A$2:$N$78,12,FALSE),"")</f>
        <v/>
      </c>
      <c r="AN299" s="4" t="str">
        <f>IFERROR(VLOOKUP(B299,FS!$A$2:$N$78,13,FALSE),"")</f>
        <v/>
      </c>
      <c r="AO299" s="236">
        <f t="shared" si="57"/>
        <v>0</v>
      </c>
      <c r="AP299" s="235">
        <f t="shared" si="58"/>
        <v>0</v>
      </c>
      <c r="AQ299" s="237">
        <f t="shared" si="59"/>
        <v>0</v>
      </c>
      <c r="AR299" s="4">
        <f t="shared" si="60"/>
        <v>1.1133333333333333</v>
      </c>
      <c r="AS299" s="1">
        <f t="shared" si="61"/>
        <v>1</v>
      </c>
      <c r="AT299" s="1"/>
    </row>
    <row r="300" spans="1:46" ht="15" customHeight="1">
      <c r="A300" s="143"/>
      <c r="B300" s="143">
        <v>1116</v>
      </c>
      <c r="C300" s="137" t="s">
        <v>434</v>
      </c>
      <c r="D300" s="138">
        <v>2010</v>
      </c>
      <c r="E300" s="139" t="s">
        <v>93</v>
      </c>
      <c r="F300" s="133"/>
      <c r="G300" s="219"/>
      <c r="H300" s="139" t="s">
        <v>161</v>
      </c>
      <c r="I300" s="135" t="str">
        <f>IFERROR(VLOOKUP(A300,'KLP1'!$C$1:$I$108,7,0),IFERROR(VLOOKUP(B300,'KLP1'!$D$1:$I$108,6,0),""))</f>
        <v/>
      </c>
      <c r="J300" s="127" t="str">
        <f>IFERROR(VLOOKUP(A300,'KLP2'!$C$1:$I$108,7,0),IFERROR(VLOOKUP(B300,'KLP2'!$D$1:$I$108,6,0),""))</f>
        <v/>
      </c>
      <c r="K300" s="127" t="str">
        <f>IFERROR(VLOOKUP(A300,'DM1'!$C$1:$I$108,7,0),IFERROR(VLOOKUP(B300,'DM1'!$D$1:$I$108,6,0),""))</f>
        <v/>
      </c>
      <c r="L300" s="127" t="str">
        <f>IFERROR(VLOOKUP(A300,'DM2'!$C$1:$I$108,7,0),IFERROR(VLOOKUP(B300,'DM2'!$D$1:$I$108,6,0),""))</f>
        <v/>
      </c>
      <c r="M300" s="130" t="str">
        <f>IFERROR(VLOOKUP(A300,'SPF1'!$C$1:$I$108,7,0),IFERROR(VLOOKUP(B300,'SPF1'!$D$1:$I$108,6,0),""))</f>
        <v/>
      </c>
      <c r="N300" s="127" t="str">
        <f>IFERROR(VLOOKUP(A300,'SPF2'!$C$1:$I$108,7,0),IFERROR(VLOOKUP(B300,'SPF2'!$D$1:$I$108,6,0),""))</f>
        <v/>
      </c>
      <c r="O300" s="10">
        <f t="shared" si="51"/>
        <v>0</v>
      </c>
      <c r="P300" s="11">
        <f t="shared" si="52"/>
        <v>0</v>
      </c>
      <c r="Q300" s="201">
        <f t="shared" si="53"/>
        <v>0</v>
      </c>
      <c r="R300" s="8"/>
      <c r="S300" s="136" t="str">
        <f>IFERROR(VLOOKUP(A300,DMSBX1!$C$1:$I$108,7,0),IFERROR(VLOOKUP(B300,DMSBX1!$D$1:$I$108,6,0),""))</f>
        <v/>
      </c>
      <c r="T300" s="136" t="str">
        <f>IFERROR(VLOOKUP(A300,DMSBX2!$C$1:$I$101,7,0),IFERROR(VLOOKUP(B300,DMSBX2!$D$1:$I$101,6,0),""))</f>
        <v/>
      </c>
      <c r="U300" s="135" t="str">
        <f>IFERROR(VLOOKUP(B300,'SP1'!$D$1:$I$107,6,0),"")</f>
        <v/>
      </c>
      <c r="V300" s="135" t="str">
        <f>IFERROR(VLOOKUP(B300,'SP2'!$D$1:$I$107,6,0),"")</f>
        <v/>
      </c>
      <c r="W300" s="127" t="str">
        <f>IFERROR(IF(B300&lt;&gt;0,VLOOKUP(B300,KLSBX1!$D$2:$I$120,6,FALSE()),NA()),IFERROR(IF(A300&lt;&gt;0,VLOOKUP(A300,KLSBX1!$C$2:$I$120,7,FALSE()),NA()),""))</f>
        <v/>
      </c>
      <c r="X300" s="127" t="str">
        <f>IFERROR(IF(B300&lt;&gt;0,VLOOKUP(B300,KLSBX2!$D$2:$I$120,6,FALSE()),NA()),IFERROR(IF(A300&lt;&gt;0,VLOOKUP(A300,KLSBX2!$C$2:$I$120,7,FALSE()),NA()),""))</f>
        <v/>
      </c>
      <c r="Y300" s="127" t="str">
        <f>IFERROR(IF(B300&lt;&gt;0,VLOOKUP(B300,DMSBXNC!$D$2:$I$420,6,FALSE()),NA()),IFERROR(IF(A300&lt;&gt;0,VLOOKUP(A300,DMSBXNC!$C$2:$I$420,7,FALSE()),NA()),""))</f>
        <v/>
      </c>
      <c r="Z300" s="127" t="str">
        <f>IFERROR(IF(B300&lt;&gt;0,VLOOKUP(B300,DMSBX1_3!$D$2:$I$420,6,FALSE()),NA()),IFERROR(IF(A300&lt;&gt;0,VLOOKUP(A300,DMSBX1_3!$C$2:$I$420,7,FALSE()),NA()),""))</f>
        <v/>
      </c>
      <c r="AA300" s="127" t="str">
        <f>IFERROR(IF(B300&lt;&gt;0,VLOOKUP(B300,'KLS1'!$D$2:$I$420,6,FALSE()),NA()),IFERROR(IF(A300&lt;&gt;0,VLOOKUP(A300,'KLS1'!$C$2:$I$420,7,FALSE()),NA()),""))</f>
        <v/>
      </c>
      <c r="AB300" s="129" t="str">
        <f>IFERROR(IF(B300&lt;&gt;0,VLOOKUP(B300,'KLS2'!$D$2:$I$426,6,FALSE()),NA()),IFERROR(IF(A300&lt;&gt;0,VLOOKUP(A300,'KLS2'!$C$2:$I$426,7,FALSE()),NA()),""))</f>
        <v/>
      </c>
      <c r="AC300" s="10">
        <f t="shared" si="54"/>
        <v>0</v>
      </c>
      <c r="AD300" s="11">
        <f t="shared" si="55"/>
        <v>0</v>
      </c>
      <c r="AE300" s="201">
        <f t="shared" si="56"/>
        <v>0</v>
      </c>
      <c r="AF300" s="240"/>
      <c r="AG300" s="4" t="str">
        <f>IFERROR(VLOOKUP(B300,FS!$A$2:$N$78,6,FALSE),"")</f>
        <v/>
      </c>
      <c r="AH300" s="4" t="str">
        <f>IFERROR(VLOOKUP(B300,FS!$A$2:$N$78,7,FALSE),"")</f>
        <v/>
      </c>
      <c r="AI300" s="4" t="str">
        <f>IFERROR(VLOOKUP(B300,FS!$A$2:$N$78,8,FALSE),"")</f>
        <v/>
      </c>
      <c r="AJ300" s="4" t="str">
        <f>IFERROR(VLOOKUP(B300,FS!$A$2:$N$78,9,FALSE),"")</f>
        <v/>
      </c>
      <c r="AK300" s="4" t="str">
        <f>IFERROR(VLOOKUP(B300,FS!$A$2:$N$78,10,FALSE),"")</f>
        <v/>
      </c>
      <c r="AL300" s="4" t="str">
        <f>IFERROR(VLOOKUP(B300,FS!$A$2:$N$78,11,FALSE),"")</f>
        <v/>
      </c>
      <c r="AM300" s="4" t="str">
        <f>IFERROR(VLOOKUP(B300,FS!$A$2:$N$78,12,FALSE),"")</f>
        <v/>
      </c>
      <c r="AN300" s="4" t="str">
        <f>IFERROR(VLOOKUP(B300,FS!$A$2:$N$78,13,FALSE),"")</f>
        <v/>
      </c>
      <c r="AO300" s="236">
        <f t="shared" si="57"/>
        <v>0</v>
      </c>
      <c r="AP300" s="235">
        <f t="shared" si="58"/>
        <v>0</v>
      </c>
      <c r="AQ300" s="237">
        <f t="shared" si="59"/>
        <v>0</v>
      </c>
      <c r="AR300" s="4">
        <f t="shared" si="60"/>
        <v>0</v>
      </c>
      <c r="AS300" s="1">
        <f t="shared" si="61"/>
        <v>0</v>
      </c>
      <c r="AT300" s="1"/>
    </row>
    <row r="301" spans="1:46" ht="15" customHeight="1">
      <c r="A301" s="190">
        <v>9205117</v>
      </c>
      <c r="B301" s="190"/>
      <c r="C301" s="190" t="s">
        <v>436</v>
      </c>
      <c r="D301" s="191">
        <v>2010</v>
      </c>
      <c r="E301" s="191"/>
      <c r="F301" s="190"/>
      <c r="G301" s="216"/>
      <c r="H301" s="191" t="s">
        <v>164</v>
      </c>
      <c r="I301" s="135" t="str">
        <f>IFERROR(VLOOKUP(A301,'KLP1'!$C$1:$I$108,7,0),IFERROR(VLOOKUP(B301,'KLP1'!$D$1:$I$108,6,0),""))</f>
        <v/>
      </c>
      <c r="J301" s="135" t="str">
        <f>IFERROR(VLOOKUP(A301,'KLP2'!$C$1:$I$108,7,0),IFERROR(VLOOKUP(B301,'KLP2'!$D$1:$I$108,6,0),""))</f>
        <v/>
      </c>
      <c r="K301" s="135" t="str">
        <f>IFERROR(VLOOKUP(A301,'DM1'!$C$1:$I$108,7,0),IFERROR(VLOOKUP(B301,'DM1'!$D$1:$I$108,6,0),""))</f>
        <v/>
      </c>
      <c r="L301" s="135" t="str">
        <f>IFERROR(VLOOKUP(A301,'DM2'!$C$1:$I$108,7,0),IFERROR(VLOOKUP(B301,'DM2'!$D$1:$I$108,6,0),""))</f>
        <v/>
      </c>
      <c r="M301" s="130" t="str">
        <f>IFERROR(VLOOKUP(A301,'SPF1'!$C$1:$I$108,7,0),IFERROR(VLOOKUP(B301,'SPF1'!$D$1:$I$108,6,0),""))</f>
        <v/>
      </c>
      <c r="N301" s="127" t="str">
        <f>IFERROR(VLOOKUP(A301,'SPF2'!$C$1:$I$108,7,0),IFERROR(VLOOKUP(B301,'SPF2'!$D$1:$I$108,6,0),""))</f>
        <v/>
      </c>
      <c r="O301" s="10">
        <f t="shared" si="51"/>
        <v>0</v>
      </c>
      <c r="P301" s="11">
        <f t="shared" si="52"/>
        <v>0</v>
      </c>
      <c r="Q301" s="201">
        <f t="shared" si="53"/>
        <v>0</v>
      </c>
      <c r="R301" s="8"/>
      <c r="S301" s="136"/>
      <c r="T301" s="135"/>
      <c r="U301" s="135" t="str">
        <f>IFERROR(VLOOKUP(B301,'SP1'!$D$1:$I$107,6,0),"")</f>
        <v/>
      </c>
      <c r="V301" s="135" t="str">
        <f>IFERROR(VLOOKUP(B301,'SP2'!$D$1:$I$107,6,0),"")</f>
        <v/>
      </c>
      <c r="W301" s="127">
        <f>IFERROR(IF(B301&lt;&gt;0,VLOOKUP(B301,KLSBX1!$D$2:$I$120,6,FALSE()),NA()),IFERROR(IF(A301&lt;&gt;0,VLOOKUP(A301,KLSBX1!$C$2:$I$120,7,FALSE()),NA()),""))</f>
        <v>60</v>
      </c>
      <c r="X301" s="127">
        <f>IFERROR(IF(B301&lt;&gt;0,VLOOKUP(B301,KLSBX2!$D$2:$I$120,6,FALSE()),NA()),IFERROR(IF(A301&lt;&gt;0,VLOOKUP(A301,KLSBX2!$C$2:$I$120,7,FALSE()),NA()),""))</f>
        <v>80</v>
      </c>
      <c r="Y301" s="127" t="str">
        <f>IFERROR(IF(B301&lt;&gt;0,VLOOKUP(B301,DMSBXNC!$D$2:$I$420,6,FALSE()),NA()),IFERROR(IF(A301&lt;&gt;0,VLOOKUP(A301,DMSBXNC!$C$2:$I$420,7,FALSE()),NA()),""))</f>
        <v/>
      </c>
      <c r="Z301" s="127" t="str">
        <f>IFERROR(IF(B301&lt;&gt;0,VLOOKUP(B301,DMSBX1_3!$D$2:$I$420,6,FALSE()),NA()),IFERROR(IF(A301&lt;&gt;0,VLOOKUP(A301,DMSBX1_3!$C$2:$I$420,7,FALSE()),NA()),""))</f>
        <v/>
      </c>
      <c r="AA301" s="127" t="str">
        <f>IFERROR(IF(B301&lt;&gt;0,VLOOKUP(B301,'KLS1'!$D$2:$I$420,6,FALSE()),NA()),IFERROR(IF(A301&lt;&gt;0,VLOOKUP(A301,'KLS1'!$C$2:$I$420,7,FALSE()),NA()),""))</f>
        <v/>
      </c>
      <c r="AB301" s="129" t="str">
        <f>IFERROR(IF(B301&lt;&gt;0,VLOOKUP(B301,'KLS2'!$D$2:$I$426,6,FALSE()),NA()),IFERROR(IF(A301&lt;&gt;0,VLOOKUP(A301,'KLS2'!$C$2:$I$426,7,FALSE()),NA()),""))</f>
        <v/>
      </c>
      <c r="AC301" s="10">
        <f t="shared" si="54"/>
        <v>140</v>
      </c>
      <c r="AD301" s="11">
        <f t="shared" si="55"/>
        <v>140</v>
      </c>
      <c r="AE301" s="201">
        <f t="shared" si="56"/>
        <v>46.666666666666664</v>
      </c>
      <c r="AF301" s="240"/>
      <c r="AG301" s="4" t="str">
        <f>IFERROR(VLOOKUP(B301,FS!$A$2:$N$78,6,FALSE),"")</f>
        <v/>
      </c>
      <c r="AH301" s="4" t="str">
        <f>IFERROR(VLOOKUP(B301,FS!$A$2:$N$78,7,FALSE),"")</f>
        <v/>
      </c>
      <c r="AI301" s="4" t="str">
        <f>IFERROR(VLOOKUP(B301,FS!$A$2:$N$78,8,FALSE),"")</f>
        <v/>
      </c>
      <c r="AJ301" s="4" t="str">
        <f>IFERROR(VLOOKUP(B301,FS!$A$2:$N$78,9,FALSE),"")</f>
        <v/>
      </c>
      <c r="AK301" s="4" t="str">
        <f>IFERROR(VLOOKUP(B301,FS!$A$2:$N$78,10,FALSE),"")</f>
        <v/>
      </c>
      <c r="AL301" s="4" t="str">
        <f>IFERROR(VLOOKUP(B301,FS!$A$2:$N$78,11,FALSE),"")</f>
        <v/>
      </c>
      <c r="AM301" s="4" t="str">
        <f>IFERROR(VLOOKUP(B301,FS!$A$2:$N$78,12,FALSE),"")</f>
        <v/>
      </c>
      <c r="AN301" s="4" t="str">
        <f>IFERROR(VLOOKUP(B301,FS!$A$2:$N$78,13,FALSE),"")</f>
        <v/>
      </c>
      <c r="AO301" s="236">
        <f t="shared" si="57"/>
        <v>0</v>
      </c>
      <c r="AP301" s="235">
        <f t="shared" si="58"/>
        <v>0</v>
      </c>
      <c r="AQ301" s="237">
        <f t="shared" si="59"/>
        <v>0</v>
      </c>
      <c r="AR301" s="4">
        <f t="shared" si="60"/>
        <v>46.666666666666664</v>
      </c>
      <c r="AS301" s="1">
        <f t="shared" si="61"/>
        <v>1</v>
      </c>
      <c r="AT301" s="1"/>
    </row>
    <row r="302" spans="1:46" ht="15" customHeight="1">
      <c r="B302" s="142">
        <v>890303</v>
      </c>
      <c r="C302" s="142" t="s">
        <v>336</v>
      </c>
      <c r="D302" s="18">
        <v>2011</v>
      </c>
      <c r="E302" s="13" t="s">
        <v>11</v>
      </c>
      <c r="F302" s="1" t="str">
        <f>IFERROR(VLOOKUP(B302,SVEXP!$A$2:$F$6577,6,FALSE),"")</f>
        <v>Lítací jelen</v>
      </c>
      <c r="G302" s="211" t="str">
        <f>IFERROR(VLOOKUP(B302,SVEXP!$A$2:$E$6577,5,FALSE),"")</f>
        <v>Moravskoslezský kraj</v>
      </c>
      <c r="H302" s="13" t="s">
        <v>164</v>
      </c>
      <c r="I302" s="4">
        <f>IFERROR(VLOOKUP(A302,'KLP1'!$C$1:$I$108,7,0),IFERROR(VLOOKUP(B302,'KLP1'!$D$1:$I$108,6,0),""))</f>
        <v>28.8</v>
      </c>
      <c r="J302" s="4">
        <f>IFERROR(VLOOKUP(A302,'KLP2'!$C$1:$I$108,7,0),IFERROR(VLOOKUP(B302,'KLP2'!$D$1:$I$108,6,0),""))</f>
        <v>28.8</v>
      </c>
      <c r="K302" s="4">
        <f>IFERROR(VLOOKUP(A302,'DM1'!$C$1:$I$108,7,0),IFERROR(VLOOKUP(B302,'DM1'!$D$1:$I$108,6,0),""))</f>
        <v>22</v>
      </c>
      <c r="L302" s="4">
        <f>IFERROR(VLOOKUP(A302,'DM2'!$C$1:$I$108,7,0),IFERROR(VLOOKUP(B302,'DM2'!$D$1:$I$108,6,0),""))</f>
        <v>22</v>
      </c>
      <c r="M302" s="4">
        <f>IFERROR(VLOOKUP(A302,'SPF1'!$C$1:$I$108,7,0),IFERROR(VLOOKUP(B302,'SPF1'!$D$1:$I$108,6,0),""))</f>
        <v>20</v>
      </c>
      <c r="N302" s="4">
        <f>IFERROR(VLOOKUP(A302,'SPF2'!$C$1:$I$108,7,0),IFERROR(VLOOKUP(B302,'SPF2'!$D$1:$I$108,6,0),""))</f>
        <v>26</v>
      </c>
      <c r="O302" s="10">
        <f t="shared" si="51"/>
        <v>147.6</v>
      </c>
      <c r="P302" s="11">
        <f t="shared" si="52"/>
        <v>105.6</v>
      </c>
      <c r="Q302" s="201">
        <f t="shared" si="53"/>
        <v>27.866666666666664</v>
      </c>
      <c r="R302" s="8"/>
      <c r="S302" s="5" t="str">
        <f>IFERROR(VLOOKUP(A302,DMSBX1!$C$1:$I$108,7,0),IFERROR(VLOOKUP(B302,DMSBX1!$D$1:$I$108,6,0),""))</f>
        <v/>
      </c>
      <c r="T302" s="5" t="str">
        <f>IFERROR(VLOOKUP(A302,DMSBX2!$C$1:$I$101,7,0),IFERROR(VLOOKUP(B302,DMSBX2!$D$1:$I$101,6,0),""))</f>
        <v/>
      </c>
      <c r="U302" s="4" t="str">
        <f>IFERROR(VLOOKUP(B302,'SP1'!$D$1:$I$107,6,0),"")</f>
        <v/>
      </c>
      <c r="V302" s="4" t="str">
        <f>IFERROR(VLOOKUP(B302,'SP2'!$D$1:$I$107,6,0),"")</f>
        <v/>
      </c>
      <c r="W302" s="4" t="str">
        <f>IFERROR(IF(B302&lt;&gt;0,VLOOKUP(B302,KLSBX1!$D$2:$I$120,6,FALSE()),NA()),IFERROR(IF(A302&lt;&gt;0,VLOOKUP(A302,KLSBX1!$C$2:$I$120,7,FALSE()),NA()),""))</f>
        <v/>
      </c>
      <c r="X302" s="4" t="str">
        <f>IFERROR(IF(B302&lt;&gt;0,VLOOKUP(B302,KLSBX2!$D$2:$I$120,6,FALSE()),NA()),IFERROR(IF(A302&lt;&gt;0,VLOOKUP(A302,KLSBX2!$C$2:$I$120,7,FALSE()),NA()),""))</f>
        <v/>
      </c>
      <c r="Y302" s="4" t="str">
        <f>IFERROR(IF(B302&lt;&gt;0,VLOOKUP(B302,DMSBXNC!$D$2:$I$420,6,FALSE()),NA()),IFERROR(IF(A302&lt;&gt;0,VLOOKUP(A302,DMSBXNC!$C$2:$I$420,7,FALSE()),NA()),""))</f>
        <v/>
      </c>
      <c r="Z302" s="4" t="str">
        <f>IFERROR(IF(B302&lt;&gt;0,VLOOKUP(B302,DMSBX1_3!$D$2:$I$420,6,FALSE()),NA()),IFERROR(IF(A302&lt;&gt;0,VLOOKUP(A302,DMSBX1_3!$C$2:$I$420,7,FALSE()),NA()),""))</f>
        <v/>
      </c>
      <c r="AA302" s="4" t="str">
        <f>IFERROR(IF(B302&lt;&gt;0,VLOOKUP(B302,'KLS1'!$D$2:$I$420,6,FALSE()),NA()),IFERROR(IF(A302&lt;&gt;0,VLOOKUP(A302,'KLS1'!$C$2:$I$420,7,FALSE()),NA()),""))</f>
        <v/>
      </c>
      <c r="AB302" s="6" t="str">
        <f>IFERROR(IF(B302&lt;&gt;0,VLOOKUP(B302,'KLS2'!$D$2:$I$426,6,FALSE()),NA()),IFERROR(IF(A302&lt;&gt;0,VLOOKUP(A302,'KLS2'!$C$2:$I$426,7,FALSE()),NA()),""))</f>
        <v/>
      </c>
      <c r="AC302" s="10">
        <f t="shared" si="54"/>
        <v>0</v>
      </c>
      <c r="AD302" s="11">
        <f t="shared" si="55"/>
        <v>0</v>
      </c>
      <c r="AE302" s="201">
        <f t="shared" si="56"/>
        <v>0</v>
      </c>
      <c r="AF302" s="240"/>
      <c r="AG302" s="4" t="str">
        <f>IFERROR(VLOOKUP(B302,FS!$A$2:$N$78,6,FALSE),"")</f>
        <v/>
      </c>
      <c r="AH302" s="4" t="str">
        <f>IFERROR(VLOOKUP(B302,FS!$A$2:$N$78,7,FALSE),"")</f>
        <v/>
      </c>
      <c r="AI302" s="4" t="str">
        <f>IFERROR(VLOOKUP(B302,FS!$A$2:$N$78,8,FALSE),"")</f>
        <v/>
      </c>
      <c r="AJ302" s="4" t="str">
        <f>IFERROR(VLOOKUP(B302,FS!$A$2:$N$78,9,FALSE),"")</f>
        <v/>
      </c>
      <c r="AK302" s="4" t="str">
        <f>IFERROR(VLOOKUP(B302,FS!$A$2:$N$78,10,FALSE),"")</f>
        <v/>
      </c>
      <c r="AL302" s="4" t="str">
        <f>IFERROR(VLOOKUP(B302,FS!$A$2:$N$78,11,FALSE),"")</f>
        <v/>
      </c>
      <c r="AM302" s="4" t="str">
        <f>IFERROR(VLOOKUP(B302,FS!$A$2:$N$78,12,FALSE),"")</f>
        <v/>
      </c>
      <c r="AN302" s="4" t="str">
        <f>IFERROR(VLOOKUP(B302,FS!$A$2:$N$78,13,FALSE),"")</f>
        <v/>
      </c>
      <c r="AO302" s="236">
        <f t="shared" si="57"/>
        <v>0</v>
      </c>
      <c r="AP302" s="235">
        <f t="shared" si="58"/>
        <v>0</v>
      </c>
      <c r="AQ302" s="237">
        <f t="shared" si="59"/>
        <v>0</v>
      </c>
      <c r="AR302" s="4">
        <f t="shared" si="60"/>
        <v>27.866666666666664</v>
      </c>
      <c r="AS302" s="1">
        <f t="shared" si="61"/>
        <v>1</v>
      </c>
      <c r="AT302" s="245">
        <f>COUNTIF(I302:N302,"&gt;"&amp;0)+COUNTIF(S302:AB302,"&gt;"&amp;0)+COUNTIF(AG302:AN302,"&gt;"&amp;0)</f>
        <v>6</v>
      </c>
    </row>
    <row r="303" spans="1:46" ht="15" customHeight="1">
      <c r="B303" s="14">
        <v>889283</v>
      </c>
      <c r="C303" s="14" t="s">
        <v>312</v>
      </c>
      <c r="D303" s="2">
        <v>2011</v>
      </c>
      <c r="E303" s="3" t="s">
        <v>11</v>
      </c>
      <c r="F303" s="1" t="str">
        <f>IFERROR(VLOOKUP(B303,SVEXP!$A$2:$F$6577,6,FALSE),"")</f>
        <v>Špindl sportuje</v>
      </c>
      <c r="G303" s="211" t="str">
        <f>IFERROR(VLOOKUP(B303,SVEXP!$A$2:$E$6577,5,FALSE),"")</f>
        <v>Středočeský kraj</v>
      </c>
      <c r="H303" s="3" t="s">
        <v>164</v>
      </c>
      <c r="I303" s="4" t="str">
        <f>IFERROR(VLOOKUP(A303,'KLP1'!$C$1:$I$108,7,0),IFERROR(VLOOKUP(B303,'KLP1'!$D$1:$I$108,6,0),""))</f>
        <v/>
      </c>
      <c r="J303" s="4" t="str">
        <f>IFERROR(VLOOKUP(A303,'KLP2'!$C$1:$I$108,7,0),IFERROR(VLOOKUP(B303,'KLP2'!$D$1:$I$108,6,0),""))</f>
        <v/>
      </c>
      <c r="K303" s="4" t="str">
        <f>IFERROR(VLOOKUP(A303,'DM1'!$C$1:$I$108,7,0),IFERROR(VLOOKUP(B303,'DM1'!$D$1:$I$108,6,0),""))</f>
        <v/>
      </c>
      <c r="L303" s="4" t="str">
        <f>IFERROR(VLOOKUP(A303,'DM2'!$C$1:$I$108,7,0),IFERROR(VLOOKUP(B303,'DM2'!$D$1:$I$108,6,0),""))</f>
        <v/>
      </c>
      <c r="M303" s="1" t="str">
        <f>IFERROR(VLOOKUP(A303,'SPF1'!$C$1:$I$108,7,0),IFERROR(VLOOKUP(B303,'SPF1'!$D$1:$I$108,6,0),""))</f>
        <v/>
      </c>
      <c r="N303" s="4" t="str">
        <f>IFERROR(VLOOKUP(A303,'SPF2'!$C$1:$I$108,7,0),IFERROR(VLOOKUP(B303,'SPF2'!$D$1:$I$108,6,0),""))</f>
        <v/>
      </c>
      <c r="O303" s="10">
        <f t="shared" si="51"/>
        <v>0</v>
      </c>
      <c r="P303" s="11">
        <f t="shared" si="52"/>
        <v>0</v>
      </c>
      <c r="Q303" s="201">
        <f t="shared" si="53"/>
        <v>0</v>
      </c>
      <c r="R303" s="8"/>
      <c r="S303" s="5">
        <f>IFERROR(VLOOKUP(A303,DMSBX1!$C$1:$I$108,7,0),IFERROR(VLOOKUP(B303,DMSBX1!$D$1:$I$108,6,0),""))</f>
        <v>20</v>
      </c>
      <c r="T303" s="5">
        <f>IFERROR(VLOOKUP(A303,DMSBX2!$C$1:$I$101,7,0),IFERROR(VLOOKUP(B303,DMSBX2!$D$1:$I$101,6,0),""))</f>
        <v>20</v>
      </c>
      <c r="U303" s="4" t="str">
        <f>IFERROR(VLOOKUP(B303,'SP1'!$D$1:$I$107,6,0),"")</f>
        <v/>
      </c>
      <c r="V303" s="4" t="str">
        <f>IFERROR(VLOOKUP(B303,'SP2'!$D$1:$I$107,6,0),"")</f>
        <v/>
      </c>
      <c r="W303" s="4">
        <f>IFERROR(IF(B303&lt;&gt;0,VLOOKUP(B303,KLSBX1!$D$2:$I$120,6,FALSE()),NA()),IFERROR(IF(A303&lt;&gt;0,VLOOKUP(A303,KLSBX1!$C$2:$I$120,7,FALSE()),NA()),""))</f>
        <v>29</v>
      </c>
      <c r="X303" s="4">
        <f>IFERROR(IF(B303&lt;&gt;0,VLOOKUP(B303,KLSBX2!$D$2:$I$120,6,FALSE()),NA()),IFERROR(IF(A303&lt;&gt;0,VLOOKUP(A303,KLSBX2!$C$2:$I$120,7,FALSE()),NA()),""))</f>
        <v>36</v>
      </c>
      <c r="Y303" s="4">
        <f>IFERROR(IF(B303&lt;&gt;0,VLOOKUP(B303,DMSBXNC!$D$2:$I$420,6,FALSE()),NA()),IFERROR(IF(A303&lt;&gt;0,VLOOKUP(A303,DMSBXNC!$C$2:$I$420,7,FALSE()),NA()),""))</f>
        <v>29</v>
      </c>
      <c r="Z303" s="4">
        <f>IFERROR(IF(B303&lt;&gt;0,VLOOKUP(B303,DMSBX1_3!$D$2:$I$420,6,FALSE()),NA()),IFERROR(IF(A303&lt;&gt;0,VLOOKUP(A303,DMSBX1_3!$C$2:$I$420,7,FALSE()),NA()),""))</f>
        <v>11</v>
      </c>
      <c r="AA303" s="4">
        <f>IFERROR(IF(B303&lt;&gt;0,VLOOKUP(B303,'KLS1'!$D$2:$I$420,6,FALSE()),NA()),IFERROR(IF(A303&lt;&gt;0,VLOOKUP(A303,'KLS1'!$C$2:$I$420,7,FALSE()),NA()),""))</f>
        <v>36</v>
      </c>
      <c r="AB303" s="6">
        <f>IFERROR(IF(B303&lt;&gt;0,VLOOKUP(B303,'KLS2'!$D$2:$I$426,6,FALSE()),NA()),IFERROR(IF(A303&lt;&gt;0,VLOOKUP(A303,'KLS2'!$C$2:$I$426,7,FALSE()),NA()),""))</f>
        <v>32</v>
      </c>
      <c r="AC303" s="10">
        <f t="shared" si="54"/>
        <v>213</v>
      </c>
      <c r="AD303" s="11">
        <f t="shared" si="55"/>
        <v>213</v>
      </c>
      <c r="AE303" s="201">
        <f t="shared" si="56"/>
        <v>34.666666666666664</v>
      </c>
      <c r="AF303" s="240"/>
      <c r="AG303" s="4" t="str">
        <f>IFERROR(VLOOKUP(B303,FS!$A$2:$N$78,6,FALSE),"")</f>
        <v/>
      </c>
      <c r="AH303" s="4" t="str">
        <f>IFERROR(VLOOKUP(B303,FS!$A$2:$N$78,7,FALSE),"")</f>
        <v/>
      </c>
      <c r="AI303" s="4" t="str">
        <f>IFERROR(VLOOKUP(B303,FS!$A$2:$N$78,8,FALSE),"")</f>
        <v/>
      </c>
      <c r="AJ303" s="4" t="str">
        <f>IFERROR(VLOOKUP(B303,FS!$A$2:$N$78,9,FALSE),"")</f>
        <v/>
      </c>
      <c r="AK303" s="4" t="str">
        <f>IFERROR(VLOOKUP(B303,FS!$A$2:$N$78,10,FALSE),"")</f>
        <v/>
      </c>
      <c r="AL303" s="4" t="str">
        <f>IFERROR(VLOOKUP(B303,FS!$A$2:$N$78,11,FALSE),"")</f>
        <v/>
      </c>
      <c r="AM303" s="4" t="str">
        <f>IFERROR(VLOOKUP(B303,FS!$A$2:$N$78,12,FALSE),"")</f>
        <v/>
      </c>
      <c r="AN303" s="4" t="str">
        <f>IFERROR(VLOOKUP(B303,FS!$A$2:$N$78,13,FALSE),"")</f>
        <v/>
      </c>
      <c r="AO303" s="236">
        <f t="shared" si="57"/>
        <v>0</v>
      </c>
      <c r="AP303" s="235">
        <f t="shared" si="58"/>
        <v>0</v>
      </c>
      <c r="AQ303" s="237">
        <f t="shared" si="59"/>
        <v>0</v>
      </c>
      <c r="AR303" s="4">
        <f t="shared" si="60"/>
        <v>34.666666666666664</v>
      </c>
      <c r="AS303" s="1">
        <f t="shared" si="61"/>
        <v>1</v>
      </c>
      <c r="AT303" s="245">
        <f>COUNTIF(I303:N303,"&gt;"&amp;0)+COUNTIF(S303:AB303,"&gt;"&amp;0)+COUNTIF(AG303:AN303,"&gt;"&amp;0)</f>
        <v>8</v>
      </c>
    </row>
    <row r="304" spans="1:46" ht="15" customHeight="1">
      <c r="B304" s="14">
        <v>700317</v>
      </c>
      <c r="C304" s="1" t="s">
        <v>1173</v>
      </c>
      <c r="D304" s="3">
        <v>2011</v>
      </c>
      <c r="E304" s="3" t="s">
        <v>11</v>
      </c>
      <c r="F304" s="1" t="str">
        <f>IFERROR(VLOOKUP(B304,SVEXP!$A$2:$F$6577,6,FALSE),"")</f>
        <v>Neregistrovaní</v>
      </c>
      <c r="G304" s="211" t="str">
        <f>IFERROR(VLOOKUP(B304,SVEXP!$A$2:$E$6577,5,FALSE),"")</f>
        <v>Hlavní město Praha</v>
      </c>
      <c r="H304" s="3" t="s">
        <v>161</v>
      </c>
      <c r="O304" s="10">
        <f t="shared" si="51"/>
        <v>0</v>
      </c>
      <c r="P304" s="11">
        <f t="shared" si="52"/>
        <v>0</v>
      </c>
      <c r="Q304" s="201">
        <f t="shared" si="53"/>
        <v>0</v>
      </c>
      <c r="U304" s="4"/>
      <c r="W304" s="4"/>
      <c r="X304" s="4"/>
      <c r="Y304" s="4"/>
      <c r="Z304" s="4"/>
      <c r="AA304" s="4"/>
      <c r="AB304" s="4"/>
      <c r="AC304" s="10">
        <f t="shared" si="54"/>
        <v>0</v>
      </c>
      <c r="AD304" s="11">
        <f t="shared" si="55"/>
        <v>0</v>
      </c>
      <c r="AE304" s="201">
        <f t="shared" si="56"/>
        <v>0</v>
      </c>
      <c r="AF304" s="240"/>
      <c r="AM304" s="4">
        <f>IFERROR(VLOOKUP(B304,FS!$A$2:$N$78,12,FALSE),"")</f>
        <v>28</v>
      </c>
      <c r="AO304" s="236">
        <f t="shared" si="57"/>
        <v>28</v>
      </c>
      <c r="AP304" s="235">
        <f t="shared" si="58"/>
        <v>28</v>
      </c>
      <c r="AQ304" s="237">
        <f t="shared" si="59"/>
        <v>9.3333333333333339</v>
      </c>
      <c r="AR304" s="4">
        <f t="shared" si="60"/>
        <v>9.3333333333333339</v>
      </c>
      <c r="AS304" s="1">
        <f t="shared" si="61"/>
        <v>1</v>
      </c>
      <c r="AT304" s="245">
        <f>COUNTIF(I304:N304,"&gt;"&amp;0)+COUNTIF(S304:AB304,"&gt;"&amp;0)+COUNTIF(AG304:AN304,"&gt;"&amp;0)</f>
        <v>1</v>
      </c>
    </row>
    <row r="305" spans="1:46" ht="15" customHeight="1">
      <c r="A305" s="141"/>
      <c r="B305" s="141">
        <v>776146</v>
      </c>
      <c r="C305" s="14" t="s">
        <v>545</v>
      </c>
      <c r="D305" s="2">
        <v>2011</v>
      </c>
      <c r="E305" s="3" t="s">
        <v>11</v>
      </c>
      <c r="F305" s="1" t="str">
        <f>IFERROR(VLOOKUP(B305,SVEXP!$A$2:$F$6577,6,FALSE),"")</f>
        <v>Snow Rockets</v>
      </c>
      <c r="G305" s="211" t="str">
        <f>IFERROR(VLOOKUP(B305,SVEXP!$A$2:$E$6577,5,FALSE),"")</f>
        <v>Hlavní město Praha</v>
      </c>
      <c r="H305" s="3" t="s">
        <v>161</v>
      </c>
      <c r="I305" s="4" t="str">
        <f>IFERROR(VLOOKUP(A305,'KLP1'!$C$1:$I$108,7,0),IFERROR(VLOOKUP(B305,'KLP1'!$D$1:$I$108,6,0),""))</f>
        <v/>
      </c>
      <c r="J305" s="4" t="str">
        <f>IFERROR(VLOOKUP(A305,'KLP2'!$C$1:$I$108,7,0),IFERROR(VLOOKUP(B305,'KLP2'!$D$1:$I$108,6,0),""))</f>
        <v/>
      </c>
      <c r="K305" s="4" t="str">
        <f>IFERROR(VLOOKUP(A305,'DM1'!$C$1:$I$108,7,0),IFERROR(VLOOKUP(B305,'DM1'!$D$1:$I$108,6,0),""))</f>
        <v/>
      </c>
      <c r="L305" s="4" t="str">
        <f>IFERROR(VLOOKUP(A305,'DM2'!$C$1:$I$108,7,0),IFERROR(VLOOKUP(B305,'DM2'!$D$1:$I$108,6,0),""))</f>
        <v/>
      </c>
      <c r="M305" s="1" t="str">
        <f>IFERROR(VLOOKUP(A305,'SPF1'!$C$1:$I$108,7,0),IFERROR(VLOOKUP(B305,'SPF1'!$D$1:$I$108,6,0),""))</f>
        <v/>
      </c>
      <c r="N305" s="4" t="str">
        <f>IFERROR(VLOOKUP(A305,'SPF2'!$C$1:$I$108,7,0),IFERROR(VLOOKUP(B305,'SPF2'!$D$1:$I$108,6,0),""))</f>
        <v/>
      </c>
      <c r="O305" s="10">
        <f t="shared" si="51"/>
        <v>0</v>
      </c>
      <c r="P305" s="11">
        <f t="shared" si="52"/>
        <v>0</v>
      </c>
      <c r="Q305" s="201">
        <f t="shared" si="53"/>
        <v>0</v>
      </c>
      <c r="R305" s="8"/>
      <c r="S305" s="5">
        <f>IFERROR(VLOOKUP(A305,DMSBX1!$C$1:$I$108,7,0),IFERROR(VLOOKUP(B305,DMSBX1!$D$1:$I$108,6,0),""))</f>
        <v>45</v>
      </c>
      <c r="T305" s="5">
        <f>IFERROR(VLOOKUP(A305,DMSBX2!$C$1:$I$101,7,0),IFERROR(VLOOKUP(B305,DMSBX2!$D$1:$I$101,6,0),""))</f>
        <v>100</v>
      </c>
      <c r="U305" s="4">
        <f>IFERROR(VLOOKUP(B305,'SP1'!$D$1:$I$107,6,0),"")</f>
        <v>100</v>
      </c>
      <c r="V305" s="4">
        <f>IFERROR(VLOOKUP(B305,'SP2'!$D$1:$I$107,6,0),"")</f>
        <v>100</v>
      </c>
      <c r="W305" s="4">
        <f>IFERROR(IF(B305&lt;&gt;0,VLOOKUP(B305,KLSBX1!$D$2:$I$120,6,FALSE()),NA()),IFERROR(IF(A305&lt;&gt;0,VLOOKUP(A305,KLSBX1!$C$2:$I$120,7,FALSE()),NA()),""))</f>
        <v>80</v>
      </c>
      <c r="X305" s="4">
        <f>IFERROR(IF(B305&lt;&gt;0,VLOOKUP(B305,KLSBX2!$D$2:$I$120,6,FALSE()),NA()),IFERROR(IF(A305&lt;&gt;0,VLOOKUP(A305,KLSBX2!$C$2:$I$120,7,FALSE()),NA()),""))</f>
        <v>100</v>
      </c>
      <c r="Y305" s="4">
        <f>IFERROR(IF(B305&lt;&gt;0,VLOOKUP(B305,DMSBXNC!$D$2:$I$420,6,FALSE()),NA()),IFERROR(IF(A305&lt;&gt;0,VLOOKUP(A305,DMSBXNC!$C$2:$I$420,7,FALSE()),NA()),""))</f>
        <v>50</v>
      </c>
      <c r="Z305" s="4">
        <f>IFERROR(IF(B305&lt;&gt;0,VLOOKUP(B305,DMSBX1_3!$D$2:$I$420,6,FALSE()),NA()),IFERROR(IF(A305&lt;&gt;0,VLOOKUP(A305,DMSBX1_3!$C$2:$I$420,7,FALSE()),NA()),""))</f>
        <v>80</v>
      </c>
      <c r="AA305" s="4">
        <f>IFERROR(IF(B305&lt;&gt;0,VLOOKUP(B305,'KLS1'!$D$2:$I$420,6,FALSE()),NA()),IFERROR(IF(A305&lt;&gt;0,VLOOKUP(A305,'KLS1'!$C$2:$I$420,7,FALSE()),NA()),""))</f>
        <v>100</v>
      </c>
      <c r="AB305" s="6">
        <f>IFERROR(IF(B305&lt;&gt;0,VLOOKUP(B305,'KLS2'!$D$2:$I$426,6,FALSE()),NA()),IFERROR(IF(A305&lt;&gt;0,VLOOKUP(A305,'KLS2'!$C$2:$I$426,7,FALSE()),NA()),""))</f>
        <v>80</v>
      </c>
      <c r="AC305" s="10">
        <f t="shared" si="54"/>
        <v>835</v>
      </c>
      <c r="AD305" s="11">
        <f t="shared" si="55"/>
        <v>740</v>
      </c>
      <c r="AE305" s="201">
        <f t="shared" si="56"/>
        <v>100</v>
      </c>
      <c r="AF305" s="240"/>
      <c r="AG305" s="4" t="str">
        <f>IFERROR(VLOOKUP(B305,FS!$A$2:$N$78,6,FALSE),"")</f>
        <v/>
      </c>
      <c r="AH305" s="4" t="str">
        <f>IFERROR(VLOOKUP(B305,FS!$A$2:$N$78,7,FALSE),"")</f>
        <v/>
      </c>
      <c r="AI305" s="4" t="str">
        <f>IFERROR(VLOOKUP(B305,FS!$A$2:$N$78,8,FALSE),"")</f>
        <v/>
      </c>
      <c r="AJ305" s="4" t="str">
        <f>IFERROR(VLOOKUP(B305,FS!$A$2:$N$78,9,FALSE),"")</f>
        <v/>
      </c>
      <c r="AK305" s="4" t="str">
        <f>IFERROR(VLOOKUP(B305,FS!$A$2:$N$78,10,FALSE),"")</f>
        <v/>
      </c>
      <c r="AL305" s="4" t="str">
        <f>IFERROR(VLOOKUP(B305,FS!$A$2:$N$78,11,FALSE),"")</f>
        <v/>
      </c>
      <c r="AM305" s="4" t="str">
        <f>IFERROR(VLOOKUP(B305,FS!$A$2:$N$78,12,FALSE),"")</f>
        <v/>
      </c>
      <c r="AN305" s="4" t="str">
        <f>IFERROR(VLOOKUP(B305,FS!$A$2:$N$78,13,FALSE),"")</f>
        <v/>
      </c>
      <c r="AO305" s="236">
        <f t="shared" si="57"/>
        <v>0</v>
      </c>
      <c r="AP305" s="235">
        <f t="shared" si="58"/>
        <v>0</v>
      </c>
      <c r="AQ305" s="237">
        <f t="shared" si="59"/>
        <v>0</v>
      </c>
      <c r="AR305" s="4">
        <f t="shared" si="60"/>
        <v>100</v>
      </c>
      <c r="AS305" s="1">
        <f t="shared" si="61"/>
        <v>1</v>
      </c>
      <c r="AT305" s="130"/>
    </row>
    <row r="306" spans="1:46" ht="15" customHeight="1">
      <c r="A306" s="141"/>
      <c r="B306" s="141">
        <v>776145</v>
      </c>
      <c r="C306" s="14" t="s">
        <v>549</v>
      </c>
      <c r="D306" s="2">
        <v>2011</v>
      </c>
      <c r="E306" s="3" t="s">
        <v>11</v>
      </c>
      <c r="F306" s="1" t="str">
        <f>IFERROR(VLOOKUP(B306,SVEXP!$A$2:$F$6577,6,FALSE),"")</f>
        <v>Snow Rockets</v>
      </c>
      <c r="G306" s="211" t="str">
        <f>IFERROR(VLOOKUP(B306,SVEXP!$A$2:$E$6577,5,FALSE),"")</f>
        <v>Hlavní město Praha</v>
      </c>
      <c r="H306" s="3" t="s">
        <v>161</v>
      </c>
      <c r="I306" s="4" t="str">
        <f>IFERROR(VLOOKUP(A306,'KLP1'!$C$1:$I$108,7,0),IFERROR(VLOOKUP(B306,'KLP1'!$D$1:$I$108,6,0),""))</f>
        <v/>
      </c>
      <c r="J306" s="4" t="str">
        <f>IFERROR(VLOOKUP(A306,'KLP2'!$C$1:$I$108,7,0),IFERROR(VLOOKUP(B306,'KLP2'!$D$1:$I$108,6,0),""))</f>
        <v/>
      </c>
      <c r="K306" s="4" t="str">
        <f>IFERROR(VLOOKUP(A306,'DM1'!$C$1:$I$108,7,0),IFERROR(VLOOKUP(B306,'DM1'!$D$1:$I$108,6,0),""))</f>
        <v/>
      </c>
      <c r="L306" s="4" t="str">
        <f>IFERROR(VLOOKUP(A306,'DM2'!$C$1:$I$108,7,0),IFERROR(VLOOKUP(B306,'DM2'!$D$1:$I$108,6,0),""))</f>
        <v/>
      </c>
      <c r="M306" s="1" t="str">
        <f>IFERROR(VLOOKUP(A306,'SPF1'!$C$1:$I$108,7,0),IFERROR(VLOOKUP(B306,'SPF1'!$D$1:$I$108,6,0),""))</f>
        <v/>
      </c>
      <c r="N306" s="4" t="str">
        <f>IFERROR(VLOOKUP(A306,'SPF2'!$C$1:$I$108,7,0),IFERROR(VLOOKUP(B306,'SPF2'!$D$1:$I$108,6,0),""))</f>
        <v/>
      </c>
      <c r="O306" s="10">
        <f t="shared" si="51"/>
        <v>0</v>
      </c>
      <c r="P306" s="11">
        <f t="shared" si="52"/>
        <v>0</v>
      </c>
      <c r="Q306" s="201">
        <f t="shared" si="53"/>
        <v>0</v>
      </c>
      <c r="R306" s="8"/>
      <c r="S306" s="5">
        <f>IFERROR(VLOOKUP(A306,DMSBX1!$C$1:$I$108,7,0),IFERROR(VLOOKUP(B306,DMSBX1!$D$1:$I$108,6,0),""))</f>
        <v>36</v>
      </c>
      <c r="T306" s="5">
        <f>IFERROR(VLOOKUP(A306,DMSBX2!$C$1:$I$101,7,0),IFERROR(VLOOKUP(B306,DMSBX2!$D$1:$I$101,6,0),""))</f>
        <v>36</v>
      </c>
      <c r="U306" s="4">
        <f>IFERROR(VLOOKUP(B306,'SP1'!$D$1:$I$107,6,0),"")</f>
        <v>40</v>
      </c>
      <c r="V306" s="4">
        <f>IFERROR(VLOOKUP(B306,'SP2'!$D$1:$I$107,6,0),"")</f>
        <v>50</v>
      </c>
      <c r="W306" s="4">
        <f>IFERROR(IF(B306&lt;&gt;0,VLOOKUP(B306,KLSBX1!$D$2:$I$120,6,FALSE()),NA()),IFERROR(IF(A306&lt;&gt;0,VLOOKUP(A306,KLSBX1!$C$2:$I$120,7,FALSE()),NA()),""))</f>
        <v>32</v>
      </c>
      <c r="X306" s="4">
        <f>IFERROR(IF(B306&lt;&gt;0,VLOOKUP(B306,KLSBX2!$D$2:$I$120,6,FALSE()),NA()),IFERROR(IF(A306&lt;&gt;0,VLOOKUP(A306,KLSBX2!$C$2:$I$120,7,FALSE()),NA()),""))</f>
        <v>32</v>
      </c>
      <c r="Y306" s="4">
        <f>IFERROR(IF(B306&lt;&gt;0,VLOOKUP(B306,DMSBXNC!$D$2:$I$420,6,FALSE()),NA()),IFERROR(IF(A306&lt;&gt;0,VLOOKUP(A306,DMSBXNC!$C$2:$I$420,7,FALSE()),NA()),""))</f>
        <v>32</v>
      </c>
      <c r="Z306" s="4">
        <f>IFERROR(IF(B306&lt;&gt;0,VLOOKUP(B306,DMSBX1_3!$D$2:$I$420,6,FALSE()),NA()),IFERROR(IF(A306&lt;&gt;0,VLOOKUP(A306,DMSBX1_3!$C$2:$I$420,7,FALSE()),NA()),""))</f>
        <v>20</v>
      </c>
      <c r="AA306" s="4">
        <f>IFERROR(IF(B306&lt;&gt;0,VLOOKUP(B306,'KLS1'!$D$2:$I$420,6,FALSE()),NA()),IFERROR(IF(A306&lt;&gt;0,VLOOKUP(A306,'KLS1'!$C$2:$I$420,7,FALSE()),NA()),""))</f>
        <v>50</v>
      </c>
      <c r="AB306" s="6">
        <f>IFERROR(IF(B306&lt;&gt;0,VLOOKUP(B306,'KLS2'!$D$2:$I$426,6,FALSE()),NA()),IFERROR(IF(A306&lt;&gt;0,VLOOKUP(A306,'KLS2'!$C$2:$I$426,7,FALSE()),NA()),""))</f>
        <v>60</v>
      </c>
      <c r="AC306" s="10">
        <f t="shared" si="54"/>
        <v>388</v>
      </c>
      <c r="AD306" s="11">
        <f t="shared" si="55"/>
        <v>336</v>
      </c>
      <c r="AE306" s="201">
        <f t="shared" si="56"/>
        <v>53.333333333333336</v>
      </c>
      <c r="AF306" s="240"/>
      <c r="AG306" s="4" t="str">
        <f>IFERROR(VLOOKUP(B306,FS!$A$2:$N$78,6,FALSE),"")</f>
        <v/>
      </c>
      <c r="AH306" s="4" t="str">
        <f>IFERROR(VLOOKUP(B306,FS!$A$2:$N$78,7,FALSE),"")</f>
        <v/>
      </c>
      <c r="AI306" s="4" t="str">
        <f>IFERROR(VLOOKUP(B306,FS!$A$2:$N$78,8,FALSE),"")</f>
        <v/>
      </c>
      <c r="AJ306" s="4" t="str">
        <f>IFERROR(VLOOKUP(B306,FS!$A$2:$N$78,9,FALSE),"")</f>
        <v/>
      </c>
      <c r="AK306" s="4" t="str">
        <f>IFERROR(VLOOKUP(B306,FS!$A$2:$N$78,10,FALSE),"")</f>
        <v/>
      </c>
      <c r="AL306" s="4" t="str">
        <f>IFERROR(VLOOKUP(B306,FS!$A$2:$N$78,11,FALSE),"")</f>
        <v/>
      </c>
      <c r="AM306" s="4" t="str">
        <f>IFERROR(VLOOKUP(B306,FS!$A$2:$N$78,12,FALSE),"")</f>
        <v/>
      </c>
      <c r="AN306" s="4" t="str">
        <f>IFERROR(VLOOKUP(B306,FS!$A$2:$N$78,13,FALSE),"")</f>
        <v/>
      </c>
      <c r="AO306" s="236">
        <f t="shared" si="57"/>
        <v>0</v>
      </c>
      <c r="AP306" s="235">
        <f t="shared" si="58"/>
        <v>0</v>
      </c>
      <c r="AQ306" s="237">
        <f t="shared" si="59"/>
        <v>0</v>
      </c>
      <c r="AR306" s="4">
        <f t="shared" si="60"/>
        <v>53.333333333333336</v>
      </c>
      <c r="AS306" s="1">
        <f t="shared" si="61"/>
        <v>1</v>
      </c>
      <c r="AT306" s="130"/>
    </row>
    <row r="307" spans="1:46" ht="15" customHeight="1">
      <c r="B307" s="14">
        <v>777957</v>
      </c>
      <c r="C307" s="14" t="s">
        <v>559</v>
      </c>
      <c r="D307" s="3">
        <v>2011</v>
      </c>
      <c r="E307" s="3" t="s">
        <v>11</v>
      </c>
      <c r="F307" s="1" t="str">
        <f>IFERROR(VLOOKUP(B307,SVEXP!$A$2:$F$6577,6,FALSE),"")</f>
        <v>Snow Rockets</v>
      </c>
      <c r="G307" s="211" t="str">
        <f>IFERROR(VLOOKUP(B307,SVEXP!$A$2:$E$6577,5,FALSE),"")</f>
        <v>Hlavní město Praha</v>
      </c>
      <c r="H307" s="3" t="s">
        <v>161</v>
      </c>
      <c r="I307" s="4" t="str">
        <f>IFERROR(VLOOKUP(A307,'KLP1'!$C$1:$I$108,7,0),IFERROR(VLOOKUP(B307,'KLP1'!$D$1:$I$108,6,0),""))</f>
        <v/>
      </c>
      <c r="J307" s="4" t="str">
        <f>IFERROR(VLOOKUP(A307,'KLP2'!$C$1:$I$108,7,0),IFERROR(VLOOKUP(B307,'KLP2'!$D$1:$I$108,6,0),""))</f>
        <v/>
      </c>
      <c r="K307" s="4" t="str">
        <f>IFERROR(VLOOKUP(A307,'DM1'!$C$1:$I$108,7,0),IFERROR(VLOOKUP(B307,'DM1'!$D$1:$I$108,6,0),""))</f>
        <v/>
      </c>
      <c r="L307" s="4" t="str">
        <f>IFERROR(VLOOKUP(A307,'DM2'!$C$1:$I$108,7,0),IFERROR(VLOOKUP(B307,'DM2'!$D$1:$I$108,6,0),""))</f>
        <v/>
      </c>
      <c r="M307" s="1" t="str">
        <f>IFERROR(VLOOKUP(A307,'SPF1'!$C$1:$I$108,7,0),IFERROR(VLOOKUP(B307,'SPF1'!$D$1:$I$108,6,0),""))</f>
        <v/>
      </c>
      <c r="N307" s="4" t="str">
        <f>IFERROR(VLOOKUP(A307,'SPF2'!$C$1:$I$108,7,0),IFERROR(VLOOKUP(B307,'SPF2'!$D$1:$I$108,6,0),""))</f>
        <v/>
      </c>
      <c r="O307" s="10">
        <f t="shared" si="51"/>
        <v>0</v>
      </c>
      <c r="P307" s="11">
        <f t="shared" si="52"/>
        <v>0</v>
      </c>
      <c r="Q307" s="201">
        <f t="shared" si="53"/>
        <v>0</v>
      </c>
      <c r="R307" s="8"/>
      <c r="S307" s="5" t="str">
        <f>IFERROR(VLOOKUP(A307,DMSBX1!$C$1:$I$108,7,0),IFERROR(VLOOKUP(B307,DMSBX1!$D$1:$I$108,6,0),""))</f>
        <v/>
      </c>
      <c r="T307" s="4"/>
      <c r="U307" s="4">
        <f>IFERROR(VLOOKUP(B307,'SP1'!$D$1:$I$107,6,0),"")</f>
        <v>22</v>
      </c>
      <c r="V307" s="4">
        <f>IFERROR(VLOOKUP(B307,'SP2'!$D$1:$I$107,6,0),"")</f>
        <v>40</v>
      </c>
      <c r="W307" s="4">
        <f>IFERROR(IF(B307&lt;&gt;0,VLOOKUP(B307,KLSBX1!$D$2:$I$120,6,FALSE()),NA()),IFERROR(IF(A307&lt;&gt;0,VLOOKUP(A307,KLSBX1!$C$2:$I$120,7,FALSE()),NA()),""))</f>
        <v>24</v>
      </c>
      <c r="X307" s="4" t="str">
        <f>IFERROR(IF(B307&lt;&gt;0,VLOOKUP(B307,KLSBX2!$D$2:$I$120,6,FALSE()),NA()),IFERROR(IF(A307&lt;&gt;0,VLOOKUP(A307,KLSBX2!$C$2:$I$120,7,FALSE()),NA()),""))</f>
        <v/>
      </c>
      <c r="Y307" s="4" t="str">
        <f>IFERROR(IF(B307&lt;&gt;0,VLOOKUP(B307,DMSBXNC!$D$2:$I$420,6,FALSE()),NA()),IFERROR(IF(A307&lt;&gt;0,VLOOKUP(A307,DMSBXNC!$C$2:$I$420,7,FALSE()),NA()),""))</f>
        <v/>
      </c>
      <c r="Z307" s="4" t="str">
        <f>IFERROR(IF(B307&lt;&gt;0,VLOOKUP(B307,DMSBX1_3!$D$2:$I$420,6,FALSE()),NA()),IFERROR(IF(A307&lt;&gt;0,VLOOKUP(A307,DMSBX1_3!$C$2:$I$420,7,FALSE()),NA()),""))</f>
        <v/>
      </c>
      <c r="AA307" s="4" t="str">
        <f>IFERROR(IF(B307&lt;&gt;0,VLOOKUP(B307,'KLS1'!$D$2:$I$420,6,FALSE()),NA()),IFERROR(IF(A307&lt;&gt;0,VLOOKUP(A307,'KLS1'!$C$2:$I$420,7,FALSE()),NA()),""))</f>
        <v/>
      </c>
      <c r="AB307" s="6" t="str">
        <f>IFERROR(IF(B307&lt;&gt;0,VLOOKUP(B307,'KLS2'!$D$2:$I$426,6,FALSE()),NA()),IFERROR(IF(A307&lt;&gt;0,VLOOKUP(A307,'KLS2'!$C$2:$I$426,7,FALSE()),NA()),""))</f>
        <v/>
      </c>
      <c r="AC307" s="10">
        <f t="shared" si="54"/>
        <v>86</v>
      </c>
      <c r="AD307" s="11">
        <f t="shared" si="55"/>
        <v>86</v>
      </c>
      <c r="AE307" s="201">
        <f t="shared" si="56"/>
        <v>28.666666666666668</v>
      </c>
      <c r="AF307" s="240"/>
      <c r="AG307" s="4" t="str">
        <f>IFERROR(VLOOKUP(B307,FS!$A$2:$N$78,6,FALSE),"")</f>
        <v/>
      </c>
      <c r="AH307" s="4" t="str">
        <f>IFERROR(VLOOKUP(B307,FS!$A$2:$N$78,7,FALSE),"")</f>
        <v/>
      </c>
      <c r="AI307" s="4" t="str">
        <f>IFERROR(VLOOKUP(B307,FS!$A$2:$N$78,8,FALSE),"")</f>
        <v/>
      </c>
      <c r="AJ307" s="4" t="str">
        <f>IFERROR(VLOOKUP(B307,FS!$A$2:$N$78,9,FALSE),"")</f>
        <v/>
      </c>
      <c r="AK307" s="4" t="str">
        <f>IFERROR(VLOOKUP(B307,FS!$A$2:$N$78,10,FALSE),"")</f>
        <v/>
      </c>
      <c r="AL307" s="4" t="str">
        <f>IFERROR(VLOOKUP(B307,FS!$A$2:$N$78,11,FALSE),"")</f>
        <v/>
      </c>
      <c r="AM307" s="4" t="str">
        <f>IFERROR(VLOOKUP(B307,FS!$A$2:$N$78,12,FALSE),"")</f>
        <v/>
      </c>
      <c r="AN307" s="4" t="str">
        <f>IFERROR(VLOOKUP(B307,FS!$A$2:$N$78,13,FALSE),"")</f>
        <v/>
      </c>
      <c r="AO307" s="236">
        <f t="shared" si="57"/>
        <v>0</v>
      </c>
      <c r="AP307" s="235">
        <f t="shared" si="58"/>
        <v>0</v>
      </c>
      <c r="AQ307" s="237">
        <f t="shared" si="59"/>
        <v>0</v>
      </c>
      <c r="AR307" s="4">
        <f t="shared" si="60"/>
        <v>28.666666666666668</v>
      </c>
      <c r="AS307" s="1">
        <f t="shared" si="61"/>
        <v>1</v>
      </c>
      <c r="AT307" s="130"/>
    </row>
    <row r="308" spans="1:46" ht="15" customHeight="1">
      <c r="A308" s="141"/>
      <c r="B308" s="141">
        <v>776953</v>
      </c>
      <c r="C308" s="14" t="s">
        <v>550</v>
      </c>
      <c r="D308" s="2">
        <v>2011</v>
      </c>
      <c r="E308" s="3" t="s">
        <v>11</v>
      </c>
      <c r="F308" s="1" t="str">
        <f>IFERROR(VLOOKUP(B308,SVEXP!$A$2:$F$6577,6,FALSE),"")</f>
        <v>SK SNOWRIDERS VIMPERK</v>
      </c>
      <c r="G308" s="211" t="str">
        <f>IFERROR(VLOOKUP(B308,SVEXP!$A$2:$E$6577,5,FALSE),"")</f>
        <v>Jihočeský kraj</v>
      </c>
      <c r="H308" s="3" t="s">
        <v>161</v>
      </c>
      <c r="I308" s="4" t="str">
        <f>IFERROR(VLOOKUP(A308,'KLP1'!$C$1:$I$108,7,0),IFERROR(VLOOKUP(B308,'KLP1'!$D$1:$I$108,6,0),""))</f>
        <v/>
      </c>
      <c r="J308" s="4" t="str">
        <f>IFERROR(VLOOKUP(A308,'KLP2'!$C$1:$I$108,7,0),IFERROR(VLOOKUP(B308,'KLP2'!$D$1:$I$108,6,0),""))</f>
        <v/>
      </c>
      <c r="K308" s="4" t="str">
        <f>IFERROR(VLOOKUP(A308,'DM1'!$C$1:$I$108,7,0),IFERROR(VLOOKUP(B308,'DM1'!$D$1:$I$108,6,0),""))</f>
        <v/>
      </c>
      <c r="L308" s="4" t="str">
        <f>IFERROR(VLOOKUP(A308,'DM2'!$C$1:$I$108,7,0),IFERROR(VLOOKUP(B308,'DM2'!$D$1:$I$108,6,0),""))</f>
        <v/>
      </c>
      <c r="M308" s="1" t="str">
        <f>IFERROR(VLOOKUP(A308,'SPF1'!$C$1:$I$108,7,0),IFERROR(VLOOKUP(B308,'SPF1'!$D$1:$I$108,6,0),""))</f>
        <v/>
      </c>
      <c r="N308" s="4" t="str">
        <f>IFERROR(VLOOKUP(A308,'SPF2'!$C$1:$I$108,7,0),IFERROR(VLOOKUP(B308,'SPF2'!$D$1:$I$108,6,0),""))</f>
        <v/>
      </c>
      <c r="O308" s="10">
        <f t="shared" si="51"/>
        <v>0</v>
      </c>
      <c r="P308" s="11">
        <f t="shared" si="52"/>
        <v>0</v>
      </c>
      <c r="Q308" s="201">
        <f t="shared" si="53"/>
        <v>0</v>
      </c>
      <c r="R308" s="8"/>
      <c r="S308" s="5">
        <f>IFERROR(VLOOKUP(A308,DMSBX1!$C$1:$I$108,7,0),IFERROR(VLOOKUP(B308,DMSBX1!$D$1:$I$108,6,0),""))</f>
        <v>60</v>
      </c>
      <c r="T308" s="5">
        <f>IFERROR(VLOOKUP(A308,DMSBX2!$C$1:$I$101,7,0),IFERROR(VLOOKUP(B308,DMSBX2!$D$1:$I$101,6,0),""))</f>
        <v>40</v>
      </c>
      <c r="U308" s="4">
        <f>IFERROR(VLOOKUP(B308,'SP1'!$D$1:$I$107,6,0),"")</f>
        <v>50</v>
      </c>
      <c r="V308" s="4">
        <f>IFERROR(VLOOKUP(B308,'SP2'!$D$1:$I$107,6,0),"")</f>
        <v>29</v>
      </c>
      <c r="W308" s="4">
        <f>IFERROR(IF(B308&lt;&gt;0,VLOOKUP(B308,KLSBX1!$D$2:$I$120,6,FALSE()),NA()),IFERROR(IF(A308&lt;&gt;0,VLOOKUP(A308,KLSBX1!$C$2:$I$120,7,FALSE()),NA()),""))</f>
        <v>50</v>
      </c>
      <c r="X308" s="4">
        <f>IFERROR(IF(B308&lt;&gt;0,VLOOKUP(B308,KLSBX2!$D$2:$I$120,6,FALSE()),NA()),IFERROR(IF(A308&lt;&gt;0,VLOOKUP(A308,KLSBX2!$C$2:$I$120,7,FALSE()),NA()),""))</f>
        <v>40</v>
      </c>
      <c r="Y308" s="4">
        <f>IFERROR(IF(B308&lt;&gt;0,VLOOKUP(B308,DMSBXNC!$D$2:$I$420,6,FALSE()),NA()),IFERROR(IF(A308&lt;&gt;0,VLOOKUP(A308,DMSBXNC!$C$2:$I$420,7,FALSE()),NA()),""))</f>
        <v>36</v>
      </c>
      <c r="Z308" s="4">
        <f>IFERROR(IF(B308&lt;&gt;0,VLOOKUP(B308,DMSBX1_3!$D$2:$I$420,6,FALSE()),NA()),IFERROR(IF(A308&lt;&gt;0,VLOOKUP(A308,DMSBX1_3!$C$2:$I$420,7,FALSE()),NA()),""))</f>
        <v>29</v>
      </c>
      <c r="AA308" s="4" t="str">
        <f>IFERROR(IF(B308&lt;&gt;0,VLOOKUP(B308,'KLS1'!$D$2:$I$420,6,FALSE()),NA()),IFERROR(IF(A308&lt;&gt;0,VLOOKUP(A308,'KLS1'!$C$2:$I$420,7,FALSE()),NA()),""))</f>
        <v/>
      </c>
      <c r="AB308" s="6" t="str">
        <f>IFERROR(IF(B308&lt;&gt;0,VLOOKUP(B308,'KLS2'!$D$2:$I$426,6,FALSE()),NA()),IFERROR(IF(A308&lt;&gt;0,VLOOKUP(A308,'KLS2'!$C$2:$I$426,7,FALSE()),NA()),""))</f>
        <v/>
      </c>
      <c r="AC308" s="10">
        <f t="shared" si="54"/>
        <v>334</v>
      </c>
      <c r="AD308" s="11">
        <f t="shared" si="55"/>
        <v>334</v>
      </c>
      <c r="AE308" s="201">
        <f t="shared" si="56"/>
        <v>53.333333333333336</v>
      </c>
      <c r="AF308" s="240"/>
      <c r="AG308" s="4" t="str">
        <f>IFERROR(VLOOKUP(B308,FS!$A$2:$N$78,6,FALSE),"")</f>
        <v/>
      </c>
      <c r="AH308" s="4" t="str">
        <f>IFERROR(VLOOKUP(B308,FS!$A$2:$N$78,7,FALSE),"")</f>
        <v/>
      </c>
      <c r="AI308" s="4" t="str">
        <f>IFERROR(VLOOKUP(B308,FS!$A$2:$N$78,8,FALSE),"")</f>
        <v/>
      </c>
      <c r="AJ308" s="4" t="str">
        <f>IFERROR(VLOOKUP(B308,FS!$A$2:$N$78,9,FALSE),"")</f>
        <v/>
      </c>
      <c r="AK308" s="4" t="str">
        <f>IFERROR(VLOOKUP(B308,FS!$A$2:$N$78,10,FALSE),"")</f>
        <v/>
      </c>
      <c r="AL308" s="4" t="str">
        <f>IFERROR(VLOOKUP(B308,FS!$A$2:$N$78,11,FALSE),"")</f>
        <v/>
      </c>
      <c r="AM308" s="4" t="str">
        <f>IFERROR(VLOOKUP(B308,FS!$A$2:$N$78,12,FALSE),"")</f>
        <v/>
      </c>
      <c r="AN308" s="4" t="str">
        <f>IFERROR(VLOOKUP(B308,FS!$A$2:$N$78,13,FALSE),"")</f>
        <v/>
      </c>
      <c r="AO308" s="236">
        <f t="shared" si="57"/>
        <v>0</v>
      </c>
      <c r="AP308" s="235">
        <f t="shared" si="58"/>
        <v>0</v>
      </c>
      <c r="AQ308" s="237">
        <f t="shared" si="59"/>
        <v>0</v>
      </c>
      <c r="AR308" s="4">
        <f t="shared" si="60"/>
        <v>53.333333333333336</v>
      </c>
      <c r="AS308" s="1">
        <f t="shared" si="61"/>
        <v>1</v>
      </c>
      <c r="AT308" s="130"/>
    </row>
    <row r="309" spans="1:46" ht="15" customHeight="1">
      <c r="B309" s="14">
        <v>774775</v>
      </c>
      <c r="C309" s="14" t="s">
        <v>583</v>
      </c>
      <c r="D309" s="2">
        <v>2011</v>
      </c>
      <c r="E309" s="3" t="s">
        <v>11</v>
      </c>
      <c r="F309" s="1" t="str">
        <f>IFERROR(VLOOKUP(B309,SVEXP!$A$2:$F$6577,6,FALSE),"")</f>
        <v>Klub Krušných hor</v>
      </c>
      <c r="G309" s="211" t="str">
        <f>IFERROR(VLOOKUP(B309,SVEXP!$A$2:$E$6577,5,FALSE),"")</f>
        <v>Karlovarský kraj</v>
      </c>
      <c r="H309" s="3" t="s">
        <v>161</v>
      </c>
      <c r="I309" s="4" t="str">
        <f>IFERROR(VLOOKUP(A309,'KLP1'!$C$1:$I$108,7,0),IFERROR(VLOOKUP(B309,'KLP1'!$D$1:$I$108,6,0),""))</f>
        <v/>
      </c>
      <c r="J309" s="4" t="str">
        <f>IFERROR(VLOOKUP(A309,'KLP2'!$C$1:$I$108,7,0),IFERROR(VLOOKUP(B309,'KLP2'!$D$1:$I$108,6,0),""))</f>
        <v/>
      </c>
      <c r="K309" s="4" t="str">
        <f>IFERROR(VLOOKUP(A309,'DM1'!$C$1:$I$108,7,0),IFERROR(VLOOKUP(B309,'DM1'!$D$1:$I$108,6,0),""))</f>
        <v/>
      </c>
      <c r="L309" s="4" t="str">
        <f>IFERROR(VLOOKUP(A309,'DM2'!$C$1:$I$108,7,0),IFERROR(VLOOKUP(B309,'DM2'!$D$1:$I$108,6,0),""))</f>
        <v/>
      </c>
      <c r="M309" s="1" t="str">
        <f>IFERROR(VLOOKUP(A309,'SPF1'!$C$1:$I$108,7,0),IFERROR(VLOOKUP(B309,'SPF1'!$D$1:$I$108,6,0),""))</f>
        <v/>
      </c>
      <c r="N309" s="4" t="str">
        <f>IFERROR(VLOOKUP(A309,'SPF2'!$C$1:$I$108,7,0),IFERROR(VLOOKUP(B309,'SPF2'!$D$1:$I$108,6,0),""))</f>
        <v/>
      </c>
      <c r="O309" s="10">
        <f t="shared" si="51"/>
        <v>0</v>
      </c>
      <c r="P309" s="11">
        <f t="shared" si="52"/>
        <v>0</v>
      </c>
      <c r="Q309" s="201">
        <f t="shared" si="53"/>
        <v>0</v>
      </c>
      <c r="R309" s="8"/>
      <c r="S309" s="5" t="str">
        <f>IFERROR(VLOOKUP(A309,DMSBX1!$C$1:$I$108,7,0),IFERROR(VLOOKUP(B309,DMSBX1!$D$1:$I$108,6,0),""))</f>
        <v/>
      </c>
      <c r="T309" s="5" t="str">
        <f>IFERROR(VLOOKUP(A309,DMSBX2!$C$1:$I$101,7,0),IFERROR(VLOOKUP(B309,DMSBX2!$D$1:$I$101,6,0),""))</f>
        <v/>
      </c>
      <c r="U309" s="4" t="str">
        <f>IFERROR(VLOOKUP(B309,'SP1'!$D$1:$I$107,6,0),"")</f>
        <v/>
      </c>
      <c r="V309" s="4" t="str">
        <f>IFERROR(VLOOKUP(B309,'SP2'!$D$1:$I$107,6,0),"")</f>
        <v/>
      </c>
      <c r="W309" s="4" t="str">
        <f>IFERROR(IF(B309&lt;&gt;0,VLOOKUP(B309,KLSBX1!$D$2:$I$120,6,FALSE()),NA()),IFERROR(IF(A309&lt;&gt;0,VLOOKUP(A309,KLSBX1!$C$2:$I$120,7,FALSE()),NA()),""))</f>
        <v/>
      </c>
      <c r="X309" s="4" t="str">
        <f>IFERROR(IF(B309&lt;&gt;0,VLOOKUP(B309,KLSBX2!$D$2:$I$120,6,FALSE()),NA()),IFERROR(IF(A309&lt;&gt;0,VLOOKUP(A309,KLSBX2!$C$2:$I$120,7,FALSE()),NA()),""))</f>
        <v/>
      </c>
      <c r="Y309" s="4" t="str">
        <f>IFERROR(IF(B309&lt;&gt;0,VLOOKUP(B309,DMSBXNC!$D$2:$I$420,6,FALSE()),NA()),IFERROR(IF(A309&lt;&gt;0,VLOOKUP(A309,DMSBXNC!$C$2:$I$420,7,FALSE()),NA()),""))</f>
        <v/>
      </c>
      <c r="Z309" s="4" t="str">
        <f>IFERROR(IF(B309&lt;&gt;0,VLOOKUP(B309,DMSBX1_3!$D$2:$I$420,6,FALSE()),NA()),IFERROR(IF(A309&lt;&gt;0,VLOOKUP(A309,DMSBX1_3!$C$2:$I$420,7,FALSE()),NA()),""))</f>
        <v/>
      </c>
      <c r="AA309" s="4" t="str">
        <f>IFERROR(IF(B309&lt;&gt;0,VLOOKUP(B309,'KLS1'!$D$2:$I$420,6,FALSE()),NA()),IFERROR(IF(A309&lt;&gt;0,VLOOKUP(A309,'KLS1'!$C$2:$I$420,7,FALSE()),NA()),""))</f>
        <v/>
      </c>
      <c r="AB309" s="6" t="str">
        <f>IFERROR(IF(B309&lt;&gt;0,VLOOKUP(B309,'KLS2'!$D$2:$I$426,6,FALSE()),NA()),IFERROR(IF(A309&lt;&gt;0,VLOOKUP(A309,'KLS2'!$C$2:$I$426,7,FALSE()),NA()),""))</f>
        <v/>
      </c>
      <c r="AC309" s="10">
        <f t="shared" si="54"/>
        <v>0</v>
      </c>
      <c r="AD309" s="11">
        <f t="shared" si="55"/>
        <v>0</v>
      </c>
      <c r="AE309" s="201">
        <f t="shared" si="56"/>
        <v>0</v>
      </c>
      <c r="AF309" s="240"/>
      <c r="AG309" s="4">
        <f>IFERROR(VLOOKUP(B309,FS!$A$2:$N$78,6,FALSE),"")</f>
        <v>22</v>
      </c>
      <c r="AJ309" s="4">
        <f>IFERROR(VLOOKUP(B309,FS!$A$2:$N$78,9,FALSE),"")</f>
        <v>50</v>
      </c>
      <c r="AN309" s="4">
        <f>IFERROR(VLOOKUP(B309,FS!$A$2:$N$78,13,FALSE),"")</f>
        <v>25.6</v>
      </c>
      <c r="AO309" s="236">
        <f t="shared" si="57"/>
        <v>97.6</v>
      </c>
      <c r="AP309" s="235">
        <f t="shared" si="58"/>
        <v>97.6</v>
      </c>
      <c r="AQ309" s="237">
        <f t="shared" si="59"/>
        <v>32.533333333333331</v>
      </c>
      <c r="AR309" s="4">
        <f t="shared" si="60"/>
        <v>32.533333333333331</v>
      </c>
      <c r="AS309" s="1">
        <f t="shared" si="61"/>
        <v>1</v>
      </c>
      <c r="AT309" s="245">
        <f>COUNTIF(I309:N309,"&gt;"&amp;0)+COUNTIF(S309:AB309,"&gt;"&amp;0)+COUNTIF(AG309:AN309,"&gt;"&amp;0)</f>
        <v>3</v>
      </c>
    </row>
    <row r="310" spans="1:46" ht="15" customHeight="1">
      <c r="A310" s="141"/>
      <c r="B310" s="141">
        <v>774475</v>
      </c>
      <c r="C310" s="14" t="s">
        <v>568</v>
      </c>
      <c r="D310" s="2">
        <v>2011</v>
      </c>
      <c r="E310" s="3" t="s">
        <v>11</v>
      </c>
      <c r="F310" s="1" t="str">
        <f>IFERROR(VLOOKUP(B310,SVEXP!$A$2:$F$6577,6,FALSE),"")</f>
        <v>SA Špindlerův Mlýn</v>
      </c>
      <c r="G310" s="211" t="str">
        <f>IFERROR(VLOOKUP(B310,SVEXP!$A$2:$E$6577,5,FALSE),"")</f>
        <v>Královéhradecký kraj</v>
      </c>
      <c r="H310" s="3" t="s">
        <v>161</v>
      </c>
      <c r="I310" s="4" t="str">
        <f>IFERROR(VLOOKUP(A310,'KLP1'!$C$1:$I$108,7,0),IFERROR(VLOOKUP(B310,'KLP1'!$D$1:$I$108,6,0),""))</f>
        <v/>
      </c>
      <c r="J310" s="4" t="str">
        <f>IFERROR(VLOOKUP(A310,'KLP2'!$C$1:$I$108,7,0),IFERROR(VLOOKUP(B310,'KLP2'!$D$1:$I$108,6,0),""))</f>
        <v/>
      </c>
      <c r="K310" s="4" t="str">
        <f>IFERROR(VLOOKUP(A310,'DM1'!$C$1:$I$108,7,0),IFERROR(VLOOKUP(B310,'DM1'!$D$1:$I$108,6,0),""))</f>
        <v/>
      </c>
      <c r="L310" s="4" t="str">
        <f>IFERROR(VLOOKUP(A310,'DM2'!$C$1:$I$108,7,0),IFERROR(VLOOKUP(B310,'DM2'!$D$1:$I$108,6,0),""))</f>
        <v/>
      </c>
      <c r="M310" s="1" t="str">
        <f>IFERROR(VLOOKUP(A310,'SPF1'!$C$1:$I$108,7,0),IFERROR(VLOOKUP(B310,'SPF1'!$D$1:$I$108,6,0),""))</f>
        <v/>
      </c>
      <c r="N310" s="4" t="str">
        <f>IFERROR(VLOOKUP(A310,'SPF2'!$C$1:$I$108,7,0),IFERROR(VLOOKUP(B310,'SPF2'!$D$1:$I$108,6,0),""))</f>
        <v/>
      </c>
      <c r="O310" s="10">
        <f t="shared" si="51"/>
        <v>0</v>
      </c>
      <c r="P310" s="11">
        <f t="shared" si="52"/>
        <v>0</v>
      </c>
      <c r="Q310" s="201">
        <f t="shared" si="53"/>
        <v>0</v>
      </c>
      <c r="R310" s="8"/>
      <c r="S310" s="5" t="str">
        <f>IFERROR(VLOOKUP(A310,DMSBX1!$C$1:$I$108,7,0),IFERROR(VLOOKUP(B310,DMSBX1!$D$1:$I$108,6,0),""))</f>
        <v/>
      </c>
      <c r="T310" s="5" t="str">
        <f>IFERROR(VLOOKUP(A310,DMSBX2!$C$1:$I$101,7,0),IFERROR(VLOOKUP(B310,DMSBX2!$D$1:$I$101,6,0),""))</f>
        <v/>
      </c>
      <c r="U310" s="4" t="str">
        <f>IFERROR(VLOOKUP(B310,'SP1'!$D$1:$I$107,6,0),"")</f>
        <v/>
      </c>
      <c r="V310" s="4" t="str">
        <f>IFERROR(VLOOKUP(B310,'SP2'!$D$1:$I$107,6,0),"")</f>
        <v/>
      </c>
      <c r="W310" s="4" t="str">
        <f>IFERROR(IF(B310&lt;&gt;0,VLOOKUP(B310,KLSBX1!$D$2:$I$120,6,FALSE()),NA()),IFERROR(IF(A310&lt;&gt;0,VLOOKUP(A310,KLSBX1!$C$2:$I$120,7,FALSE()),NA()),""))</f>
        <v/>
      </c>
      <c r="X310" s="4" t="str">
        <f>IFERROR(IF(B310&lt;&gt;0,VLOOKUP(B310,KLSBX2!$D$2:$I$120,6,FALSE()),NA()),IFERROR(IF(A310&lt;&gt;0,VLOOKUP(A310,KLSBX2!$C$2:$I$120,7,FALSE()),NA()),""))</f>
        <v/>
      </c>
      <c r="Y310" s="4">
        <f>IFERROR(IF(B310&lt;&gt;0,VLOOKUP(B310,DMSBXNC!$D$2:$I$420,6,FALSE()),NA()),IFERROR(IF(A310&lt;&gt;0,VLOOKUP(A310,DMSBXNC!$C$2:$I$420,7,FALSE()),NA()),""))</f>
        <v>22</v>
      </c>
      <c r="Z310" s="4">
        <f>IFERROR(IF(B310&lt;&gt;0,VLOOKUP(B310,DMSBX1_3!$D$2:$I$420,6,FALSE()),NA()),IFERROR(IF(A310&lt;&gt;0,VLOOKUP(A310,DMSBX1_3!$C$2:$I$420,7,FALSE()),NA()),""))</f>
        <v>15</v>
      </c>
      <c r="AA310" s="4" t="str">
        <f>IFERROR(IF(B310&lt;&gt;0,VLOOKUP(B310,'KLS1'!$D$2:$I$420,6,FALSE()),NA()),IFERROR(IF(A310&lt;&gt;0,VLOOKUP(A310,'KLS1'!$C$2:$I$420,7,FALSE()),NA()),""))</f>
        <v/>
      </c>
      <c r="AB310" s="6" t="str">
        <f>IFERROR(IF(B310&lt;&gt;0,VLOOKUP(B310,'KLS2'!$D$2:$I$426,6,FALSE()),NA()),IFERROR(IF(A310&lt;&gt;0,VLOOKUP(A310,'KLS2'!$C$2:$I$426,7,FALSE()),NA()),""))</f>
        <v/>
      </c>
      <c r="AC310" s="10">
        <f t="shared" si="54"/>
        <v>37</v>
      </c>
      <c r="AD310" s="11">
        <f t="shared" si="55"/>
        <v>37</v>
      </c>
      <c r="AE310" s="201">
        <f t="shared" si="56"/>
        <v>12.333333333333334</v>
      </c>
      <c r="AF310" s="240"/>
      <c r="AG310" s="4">
        <f>IFERROR(VLOOKUP(B310,FS!$A$2:$N$78,6,FALSE),"")</f>
        <v>24</v>
      </c>
      <c r="AJ310" s="4">
        <f>IFERROR(VLOOKUP(B310,FS!$A$2:$N$78,9,FALSE),"")</f>
        <v>40</v>
      </c>
      <c r="AM310" s="4">
        <f>IFERROR(VLOOKUP(B310,FS!$A$2:$N$78,12,FALSE),"")</f>
        <v>42</v>
      </c>
      <c r="AO310" s="236">
        <f t="shared" si="57"/>
        <v>106</v>
      </c>
      <c r="AP310" s="235">
        <f t="shared" si="58"/>
        <v>106</v>
      </c>
      <c r="AQ310" s="237">
        <f t="shared" si="59"/>
        <v>35.333333333333336</v>
      </c>
      <c r="AR310" s="4">
        <f t="shared" si="60"/>
        <v>47.666666666666671</v>
      </c>
      <c r="AS310" s="1">
        <f t="shared" si="61"/>
        <v>2</v>
      </c>
      <c r="AT310" s="245">
        <f>COUNTIF(I310:N310,"&gt;"&amp;0)+COUNTIF(S310:AB310,"&gt;"&amp;0)+COUNTIF(AG310:AN310,"&gt;"&amp;0)</f>
        <v>5</v>
      </c>
    </row>
    <row r="311" spans="1:46" ht="15" customHeight="1">
      <c r="B311" s="14">
        <v>775667</v>
      </c>
      <c r="C311" s="14" t="s">
        <v>567</v>
      </c>
      <c r="D311" s="3">
        <v>2011</v>
      </c>
      <c r="E311" s="3" t="s">
        <v>11</v>
      </c>
      <c r="F311" s="1" t="str">
        <f>IFERROR(VLOOKUP(B311,SVEXP!$A$2:$F$6577,6,FALSE),"")</f>
        <v>board masteRS team</v>
      </c>
      <c r="G311" s="211" t="str">
        <f>IFERROR(VLOOKUP(B311,SVEXP!$A$2:$E$6577,5,FALSE),"")</f>
        <v>Královéhradecký kraj</v>
      </c>
      <c r="H311" s="3" t="s">
        <v>161</v>
      </c>
      <c r="I311" s="4" t="str">
        <f>IFERROR(VLOOKUP(A311,'KLP1'!$C$1:$I$108,7,0),IFERROR(VLOOKUP(B311,'KLP1'!$D$1:$I$108,6,0),""))</f>
        <v/>
      </c>
      <c r="J311" s="4" t="str">
        <f>IFERROR(VLOOKUP(A311,'KLP2'!$C$1:$I$108,7,0),IFERROR(VLOOKUP(B311,'KLP2'!$D$1:$I$108,6,0),""))</f>
        <v/>
      </c>
      <c r="K311" s="4" t="str">
        <f>IFERROR(VLOOKUP(A311,'DM1'!$C$1:$I$108,7,0),IFERROR(VLOOKUP(B311,'DM1'!$D$1:$I$108,6,0),""))</f>
        <v/>
      </c>
      <c r="L311" s="4" t="str">
        <f>IFERROR(VLOOKUP(A311,'DM2'!$C$1:$I$108,7,0),IFERROR(VLOOKUP(B311,'DM2'!$D$1:$I$108,6,0),""))</f>
        <v/>
      </c>
      <c r="M311" s="1" t="str">
        <f>IFERROR(VLOOKUP(A311,'SPF1'!$C$1:$I$108,7,0),IFERROR(VLOOKUP(B311,'SPF1'!$D$1:$I$108,6,0),""))</f>
        <v/>
      </c>
      <c r="N311" s="4" t="str">
        <f>IFERROR(VLOOKUP(A311,'SPF2'!$C$1:$I$108,7,0),IFERROR(VLOOKUP(B311,'SPF2'!$D$1:$I$108,6,0),""))</f>
        <v/>
      </c>
      <c r="O311" s="10">
        <f t="shared" si="51"/>
        <v>0</v>
      </c>
      <c r="P311" s="11">
        <f t="shared" si="52"/>
        <v>0</v>
      </c>
      <c r="Q311" s="201">
        <f t="shared" si="53"/>
        <v>0</v>
      </c>
      <c r="R311" s="8"/>
      <c r="S311" s="5">
        <f>IFERROR(VLOOKUP(A311,DMSBX1!$C$1:$I$108,7,0),IFERROR(VLOOKUP(B311,DMSBX1!$D$1:$I$108,6,0),""))</f>
        <v>24</v>
      </c>
      <c r="T311" s="5">
        <f>IFERROR(VLOOKUP(A311,DMSBX2!$C$1:$I$101,7,0),IFERROR(VLOOKUP(B311,DMSBX2!$D$1:$I$101,6,0),""))</f>
        <v>24</v>
      </c>
      <c r="U311" s="4" t="str">
        <f>IFERROR(VLOOKUP(B311,'SP1'!$D$1:$I$107,6,0),"")</f>
        <v/>
      </c>
      <c r="V311" s="4" t="str">
        <f>IFERROR(VLOOKUP(B311,'SP2'!$D$1:$I$107,6,0),"")</f>
        <v/>
      </c>
      <c r="W311" s="4" t="str">
        <f>IFERROR(IF(B311&lt;&gt;0,VLOOKUP(B311,KLSBX1!$D$2:$I$120,6,FALSE()),NA()),IFERROR(IF(A311&lt;&gt;0,VLOOKUP(A311,KLSBX1!$C$2:$I$120,7,FALSE()),NA()),""))</f>
        <v/>
      </c>
      <c r="X311" s="4" t="str">
        <f>IFERROR(IF(B311&lt;&gt;0,VLOOKUP(B311,KLSBX2!$D$2:$I$120,6,FALSE()),NA()),IFERROR(IF(A311&lt;&gt;0,VLOOKUP(A311,KLSBX2!$C$2:$I$120,7,FALSE()),NA()),""))</f>
        <v/>
      </c>
      <c r="Y311" s="4" t="str">
        <f>IFERROR(IF(B311&lt;&gt;0,VLOOKUP(B311,DMSBXNC!$D$2:$I$420,6,FALSE()),NA()),IFERROR(IF(A311&lt;&gt;0,VLOOKUP(A311,DMSBXNC!$C$2:$I$420,7,FALSE()),NA()),""))</f>
        <v/>
      </c>
      <c r="Z311" s="4" t="str">
        <f>IFERROR(IF(B311&lt;&gt;0,VLOOKUP(B311,DMSBX1_3!$D$2:$I$420,6,FALSE()),NA()),IFERROR(IF(A311&lt;&gt;0,VLOOKUP(A311,DMSBX1_3!$C$2:$I$420,7,FALSE()),NA()),""))</f>
        <v/>
      </c>
      <c r="AA311" s="4" t="str">
        <f>IFERROR(IF(B311&lt;&gt;0,VLOOKUP(B311,'KLS1'!$D$2:$I$420,6,FALSE()),NA()),IFERROR(IF(A311&lt;&gt;0,VLOOKUP(A311,'KLS1'!$C$2:$I$420,7,FALSE()),NA()),""))</f>
        <v/>
      </c>
      <c r="AB311" s="6" t="str">
        <f>IFERROR(IF(B311&lt;&gt;0,VLOOKUP(B311,'KLS2'!$D$2:$I$426,6,FALSE()),NA()),IFERROR(IF(A311&lt;&gt;0,VLOOKUP(A311,'KLS2'!$C$2:$I$426,7,FALSE()),NA()),""))</f>
        <v/>
      </c>
      <c r="AC311" s="10">
        <f t="shared" si="54"/>
        <v>48</v>
      </c>
      <c r="AD311" s="11">
        <f t="shared" si="55"/>
        <v>48</v>
      </c>
      <c r="AE311" s="201">
        <f t="shared" si="56"/>
        <v>16</v>
      </c>
      <c r="AF311" s="240"/>
      <c r="AG311" s="4" t="str">
        <f>IFERROR(VLOOKUP(B311,FS!$A$2:$N$78,6,FALSE),"")</f>
        <v/>
      </c>
      <c r="AH311" s="4" t="str">
        <f>IFERROR(VLOOKUP(B311,FS!$A$2:$N$78,7,FALSE),"")</f>
        <v/>
      </c>
      <c r="AI311" s="4" t="str">
        <f>IFERROR(VLOOKUP(B311,FS!$A$2:$N$78,8,FALSE),"")</f>
        <v/>
      </c>
      <c r="AJ311" s="4" t="str">
        <f>IFERROR(VLOOKUP(B311,FS!$A$2:$N$78,9,FALSE),"")</f>
        <v/>
      </c>
      <c r="AK311" s="4" t="str">
        <f>IFERROR(VLOOKUP(B311,FS!$A$2:$N$78,10,FALSE),"")</f>
        <v/>
      </c>
      <c r="AL311" s="4" t="str">
        <f>IFERROR(VLOOKUP(B311,FS!$A$2:$N$78,11,FALSE),"")</f>
        <v/>
      </c>
      <c r="AM311" s="4" t="str">
        <f>IFERROR(VLOOKUP(B311,FS!$A$2:$N$78,12,FALSE),"")</f>
        <v/>
      </c>
      <c r="AN311" s="4" t="str">
        <f>IFERROR(VLOOKUP(B311,FS!$A$2:$N$78,13,FALSE),"")</f>
        <v/>
      </c>
      <c r="AO311" s="236">
        <f t="shared" si="57"/>
        <v>0</v>
      </c>
      <c r="AP311" s="235">
        <f t="shared" si="58"/>
        <v>0</v>
      </c>
      <c r="AQ311" s="237">
        <f t="shared" si="59"/>
        <v>0</v>
      </c>
      <c r="AR311" s="4">
        <f t="shared" si="60"/>
        <v>16</v>
      </c>
      <c r="AS311" s="1">
        <f t="shared" si="61"/>
        <v>1</v>
      </c>
      <c r="AT311" s="130"/>
    </row>
    <row r="312" spans="1:46" ht="15" customHeight="1">
      <c r="A312" s="141"/>
      <c r="B312" s="141">
        <v>775701</v>
      </c>
      <c r="C312" s="14" t="s">
        <v>581</v>
      </c>
      <c r="D312" s="2">
        <v>2011</v>
      </c>
      <c r="E312" s="3" t="s">
        <v>11</v>
      </c>
      <c r="F312" s="1" t="str">
        <f>IFERROR(VLOOKUP(B312,SVEXP!$A$2:$F$6577,6,FALSE),"")</f>
        <v>Lítací jelen</v>
      </c>
      <c r="G312" s="211" t="str">
        <f>IFERROR(VLOOKUP(B312,SVEXP!$A$2:$E$6577,5,FALSE),"")</f>
        <v>Moravskoslezský kraj</v>
      </c>
      <c r="H312" s="3" t="s">
        <v>161</v>
      </c>
      <c r="I312" s="4">
        <f>IFERROR(VLOOKUP(A312,'KLP1'!$C$1:$I$108,7,0),IFERROR(VLOOKUP(B312,'KLP1'!$D$1:$I$108,6,0),""))</f>
        <v>40</v>
      </c>
      <c r="J312" s="4">
        <f>IFERROR(VLOOKUP(A312,'KLP2'!$C$1:$I$108,7,0),IFERROR(VLOOKUP(B312,'KLP2'!$D$1:$I$108,6,0),""))</f>
        <v>70</v>
      </c>
      <c r="K312" s="4">
        <f>IFERROR(VLOOKUP(A312,'DM1'!$C$1:$I$108,7,0),IFERROR(VLOOKUP(B312,'DM1'!$D$1:$I$108,6,0),""))</f>
        <v>45</v>
      </c>
      <c r="L312" s="4">
        <f>IFERROR(VLOOKUP(A312,'DM2'!$C$1:$I$108,7,0),IFERROR(VLOOKUP(B312,'DM2'!$D$1:$I$108,6,0),""))</f>
        <v>80</v>
      </c>
      <c r="M312" s="4">
        <f>IFERROR(VLOOKUP(A312,'SPF1'!$C$1:$I$108,7,0),IFERROR(VLOOKUP(B312,'SPF1'!$D$1:$I$108,6,0),""))</f>
        <v>60</v>
      </c>
      <c r="N312" s="4">
        <f>IFERROR(VLOOKUP(A312,'SPF2'!$C$1:$I$108,7,0),IFERROR(VLOOKUP(B312,'SPF2'!$D$1:$I$108,6,0),""))</f>
        <v>45</v>
      </c>
      <c r="O312" s="10">
        <f t="shared" si="51"/>
        <v>340</v>
      </c>
      <c r="P312" s="11">
        <f t="shared" si="52"/>
        <v>255</v>
      </c>
      <c r="Q312" s="201">
        <f t="shared" si="53"/>
        <v>70</v>
      </c>
      <c r="R312" s="8"/>
      <c r="S312" s="5" t="str">
        <f>IFERROR(VLOOKUP(A312,DMSBX1!$C$1:$I$108,7,0),IFERROR(VLOOKUP(B312,DMSBX1!$D$1:$I$108,6,0),""))</f>
        <v/>
      </c>
      <c r="T312" s="5" t="str">
        <f>IFERROR(VLOOKUP(A312,DMSBX2!$C$1:$I$101,7,0),IFERROR(VLOOKUP(B312,DMSBX2!$D$1:$I$101,6,0),""))</f>
        <v/>
      </c>
      <c r="U312" s="4" t="str">
        <f>IFERROR(VLOOKUP(B312,'SP1'!$D$1:$I$107,6,0),"")</f>
        <v/>
      </c>
      <c r="V312" s="4" t="str">
        <f>IFERROR(VLOOKUP(B312,'SP2'!$D$1:$I$107,6,0),"")</f>
        <v/>
      </c>
      <c r="W312" s="4" t="str">
        <f>IFERROR(IF(B312&lt;&gt;0,VLOOKUP(B312,KLSBX1!$D$2:$I$120,6,FALSE()),NA()),IFERROR(IF(A312&lt;&gt;0,VLOOKUP(A312,KLSBX1!$C$2:$I$120,7,FALSE()),NA()),""))</f>
        <v/>
      </c>
      <c r="X312" s="4" t="str">
        <f>IFERROR(IF(B312&lt;&gt;0,VLOOKUP(B312,KLSBX2!$D$2:$I$120,6,FALSE()),NA()),IFERROR(IF(A312&lt;&gt;0,VLOOKUP(A312,KLSBX2!$C$2:$I$120,7,FALSE()),NA()),""))</f>
        <v/>
      </c>
      <c r="Y312" s="4" t="str">
        <f>IFERROR(IF(B312&lt;&gt;0,VLOOKUP(B312,DMSBXNC!$D$2:$I$420,6,FALSE()),NA()),IFERROR(IF(A312&lt;&gt;0,VLOOKUP(A312,DMSBXNC!$C$2:$I$420,7,FALSE()),NA()),""))</f>
        <v/>
      </c>
      <c r="Z312" s="4" t="str">
        <f>IFERROR(IF(B312&lt;&gt;0,VLOOKUP(B312,DMSBX1_3!$D$2:$I$420,6,FALSE()),NA()),IFERROR(IF(A312&lt;&gt;0,VLOOKUP(A312,DMSBX1_3!$C$2:$I$420,7,FALSE()),NA()),""))</f>
        <v/>
      </c>
      <c r="AA312" s="4" t="str">
        <f>IFERROR(IF(B312&lt;&gt;0,VLOOKUP(B312,'KLS1'!$D$2:$I$420,6,FALSE()),NA()),IFERROR(IF(A312&lt;&gt;0,VLOOKUP(A312,'KLS1'!$C$2:$I$420,7,FALSE()),NA()),""))</f>
        <v/>
      </c>
      <c r="AB312" s="6" t="str">
        <f>IFERROR(IF(B312&lt;&gt;0,VLOOKUP(B312,'KLS2'!$D$2:$I$426,6,FALSE()),NA()),IFERROR(IF(A312&lt;&gt;0,VLOOKUP(A312,'KLS2'!$C$2:$I$426,7,FALSE()),NA()),""))</f>
        <v/>
      </c>
      <c r="AC312" s="10">
        <f t="shared" si="54"/>
        <v>0</v>
      </c>
      <c r="AD312" s="11">
        <f t="shared" si="55"/>
        <v>0</v>
      </c>
      <c r="AE312" s="201">
        <f t="shared" si="56"/>
        <v>0</v>
      </c>
      <c r="AF312" s="240"/>
      <c r="AG312" s="4" t="str">
        <f>IFERROR(VLOOKUP(B312,FS!$A$2:$N$78,6,FALSE),"")</f>
        <v/>
      </c>
      <c r="AH312" s="4" t="str">
        <f>IFERROR(VLOOKUP(B312,FS!$A$2:$N$78,7,FALSE),"")</f>
        <v/>
      </c>
      <c r="AI312" s="4" t="str">
        <f>IFERROR(VLOOKUP(B312,FS!$A$2:$N$78,8,FALSE),"")</f>
        <v/>
      </c>
      <c r="AJ312" s="4" t="str">
        <f>IFERROR(VLOOKUP(B312,FS!$A$2:$N$78,9,FALSE),"")</f>
        <v/>
      </c>
      <c r="AK312" s="4" t="str">
        <f>IFERROR(VLOOKUP(B312,FS!$A$2:$N$78,10,FALSE),"")</f>
        <v/>
      </c>
      <c r="AL312" s="4" t="str">
        <f>IFERROR(VLOOKUP(B312,FS!$A$2:$N$78,11,FALSE),"")</f>
        <v/>
      </c>
      <c r="AM312" s="4" t="str">
        <f>IFERROR(VLOOKUP(B312,FS!$A$2:$N$78,12,FALSE),"")</f>
        <v/>
      </c>
      <c r="AN312" s="4" t="str">
        <f>IFERROR(VLOOKUP(B312,FS!$A$2:$N$78,13,FALSE),"")</f>
        <v/>
      </c>
      <c r="AO312" s="236">
        <f t="shared" si="57"/>
        <v>0</v>
      </c>
      <c r="AP312" s="235">
        <f t="shared" si="58"/>
        <v>0</v>
      </c>
      <c r="AQ312" s="237">
        <f t="shared" si="59"/>
        <v>0</v>
      </c>
      <c r="AR312" s="4">
        <f t="shared" si="60"/>
        <v>70</v>
      </c>
      <c r="AS312" s="1">
        <f t="shared" si="61"/>
        <v>1</v>
      </c>
      <c r="AT312" s="130"/>
    </row>
    <row r="313" spans="1:46" ht="15" customHeight="1">
      <c r="B313" s="142">
        <v>777363</v>
      </c>
      <c r="C313" s="142" t="s">
        <v>582</v>
      </c>
      <c r="D313" s="2">
        <v>2011</v>
      </c>
      <c r="E313" s="3" t="s">
        <v>11</v>
      </c>
      <c r="F313" s="1" t="str">
        <f>IFERROR(VLOOKUP(B313,SVEXP!$A$2:$F$6577,6,FALSE),"")</f>
        <v>Lítací jelen</v>
      </c>
      <c r="G313" s="211" t="str">
        <f>IFERROR(VLOOKUP(B313,SVEXP!$A$2:$E$6577,5,FALSE),"")</f>
        <v>Moravskoslezský kraj</v>
      </c>
      <c r="H313" s="3" t="s">
        <v>161</v>
      </c>
      <c r="I313" s="4">
        <f>IFERROR(VLOOKUP(A313,'KLP1'!$C$1:$I$108,7,0),IFERROR(VLOOKUP(B313,'KLP1'!$D$1:$I$108,6,0),""))</f>
        <v>32</v>
      </c>
      <c r="J313" s="4">
        <f>IFERROR(VLOOKUP(A313,'KLP2'!$C$1:$I$108,7,0),IFERROR(VLOOKUP(B313,'KLP2'!$D$1:$I$108,6,0),""))</f>
        <v>28</v>
      </c>
      <c r="K313" s="4">
        <f>IFERROR(VLOOKUP(A313,'DM1'!$C$1:$I$108,7,0),IFERROR(VLOOKUP(B313,'DM1'!$D$1:$I$108,6,0),""))</f>
        <v>40</v>
      </c>
      <c r="L313" s="4">
        <f>IFERROR(VLOOKUP(A313,'DM2'!$C$1:$I$108,7,0),IFERROR(VLOOKUP(B313,'DM2'!$D$1:$I$108,6,0),""))</f>
        <v>36</v>
      </c>
      <c r="M313" s="4">
        <f>IFERROR(VLOOKUP(A313,'SPF1'!$C$1:$I$108,7,0),IFERROR(VLOOKUP(B313,'SPF1'!$D$1:$I$108,6,0),""))</f>
        <v>40</v>
      </c>
      <c r="N313" s="4">
        <f>IFERROR(VLOOKUP(A313,'SPF2'!$C$1:$I$108,7,0),IFERROR(VLOOKUP(B313,'SPF2'!$D$1:$I$108,6,0),""))</f>
        <v>40.5</v>
      </c>
      <c r="O313" s="10">
        <f t="shared" si="51"/>
        <v>216.5</v>
      </c>
      <c r="P313" s="11">
        <f t="shared" si="52"/>
        <v>156.5</v>
      </c>
      <c r="Q313" s="201">
        <f t="shared" si="53"/>
        <v>40.166666666666664</v>
      </c>
      <c r="R313" s="8"/>
      <c r="S313" s="5" t="str">
        <f>IFERROR(VLOOKUP(A313,DMSBX1!$C$1:$I$108,7,0),IFERROR(VLOOKUP(B313,DMSBX1!$D$1:$I$108,6,0),""))</f>
        <v/>
      </c>
      <c r="T313" s="5" t="str">
        <f>IFERROR(VLOOKUP(A313,DMSBX2!$C$1:$I$101,7,0),IFERROR(VLOOKUP(B313,DMSBX2!$D$1:$I$101,6,0),""))</f>
        <v/>
      </c>
      <c r="U313" s="4" t="str">
        <f>IFERROR(VLOOKUP(B313,'SP1'!$D$1:$I$107,6,0),"")</f>
        <v/>
      </c>
      <c r="V313" s="4" t="str">
        <f>IFERROR(VLOOKUP(B313,'SP2'!$D$1:$I$107,6,0),"")</f>
        <v/>
      </c>
      <c r="W313" s="4" t="str">
        <f>IFERROR(IF(B313&lt;&gt;0,VLOOKUP(B313,KLSBX1!$D$2:$I$120,6,FALSE()),NA()),IFERROR(IF(A313&lt;&gt;0,VLOOKUP(A313,KLSBX1!$C$2:$I$120,7,FALSE()),NA()),""))</f>
        <v/>
      </c>
      <c r="X313" s="4" t="str">
        <f>IFERROR(IF(B313&lt;&gt;0,VLOOKUP(B313,KLSBX2!$D$2:$I$120,6,FALSE()),NA()),IFERROR(IF(A313&lt;&gt;0,VLOOKUP(A313,KLSBX2!$C$2:$I$120,7,FALSE()),NA()),""))</f>
        <v/>
      </c>
      <c r="Y313" s="4" t="str">
        <f>IFERROR(IF(B313&lt;&gt;0,VLOOKUP(B313,DMSBXNC!$D$2:$I$420,6,FALSE()),NA()),IFERROR(IF(A313&lt;&gt;0,VLOOKUP(A313,DMSBXNC!$C$2:$I$420,7,FALSE()),NA()),""))</f>
        <v/>
      </c>
      <c r="Z313" s="4" t="str">
        <f>IFERROR(IF(B313&lt;&gt;0,VLOOKUP(B313,DMSBX1_3!$D$2:$I$420,6,FALSE()),NA()),IFERROR(IF(A313&lt;&gt;0,VLOOKUP(A313,DMSBX1_3!$C$2:$I$420,7,FALSE()),NA()),""))</f>
        <v/>
      </c>
      <c r="AA313" s="4" t="str">
        <f>IFERROR(IF(B313&lt;&gt;0,VLOOKUP(B313,'KLS1'!$D$2:$I$420,6,FALSE()),NA()),IFERROR(IF(A313&lt;&gt;0,VLOOKUP(A313,'KLS1'!$C$2:$I$420,7,FALSE()),NA()),""))</f>
        <v/>
      </c>
      <c r="AB313" s="6" t="str">
        <f>IFERROR(IF(B313&lt;&gt;0,VLOOKUP(B313,'KLS2'!$D$2:$I$426,6,FALSE()),NA()),IFERROR(IF(A313&lt;&gt;0,VLOOKUP(A313,'KLS2'!$C$2:$I$426,7,FALSE()),NA()),""))</f>
        <v/>
      </c>
      <c r="AC313" s="10">
        <f t="shared" si="54"/>
        <v>0</v>
      </c>
      <c r="AD313" s="11">
        <f t="shared" si="55"/>
        <v>0</v>
      </c>
      <c r="AE313" s="201">
        <f t="shared" si="56"/>
        <v>0</v>
      </c>
      <c r="AF313" s="240"/>
      <c r="AG313" s="4" t="str">
        <f>IFERROR(VLOOKUP(B313,FS!$A$2:$N$78,6,FALSE),"")</f>
        <v/>
      </c>
      <c r="AH313" s="4" t="str">
        <f>IFERROR(VLOOKUP(B313,FS!$A$2:$N$78,7,FALSE),"")</f>
        <v/>
      </c>
      <c r="AI313" s="4" t="str">
        <f>IFERROR(VLOOKUP(B313,FS!$A$2:$N$78,8,FALSE),"")</f>
        <v/>
      </c>
      <c r="AJ313" s="4" t="str">
        <f>IFERROR(VLOOKUP(B313,FS!$A$2:$N$78,9,FALSE),"")</f>
        <v/>
      </c>
      <c r="AK313" s="4" t="str">
        <f>IFERROR(VLOOKUP(B313,FS!$A$2:$N$78,10,FALSE),"")</f>
        <v/>
      </c>
      <c r="AL313" s="4" t="str">
        <f>IFERROR(VLOOKUP(B313,FS!$A$2:$N$78,11,FALSE),"")</f>
        <v/>
      </c>
      <c r="AM313" s="4" t="str">
        <f>IFERROR(VLOOKUP(B313,FS!$A$2:$N$78,12,FALSE),"")</f>
        <v/>
      </c>
      <c r="AN313" s="4" t="str">
        <f>IFERROR(VLOOKUP(B313,FS!$A$2:$N$78,13,FALSE),"")</f>
        <v/>
      </c>
      <c r="AO313" s="236">
        <f t="shared" si="57"/>
        <v>0</v>
      </c>
      <c r="AP313" s="235">
        <f t="shared" si="58"/>
        <v>0</v>
      </c>
      <c r="AQ313" s="237">
        <f t="shared" si="59"/>
        <v>0</v>
      </c>
      <c r="AR313" s="4">
        <f t="shared" si="60"/>
        <v>40.166666666666664</v>
      </c>
      <c r="AS313" s="1">
        <f t="shared" si="61"/>
        <v>1</v>
      </c>
      <c r="AT313" s="130"/>
    </row>
    <row r="314" spans="1:46" ht="15" customHeight="1">
      <c r="B314" s="14">
        <v>777752</v>
      </c>
      <c r="C314" s="1" t="s">
        <v>1184</v>
      </c>
      <c r="D314" s="3">
        <v>2011</v>
      </c>
      <c r="E314" s="3" t="s">
        <v>11</v>
      </c>
      <c r="F314" s="1" t="str">
        <f>IFERROR(VLOOKUP(B314,SVEXP!$A$2:$F$6577,6,FALSE),"")</f>
        <v>Neregistrovaní</v>
      </c>
      <c r="G314" s="211" t="str">
        <f>IFERROR(VLOOKUP(B314,SVEXP!$A$2:$E$6577,5,FALSE),"")</f>
        <v>Pardubický kraj</v>
      </c>
      <c r="H314" s="3" t="s">
        <v>161</v>
      </c>
      <c r="O314" s="10">
        <f t="shared" si="51"/>
        <v>0</v>
      </c>
      <c r="P314" s="11">
        <f t="shared" si="52"/>
        <v>0</v>
      </c>
      <c r="Q314" s="201">
        <f t="shared" si="53"/>
        <v>0</v>
      </c>
      <c r="AC314" s="10">
        <f t="shared" si="54"/>
        <v>0</v>
      </c>
      <c r="AD314" s="11">
        <f t="shared" si="55"/>
        <v>0</v>
      </c>
      <c r="AE314" s="201">
        <f t="shared" si="56"/>
        <v>0</v>
      </c>
      <c r="AF314" s="240"/>
      <c r="AG314" s="4">
        <f>IFERROR(VLOOKUP(B314,FS!$A$2:$N$78,6,FALSE),"")</f>
        <v>26</v>
      </c>
      <c r="AH314" s="4">
        <f>IFERROR(VLOOKUP(B314,FS!$A$2:$N$78,7,FALSE),"")</f>
        <v>40</v>
      </c>
      <c r="AI314" s="4">
        <f>IFERROR(VLOOKUP(B314,FS!$A$2:$N$78,8,FALSE),"")</f>
        <v>40</v>
      </c>
      <c r="AJ314" s="4">
        <f>IFERROR(VLOOKUP(B314,FS!$A$2:$N$78,9,FALSE),"")</f>
        <v>36</v>
      </c>
      <c r="AL314" s="4">
        <f>IFERROR(VLOOKUP(B314,FS!$A$2:$N$78,11,FALSE),"")</f>
        <v>35</v>
      </c>
      <c r="AM314" s="4">
        <f>IFERROR(VLOOKUP(B314,FS!$A$2:$N$78,12,FALSE),"")</f>
        <v>70</v>
      </c>
      <c r="AN314" s="4">
        <f>IFERROR(VLOOKUP(B314,FS!$A$2:$N$78,13,FALSE),"")</f>
        <v>32</v>
      </c>
      <c r="AO314" s="236">
        <f t="shared" si="57"/>
        <v>279</v>
      </c>
      <c r="AP314" s="235">
        <f t="shared" si="58"/>
        <v>221</v>
      </c>
      <c r="AQ314" s="237">
        <f t="shared" si="59"/>
        <v>50</v>
      </c>
      <c r="AR314" s="4">
        <f t="shared" si="60"/>
        <v>50</v>
      </c>
      <c r="AS314" s="1">
        <f t="shared" si="61"/>
        <v>1</v>
      </c>
      <c r="AT314" s="245">
        <f>COUNTIF(I314:N314,"&gt;"&amp;0)+COUNTIF(S314:AB314,"&gt;"&amp;0)+COUNTIF(AG314:AN314,"&gt;"&amp;0)</f>
        <v>7</v>
      </c>
    </row>
    <row r="315" spans="1:46" s="17" customFormat="1" ht="15" customHeight="1">
      <c r="A315" s="141"/>
      <c r="B315" s="141">
        <v>777049</v>
      </c>
      <c r="C315" s="14" t="s">
        <v>563</v>
      </c>
      <c r="D315" s="2">
        <v>2011</v>
      </c>
      <c r="E315" s="3" t="s">
        <v>11</v>
      </c>
      <c r="F315" s="1" t="str">
        <f>IFERROR(VLOOKUP(B315,SVEXP!$A$2:$F$6577,6,FALSE),"")</f>
        <v>Klub Krušných hor</v>
      </c>
      <c r="G315" s="211" t="str">
        <f>IFERROR(VLOOKUP(B315,SVEXP!$A$2:$E$6577,5,FALSE),"")</f>
        <v>Plzeňský kraj</v>
      </c>
      <c r="H315" s="3" t="s">
        <v>161</v>
      </c>
      <c r="I315" s="4" t="str">
        <f>IFERROR(VLOOKUP(A315,'KLP1'!$C$1:$I$108,7,0),IFERROR(VLOOKUP(B315,'KLP1'!$D$1:$I$108,6,0),""))</f>
        <v/>
      </c>
      <c r="J315" s="4" t="str">
        <f>IFERROR(VLOOKUP(A315,'KLP2'!$C$1:$I$108,7,0),IFERROR(VLOOKUP(B315,'KLP2'!$D$1:$I$108,6,0),""))</f>
        <v/>
      </c>
      <c r="K315" s="4" t="str">
        <f>IFERROR(VLOOKUP(A315,'DM1'!$C$1:$I$108,7,0),IFERROR(VLOOKUP(B315,'DM1'!$D$1:$I$108,6,0),""))</f>
        <v/>
      </c>
      <c r="L315" s="4" t="str">
        <f>IFERROR(VLOOKUP(A315,'DM2'!$C$1:$I$108,7,0),IFERROR(VLOOKUP(B315,'DM2'!$D$1:$I$108,6,0),""))</f>
        <v/>
      </c>
      <c r="M315" s="1" t="str">
        <f>IFERROR(VLOOKUP(A315,'SPF1'!$C$1:$I$108,7,0),IFERROR(VLOOKUP(B315,'SPF1'!$D$1:$I$108,6,0),""))</f>
        <v/>
      </c>
      <c r="N315" s="4" t="str">
        <f>IFERROR(VLOOKUP(A315,'SPF2'!$C$1:$I$108,7,0),IFERROR(VLOOKUP(B315,'SPF2'!$D$1:$I$108,6,0),""))</f>
        <v/>
      </c>
      <c r="O315" s="10">
        <f t="shared" si="51"/>
        <v>0</v>
      </c>
      <c r="P315" s="11">
        <f t="shared" si="52"/>
        <v>0</v>
      </c>
      <c r="Q315" s="201">
        <f t="shared" si="53"/>
        <v>0</v>
      </c>
      <c r="R315" s="8"/>
      <c r="S315" s="5" t="str">
        <f>IFERROR(VLOOKUP(A315,DMSBX1!$C$1:$I$108,7,0),IFERROR(VLOOKUP(B315,DMSBX1!$D$1:$I$108,6,0),""))</f>
        <v/>
      </c>
      <c r="T315" s="5" t="str">
        <f>IFERROR(VLOOKUP(A315,DMSBX2!$C$1:$I$101,7,0),IFERROR(VLOOKUP(B315,DMSBX2!$D$1:$I$101,6,0),""))</f>
        <v/>
      </c>
      <c r="U315" s="4">
        <f>IFERROR(VLOOKUP(B315,'SP1'!$D$1:$I$107,6,0),"")</f>
        <v>45</v>
      </c>
      <c r="V315" s="4" t="str">
        <f>IFERROR(VLOOKUP(B315,'SP2'!$D$1:$I$107,6,0),"")</f>
        <v/>
      </c>
      <c r="W315" s="4">
        <f>IFERROR(IF(B315&lt;&gt;0,VLOOKUP(B315,KLSBX1!$D$2:$I$120,6,FALSE()),NA()),IFERROR(IF(A315&lt;&gt;0,VLOOKUP(A315,KLSBX1!$C$2:$I$120,7,FALSE()),NA()),""))</f>
        <v>29</v>
      </c>
      <c r="X315" s="4" t="str">
        <f>IFERROR(IF(B315&lt;&gt;0,VLOOKUP(B315,KLSBX2!$D$2:$I$120,6,FALSE()),NA()),IFERROR(IF(A315&lt;&gt;0,VLOOKUP(A315,KLSBX2!$C$2:$I$120,7,FALSE()),NA()),""))</f>
        <v/>
      </c>
      <c r="Y315" s="4" t="str">
        <f>IFERROR(IF(B315&lt;&gt;0,VLOOKUP(B315,DMSBXNC!$D$2:$I$420,6,FALSE()),NA()),IFERROR(IF(A315&lt;&gt;0,VLOOKUP(A315,DMSBXNC!$C$2:$I$420,7,FALSE()),NA()),""))</f>
        <v/>
      </c>
      <c r="Z315" s="4" t="str">
        <f>IFERROR(IF(B315&lt;&gt;0,VLOOKUP(B315,DMSBX1_3!$D$2:$I$420,6,FALSE()),NA()),IFERROR(IF(A315&lt;&gt;0,VLOOKUP(A315,DMSBX1_3!$C$2:$I$420,7,FALSE()),NA()),""))</f>
        <v/>
      </c>
      <c r="AA315" s="4" t="str">
        <f>IFERROR(IF(B315&lt;&gt;0,VLOOKUP(B315,'KLS1'!$D$2:$I$420,6,FALSE()),NA()),IFERROR(IF(A315&lt;&gt;0,VLOOKUP(A315,'KLS1'!$C$2:$I$420,7,FALSE()),NA()),""))</f>
        <v/>
      </c>
      <c r="AB315" s="6" t="str">
        <f>IFERROR(IF(B315&lt;&gt;0,VLOOKUP(B315,'KLS2'!$D$2:$I$426,6,FALSE()),NA()),IFERROR(IF(A315&lt;&gt;0,VLOOKUP(A315,'KLS2'!$C$2:$I$426,7,FALSE()),NA()),""))</f>
        <v/>
      </c>
      <c r="AC315" s="10">
        <f t="shared" si="54"/>
        <v>74</v>
      </c>
      <c r="AD315" s="11">
        <f t="shared" si="55"/>
        <v>74</v>
      </c>
      <c r="AE315" s="201">
        <f t="shared" si="56"/>
        <v>24.666666666666668</v>
      </c>
      <c r="AF315" s="240"/>
      <c r="AG315" s="4">
        <f>IFERROR(VLOOKUP(B315,FS!$A$2:$N$78,6,FALSE),"")</f>
        <v>16</v>
      </c>
      <c r="AH315" s="4"/>
      <c r="AI315" s="4"/>
      <c r="AJ315" s="4"/>
      <c r="AK315" s="4"/>
      <c r="AL315" s="4"/>
      <c r="AM315" s="4"/>
      <c r="AN315" s="4"/>
      <c r="AO315" s="236">
        <f t="shared" si="57"/>
        <v>16</v>
      </c>
      <c r="AP315" s="235">
        <f t="shared" si="58"/>
        <v>16</v>
      </c>
      <c r="AQ315" s="237">
        <f t="shared" si="59"/>
        <v>5.333333333333333</v>
      </c>
      <c r="AR315" s="4">
        <f t="shared" si="60"/>
        <v>30</v>
      </c>
      <c r="AS315" s="1">
        <f t="shared" si="61"/>
        <v>2</v>
      </c>
      <c r="AT315" s="245">
        <f>COUNTIF(I315:N315,"&gt;"&amp;0)+COUNTIF(S315:AB315,"&gt;"&amp;0)+COUNTIF(AG315:AN315,"&gt;"&amp;0)</f>
        <v>3</v>
      </c>
    </row>
    <row r="316" spans="1:46" s="130" customFormat="1" ht="15" customHeight="1">
      <c r="A316" s="14"/>
      <c r="B316" s="14">
        <v>777420</v>
      </c>
      <c r="C316" s="14" t="s">
        <v>552</v>
      </c>
      <c r="D316" s="3">
        <v>2011</v>
      </c>
      <c r="E316" s="3" t="s">
        <v>11</v>
      </c>
      <c r="F316" s="1" t="str">
        <f>IFERROR(VLOOKUP(B316,SVEXP!$A$2:$F$6577,6,FALSE),"")</f>
        <v>Snow Rockets</v>
      </c>
      <c r="G316" s="211" t="str">
        <f>IFERROR(VLOOKUP(B316,SVEXP!$A$2:$E$6577,5,FALSE),"")</f>
        <v>Plzeňský kraj</v>
      </c>
      <c r="H316" s="3" t="s">
        <v>161</v>
      </c>
      <c r="I316" s="4" t="str">
        <f>IFERROR(VLOOKUP(A316,'KLP1'!$C$1:$I$108,7,0),IFERROR(VLOOKUP(B316,'KLP1'!$D$1:$I$108,6,0),""))</f>
        <v/>
      </c>
      <c r="J316" s="4" t="str">
        <f>IFERROR(VLOOKUP(A316,'KLP2'!$C$1:$I$108,7,0),IFERROR(VLOOKUP(B316,'KLP2'!$D$1:$I$108,6,0),""))</f>
        <v/>
      </c>
      <c r="K316" s="4" t="str">
        <f>IFERROR(VLOOKUP(A316,'DM1'!$C$1:$I$108,7,0),IFERROR(VLOOKUP(B316,'DM1'!$D$1:$I$108,6,0),""))</f>
        <v/>
      </c>
      <c r="L316" s="4" t="str">
        <f>IFERROR(VLOOKUP(A316,'DM2'!$C$1:$I$108,7,0),IFERROR(VLOOKUP(B316,'DM2'!$D$1:$I$108,6,0),""))</f>
        <v/>
      </c>
      <c r="M316" s="1" t="str">
        <f>IFERROR(VLOOKUP(A316,'SPF1'!$C$1:$I$108,7,0),IFERROR(VLOOKUP(B316,'SPF1'!$D$1:$I$108,6,0),""))</f>
        <v/>
      </c>
      <c r="N316" s="4" t="str">
        <f>IFERROR(VLOOKUP(A316,'SPF2'!$C$1:$I$108,7,0),IFERROR(VLOOKUP(B316,'SPF2'!$D$1:$I$108,6,0),""))</f>
        <v/>
      </c>
      <c r="O316" s="10">
        <f t="shared" si="51"/>
        <v>0</v>
      </c>
      <c r="P316" s="11">
        <f t="shared" si="52"/>
        <v>0</v>
      </c>
      <c r="Q316" s="201">
        <f t="shared" si="53"/>
        <v>0</v>
      </c>
      <c r="R316" s="8"/>
      <c r="S316" s="5" t="str">
        <f>IFERROR(VLOOKUP(A316,DMSBX1!$C$1:$I$108,7,0),IFERROR(VLOOKUP(B316,DMSBX1!$D$1:$I$108,6,0),""))</f>
        <v/>
      </c>
      <c r="T316" s="4"/>
      <c r="U316" s="4">
        <f>IFERROR(VLOOKUP(B316,'SP1'!$D$1:$I$107,6,0),"")</f>
        <v>26</v>
      </c>
      <c r="V316" s="4">
        <f>IFERROR(VLOOKUP(B316,'SP2'!$D$1:$I$107,6,0),"")</f>
        <v>32</v>
      </c>
      <c r="W316" s="4">
        <f>IFERROR(IF(B316&lt;&gt;0,VLOOKUP(B316,KLSBX1!$D$2:$I$120,6,FALSE()),NA()),IFERROR(IF(A316&lt;&gt;0,VLOOKUP(A316,KLSBX1!$C$2:$I$120,7,FALSE()),NA()),""))</f>
        <v>22</v>
      </c>
      <c r="X316" s="4">
        <f>IFERROR(IF(B316&lt;&gt;0,VLOOKUP(B316,KLSBX2!$D$2:$I$120,6,FALSE()),NA()),IFERROR(IF(A316&lt;&gt;0,VLOOKUP(A316,KLSBX2!$C$2:$I$120,7,FALSE()),NA()),""))</f>
        <v>24</v>
      </c>
      <c r="Y316" s="4" t="str">
        <f>IFERROR(IF(B316&lt;&gt;0,VLOOKUP(B316,DMSBXNC!$D$2:$I$420,6,FALSE()),NA()),IFERROR(IF(A316&lt;&gt;0,VLOOKUP(A316,DMSBXNC!$C$2:$I$420,7,FALSE()),NA()),""))</f>
        <v/>
      </c>
      <c r="Z316" s="4" t="str">
        <f>IFERROR(IF(B316&lt;&gt;0,VLOOKUP(B316,DMSBX1_3!$D$2:$I$420,6,FALSE()),NA()),IFERROR(IF(A316&lt;&gt;0,VLOOKUP(A316,DMSBX1_3!$C$2:$I$420,7,FALSE()),NA()),""))</f>
        <v/>
      </c>
      <c r="AA316" s="4">
        <f>IFERROR(IF(B316&lt;&gt;0,VLOOKUP(B316,'KLS1'!$D$2:$I$420,6,FALSE()),NA()),IFERROR(IF(A316&lt;&gt;0,VLOOKUP(A316,'KLS1'!$C$2:$I$420,7,FALSE()),NA()),""))</f>
        <v>40</v>
      </c>
      <c r="AB316" s="6">
        <f>IFERROR(IF(B316&lt;&gt;0,VLOOKUP(B316,'KLS2'!$D$2:$I$426,6,FALSE()),NA()),IFERROR(IF(A316&lt;&gt;0,VLOOKUP(A316,'KLS2'!$C$2:$I$426,7,FALSE()),NA()),""))</f>
        <v>36</v>
      </c>
      <c r="AC316" s="10">
        <f t="shared" si="54"/>
        <v>180</v>
      </c>
      <c r="AD316" s="11">
        <f t="shared" si="55"/>
        <v>180</v>
      </c>
      <c r="AE316" s="201">
        <f t="shared" si="56"/>
        <v>36</v>
      </c>
      <c r="AF316" s="240"/>
      <c r="AG316" s="4" t="str">
        <f>IFERROR(VLOOKUP(B316,FS!$A$2:$N$78,6,FALSE),"")</f>
        <v/>
      </c>
      <c r="AH316" s="4" t="str">
        <f>IFERROR(VLOOKUP(B316,FS!$A$2:$N$78,7,FALSE),"")</f>
        <v/>
      </c>
      <c r="AI316" s="4" t="str">
        <f>IFERROR(VLOOKUP(B316,FS!$A$2:$N$78,8,FALSE),"")</f>
        <v/>
      </c>
      <c r="AJ316" s="4" t="str">
        <f>IFERROR(VLOOKUP(B316,FS!$A$2:$N$78,9,FALSE),"")</f>
        <v/>
      </c>
      <c r="AK316" s="4" t="str">
        <f>IFERROR(VLOOKUP(B316,FS!$A$2:$N$78,10,FALSE),"")</f>
        <v/>
      </c>
      <c r="AL316" s="4" t="str">
        <f>IFERROR(VLOOKUP(B316,FS!$A$2:$N$78,11,FALSE),"")</f>
        <v/>
      </c>
      <c r="AM316" s="4" t="str">
        <f>IFERROR(VLOOKUP(B316,FS!$A$2:$N$78,12,FALSE),"")</f>
        <v/>
      </c>
      <c r="AN316" s="4" t="str">
        <f>IFERROR(VLOOKUP(B316,FS!$A$2:$N$78,13,FALSE),"")</f>
        <v/>
      </c>
      <c r="AO316" s="236">
        <f t="shared" si="57"/>
        <v>0</v>
      </c>
      <c r="AP316" s="235">
        <f t="shared" si="58"/>
        <v>0</v>
      </c>
      <c r="AQ316" s="237">
        <f t="shared" si="59"/>
        <v>0</v>
      </c>
      <c r="AR316" s="4">
        <f t="shared" si="60"/>
        <v>36</v>
      </c>
      <c r="AS316" s="1">
        <f t="shared" si="61"/>
        <v>1</v>
      </c>
    </row>
    <row r="317" spans="1:46" s="130" customFormat="1" ht="15" customHeight="1">
      <c r="A317" s="268"/>
      <c r="B317" s="14">
        <v>890612</v>
      </c>
      <c r="C317" s="14" t="s">
        <v>338</v>
      </c>
      <c r="D317" s="2">
        <v>2011</v>
      </c>
      <c r="E317" s="3" t="s">
        <v>11</v>
      </c>
      <c r="F317" s="1" t="str">
        <f>IFERROR(VLOOKUP(B317,SVEXP!$A$2:$F$6577,6,FALSE),"")</f>
        <v>SA Špindlerův Mlýn</v>
      </c>
      <c r="G317" s="211" t="str">
        <f>IFERROR(VLOOKUP(B317,SVEXP!$A$2:$E$6577,5,FALSE),"")</f>
        <v>Královéhradecký kraj</v>
      </c>
      <c r="H317" s="3" t="s">
        <v>164</v>
      </c>
      <c r="I317" s="4" t="str">
        <f>IFERROR(VLOOKUP(A317,'KLP1'!$C$1:$I$108,7,0),IFERROR(VLOOKUP(B317,'KLP1'!$D$1:$I$108,6,0),""))</f>
        <v/>
      </c>
      <c r="J317" s="4" t="str">
        <f>IFERROR(VLOOKUP(A317,'KLP2'!$C$1:$I$108,7,0),IFERROR(VLOOKUP(B317,'KLP2'!$D$1:$I$108,6,0),""))</f>
        <v/>
      </c>
      <c r="K317" s="4" t="str">
        <f>IFERROR(VLOOKUP(A317,'DM1'!$C$1:$I$108,7,0),IFERROR(VLOOKUP(B317,'DM1'!$D$1:$I$108,6,0),""))</f>
        <v/>
      </c>
      <c r="L317" s="4" t="str">
        <f>IFERROR(VLOOKUP(A317,'DM2'!$C$1:$I$108,7,0),IFERROR(VLOOKUP(B317,'DM2'!$D$1:$I$108,6,0),""))</f>
        <v/>
      </c>
      <c r="M317" s="17" t="str">
        <f>IFERROR(VLOOKUP(A317,'SPF1'!$C$1:$I$108,7,0),IFERROR(VLOOKUP(B317,'SPF1'!$D$1:$I$108,6,0),""))</f>
        <v/>
      </c>
      <c r="N317" s="88" t="str">
        <f>IFERROR(VLOOKUP(A317,'SPF2'!$C$1:$I$108,7,0),IFERROR(VLOOKUP(B317,'SPF2'!$D$1:$I$108,6,0),""))</f>
        <v/>
      </c>
      <c r="O317" s="10">
        <f t="shared" si="51"/>
        <v>0</v>
      </c>
      <c r="P317" s="11">
        <f t="shared" si="52"/>
        <v>0</v>
      </c>
      <c r="Q317" s="201">
        <f t="shared" si="53"/>
        <v>0</v>
      </c>
      <c r="R317" s="8"/>
      <c r="S317" s="5" t="str">
        <f>IFERROR(VLOOKUP(A317,DMSBX1!$C$1:$I$108,7,0),IFERROR(VLOOKUP(B317,DMSBX1!$D$1:$I$108,6,0),""))</f>
        <v/>
      </c>
      <c r="T317" s="5" t="str">
        <f>IFERROR(VLOOKUP(A317,DMSBX2!$C$1:$I$101,7,0),IFERROR(VLOOKUP(B317,DMSBX2!$D$1:$I$101,6,0),""))</f>
        <v/>
      </c>
      <c r="U317" s="4" t="str">
        <f>IFERROR(VLOOKUP(B317,'SP1'!$D$1:$I$107,6,0),"")</f>
        <v/>
      </c>
      <c r="V317" s="4" t="str">
        <f>IFERROR(VLOOKUP(B317,'SP2'!$D$1:$I$107,6,0),"")</f>
        <v/>
      </c>
      <c r="W317" s="4" t="str">
        <f>IFERROR(IF(B317&lt;&gt;0,VLOOKUP(B317,KLSBX1!$D$2:$I$120,6,FALSE()),NA()),IFERROR(IF(A317&lt;&gt;0,VLOOKUP(A317,KLSBX1!$C$2:$I$120,7,FALSE()),NA()),""))</f>
        <v/>
      </c>
      <c r="X317" s="4" t="str">
        <f>IFERROR(IF(B317&lt;&gt;0,VLOOKUP(B317,KLSBX2!$D$2:$I$120,6,FALSE()),NA()),IFERROR(IF(A317&lt;&gt;0,VLOOKUP(A317,KLSBX2!$C$2:$I$120,7,FALSE()),NA()),""))</f>
        <v/>
      </c>
      <c r="Y317" s="4" t="str">
        <f>IFERROR(IF(B317&lt;&gt;0,VLOOKUP(B317,DMSBXNC!$D$2:$I$420,6,FALSE()),NA()),IFERROR(IF(A317&lt;&gt;0,VLOOKUP(A317,DMSBXNC!$C$2:$I$420,7,FALSE()),NA()),""))</f>
        <v/>
      </c>
      <c r="Z317" s="4" t="str">
        <f>IFERROR(IF(B317&lt;&gt;0,VLOOKUP(B317,DMSBX1_3!$D$2:$I$420,6,FALSE()),NA()),IFERROR(IF(A317&lt;&gt;0,VLOOKUP(A317,DMSBX1_3!$C$2:$I$420,7,FALSE()),NA()),""))</f>
        <v/>
      </c>
      <c r="AA317" s="4" t="str">
        <f>IFERROR(IF(B317&lt;&gt;0,VLOOKUP(B317,'KLS1'!$D$2:$I$420,6,FALSE()),NA()),IFERROR(IF(A317&lt;&gt;0,VLOOKUP(A317,'KLS1'!$C$2:$I$420,7,FALSE()),NA()),""))</f>
        <v/>
      </c>
      <c r="AB317" s="6" t="str">
        <f>IFERROR(IF(B317&lt;&gt;0,VLOOKUP(B317,'KLS2'!$D$2:$I$426,6,FALSE()),NA()),IFERROR(IF(A317&lt;&gt;0,VLOOKUP(A317,'KLS2'!$C$2:$I$426,7,FALSE()),NA()),""))</f>
        <v/>
      </c>
      <c r="AC317" s="10">
        <f t="shared" si="54"/>
        <v>0</v>
      </c>
      <c r="AD317" s="11">
        <f t="shared" si="55"/>
        <v>0</v>
      </c>
      <c r="AE317" s="201">
        <f t="shared" si="56"/>
        <v>0</v>
      </c>
      <c r="AF317" s="240"/>
      <c r="AG317" s="4" t="str">
        <f>IFERROR(VLOOKUP(B317,FS!$A$2:$N$78,6,FALSE),"")</f>
        <v/>
      </c>
      <c r="AH317" s="4" t="str">
        <f>IFERROR(VLOOKUP(B317,FS!$A$2:$N$78,7,FALSE),"")</f>
        <v/>
      </c>
      <c r="AI317" s="4" t="str">
        <f>IFERROR(VLOOKUP(B317,FS!$A$2:$N$78,8,FALSE),"")</f>
        <v/>
      </c>
      <c r="AJ317" s="4" t="str">
        <f>IFERROR(VLOOKUP(B317,FS!$A$2:$N$78,9,FALSE),"")</f>
        <v/>
      </c>
      <c r="AK317" s="4" t="str">
        <f>IFERROR(VLOOKUP(B317,FS!$A$2:$N$78,10,FALSE),"")</f>
        <v/>
      </c>
      <c r="AL317" s="4" t="str">
        <f>IFERROR(VLOOKUP(B317,FS!$A$2:$N$78,11,FALSE),"")</f>
        <v/>
      </c>
      <c r="AM317" s="4" t="str">
        <f>IFERROR(VLOOKUP(B317,FS!$A$2:$N$78,12,FALSE),"")</f>
        <v/>
      </c>
      <c r="AN317" s="4" t="str">
        <f>IFERROR(VLOOKUP(B317,FS!$A$2:$N$78,13,FALSE),"")</f>
        <v/>
      </c>
      <c r="AO317" s="236">
        <f t="shared" si="57"/>
        <v>0</v>
      </c>
      <c r="AP317" s="235">
        <f t="shared" si="58"/>
        <v>0</v>
      </c>
      <c r="AQ317" s="237">
        <f t="shared" si="59"/>
        <v>0</v>
      </c>
      <c r="AR317" s="4">
        <f t="shared" si="60"/>
        <v>0</v>
      </c>
      <c r="AS317" s="1">
        <f t="shared" si="61"/>
        <v>0</v>
      </c>
      <c r="AT317" s="17"/>
    </row>
    <row r="318" spans="1:46" s="130" customFormat="1" ht="15" customHeight="1">
      <c r="A318" s="141"/>
      <c r="B318" s="141">
        <v>890015</v>
      </c>
      <c r="C318" s="14" t="s">
        <v>339</v>
      </c>
      <c r="D318" s="2">
        <v>2011</v>
      </c>
      <c r="E318" s="3" t="s">
        <v>11</v>
      </c>
      <c r="F318" s="1" t="str">
        <f>IFERROR(VLOOKUP(B318,SVEXP!$A$2:$F$6577,6,FALSE),"")</f>
        <v>SK SNOWRIDERS VIMPERK</v>
      </c>
      <c r="G318" s="211" t="str">
        <f>IFERROR(VLOOKUP(B318,SVEXP!$A$2:$E$6577,5,FALSE),"")</f>
        <v>Jihočeský kraj</v>
      </c>
      <c r="H318" s="3" t="s">
        <v>164</v>
      </c>
      <c r="I318" s="4" t="str">
        <f>IFERROR(VLOOKUP(A318,'KLP1'!$C$1:$I$108,7,0),IFERROR(VLOOKUP(B318,'KLP1'!$D$1:$I$108,6,0),""))</f>
        <v/>
      </c>
      <c r="J318" s="4" t="str">
        <f>IFERROR(VLOOKUP(A318,'KLP2'!$C$1:$I$108,7,0),IFERROR(VLOOKUP(B318,'KLP2'!$D$1:$I$108,6,0),""))</f>
        <v/>
      </c>
      <c r="K318" s="4" t="str">
        <f>IFERROR(VLOOKUP(A318,'DM1'!$C$1:$I$108,7,0),IFERROR(VLOOKUP(B318,'DM1'!$D$1:$I$108,6,0),""))</f>
        <v/>
      </c>
      <c r="L318" s="4" t="str">
        <f>IFERROR(VLOOKUP(A318,'DM2'!$C$1:$I$108,7,0),IFERROR(VLOOKUP(B318,'DM2'!$D$1:$I$108,6,0),""))</f>
        <v/>
      </c>
      <c r="M318" s="17" t="str">
        <f>IFERROR(VLOOKUP(A318,'SPF1'!$C$1:$I$108,7,0),IFERROR(VLOOKUP(B318,'SPF1'!$D$1:$I$108,6,0),""))</f>
        <v/>
      </c>
      <c r="N318" s="88" t="str">
        <f>IFERROR(VLOOKUP(A318,'SPF2'!$C$1:$I$108,7,0),IFERROR(VLOOKUP(B318,'SPF2'!$D$1:$I$108,6,0),""))</f>
        <v/>
      </c>
      <c r="O318" s="10">
        <f t="shared" si="51"/>
        <v>0</v>
      </c>
      <c r="P318" s="11">
        <f t="shared" si="52"/>
        <v>0</v>
      </c>
      <c r="Q318" s="201">
        <f t="shared" si="53"/>
        <v>0</v>
      </c>
      <c r="R318" s="8"/>
      <c r="S318" s="5" t="str">
        <f>IFERROR(VLOOKUP(A318,DMSBX1!$C$1:$I$108,7,0),IFERROR(VLOOKUP(B318,DMSBX1!$D$1:$I$108,6,0),""))</f>
        <v/>
      </c>
      <c r="T318" s="5" t="str">
        <f>IFERROR(VLOOKUP(A318,DMSBX2!$C$1:$I$101,7,0),IFERROR(VLOOKUP(B318,DMSBX2!$D$1:$I$101,6,0),""))</f>
        <v/>
      </c>
      <c r="U318" s="4" t="str">
        <f>IFERROR(VLOOKUP(B318,'SP1'!$D$1:$I$107,6,0),"")</f>
        <v/>
      </c>
      <c r="V318" s="4" t="str">
        <f>IFERROR(VLOOKUP(B318,'SP2'!$D$1:$I$107,6,0),"")</f>
        <v/>
      </c>
      <c r="W318" s="4" t="str">
        <f>IFERROR(IF(B318&lt;&gt;0,VLOOKUP(B318,KLSBX1!$D$2:$I$120,6,FALSE()),NA()),IFERROR(IF(A318&lt;&gt;0,VLOOKUP(A318,KLSBX1!$C$2:$I$120,7,FALSE()),NA()),""))</f>
        <v/>
      </c>
      <c r="X318" s="4" t="str">
        <f>IFERROR(IF(B318&lt;&gt;0,VLOOKUP(B318,KLSBX2!$D$2:$I$120,6,FALSE()),NA()),IFERROR(IF(A318&lt;&gt;0,VLOOKUP(A318,KLSBX2!$C$2:$I$120,7,FALSE()),NA()),""))</f>
        <v/>
      </c>
      <c r="Y318" s="4" t="str">
        <f>IFERROR(IF(B318&lt;&gt;0,VLOOKUP(B318,DMSBXNC!$D$2:$I$420,6,FALSE()),NA()),IFERROR(IF(A318&lt;&gt;0,VLOOKUP(A318,DMSBXNC!$C$2:$I$420,7,FALSE()),NA()),""))</f>
        <v/>
      </c>
      <c r="Z318" s="4" t="str">
        <f>IFERROR(IF(B318&lt;&gt;0,VLOOKUP(B318,DMSBX1_3!$D$2:$I$420,6,FALSE()),NA()),IFERROR(IF(A318&lt;&gt;0,VLOOKUP(A318,DMSBX1_3!$C$2:$I$420,7,FALSE()),NA()),""))</f>
        <v/>
      </c>
      <c r="AA318" s="4" t="str">
        <f>IFERROR(IF(B318&lt;&gt;0,VLOOKUP(B318,'KLS1'!$D$2:$I$420,6,FALSE()),NA()),IFERROR(IF(A318&lt;&gt;0,VLOOKUP(A318,'KLS1'!$C$2:$I$420,7,FALSE()),NA()),""))</f>
        <v/>
      </c>
      <c r="AB318" s="6" t="str">
        <f>IFERROR(IF(B318&lt;&gt;0,VLOOKUP(B318,'KLS2'!$D$2:$I$426,6,FALSE()),NA()),IFERROR(IF(A318&lt;&gt;0,VLOOKUP(A318,'KLS2'!$C$2:$I$426,7,FALSE()),NA()),""))</f>
        <v/>
      </c>
      <c r="AC318" s="10">
        <f t="shared" si="54"/>
        <v>0</v>
      </c>
      <c r="AD318" s="11">
        <f t="shared" si="55"/>
        <v>0</v>
      </c>
      <c r="AE318" s="201">
        <f t="shared" si="56"/>
        <v>0</v>
      </c>
      <c r="AF318" s="240"/>
      <c r="AG318" s="4" t="str">
        <f>IFERROR(VLOOKUP(B318,FS!$A$2:$N$78,6,FALSE),"")</f>
        <v/>
      </c>
      <c r="AH318" s="4" t="str">
        <f>IFERROR(VLOOKUP(B318,FS!$A$2:$N$78,7,FALSE),"")</f>
        <v/>
      </c>
      <c r="AI318" s="4" t="str">
        <f>IFERROR(VLOOKUP(B318,FS!$A$2:$N$78,8,FALSE),"")</f>
        <v/>
      </c>
      <c r="AJ318" s="4" t="str">
        <f>IFERROR(VLOOKUP(B318,FS!$A$2:$N$78,9,FALSE),"")</f>
        <v/>
      </c>
      <c r="AK318" s="4" t="str">
        <f>IFERROR(VLOOKUP(B318,FS!$A$2:$N$78,10,FALSE),"")</f>
        <v/>
      </c>
      <c r="AL318" s="4" t="str">
        <f>IFERROR(VLOOKUP(B318,FS!$A$2:$N$78,11,FALSE),"")</f>
        <v/>
      </c>
      <c r="AM318" s="4" t="str">
        <f>IFERROR(VLOOKUP(B318,FS!$A$2:$N$78,12,FALSE),"")</f>
        <v/>
      </c>
      <c r="AN318" s="4" t="str">
        <f>IFERROR(VLOOKUP(B318,FS!$A$2:$N$78,13,FALSE),"")</f>
        <v/>
      </c>
      <c r="AO318" s="236">
        <f t="shared" si="57"/>
        <v>0</v>
      </c>
      <c r="AP318" s="235">
        <f t="shared" si="58"/>
        <v>0</v>
      </c>
      <c r="AQ318" s="237">
        <f t="shared" si="59"/>
        <v>0</v>
      </c>
      <c r="AR318" s="4">
        <f t="shared" si="60"/>
        <v>0</v>
      </c>
      <c r="AS318" s="1">
        <f t="shared" si="61"/>
        <v>0</v>
      </c>
      <c r="AT318" s="17"/>
    </row>
    <row r="319" spans="1:46" s="130" customFormat="1" ht="15" customHeight="1">
      <c r="A319" s="141"/>
      <c r="B319" s="141">
        <v>889937</v>
      </c>
      <c r="C319" s="14" t="s">
        <v>340</v>
      </c>
      <c r="D319" s="2">
        <v>2011</v>
      </c>
      <c r="E319" s="3" t="s">
        <v>11</v>
      </c>
      <c r="F319" s="1" t="str">
        <f>IFERROR(VLOOKUP(B319,SVEXP!$A$2:$F$6577,6,FALSE),"")</f>
        <v>Neregistrovaní</v>
      </c>
      <c r="G319" s="211" t="str">
        <f>IFERROR(VLOOKUP(B319,SVEXP!$A$2:$E$6577,5,FALSE),"")</f>
        <v>Jihočeský kraj</v>
      </c>
      <c r="H319" s="3" t="s">
        <v>164</v>
      </c>
      <c r="I319" s="4" t="str">
        <f>IFERROR(VLOOKUP(A319,'KLP1'!$C$1:$I$108,7,0),IFERROR(VLOOKUP(B319,'KLP1'!$D$1:$I$108,6,0),""))</f>
        <v/>
      </c>
      <c r="J319" s="4" t="str">
        <f>IFERROR(VLOOKUP(A319,'KLP2'!$C$1:$I$108,7,0),IFERROR(VLOOKUP(B319,'KLP2'!$D$1:$I$108,6,0),""))</f>
        <v/>
      </c>
      <c r="K319" s="4" t="str">
        <f>IFERROR(VLOOKUP(A319,'DM1'!$C$1:$I$108,7,0),IFERROR(VLOOKUP(B319,'DM1'!$D$1:$I$108,6,0),""))</f>
        <v/>
      </c>
      <c r="L319" s="4" t="str">
        <f>IFERROR(VLOOKUP(A319,'DM2'!$C$1:$I$108,7,0),IFERROR(VLOOKUP(B319,'DM2'!$D$1:$I$108,6,0),""))</f>
        <v/>
      </c>
      <c r="M319" s="17" t="str">
        <f>IFERROR(VLOOKUP(A319,'SPF1'!$C$1:$I$108,7,0),IFERROR(VLOOKUP(B319,'SPF1'!$D$1:$I$108,6,0),""))</f>
        <v/>
      </c>
      <c r="N319" s="88" t="str">
        <f>IFERROR(VLOOKUP(A319,'SPF2'!$C$1:$I$108,7,0),IFERROR(VLOOKUP(B319,'SPF2'!$D$1:$I$108,6,0),""))</f>
        <v/>
      </c>
      <c r="O319" s="10">
        <f t="shared" si="51"/>
        <v>0</v>
      </c>
      <c r="P319" s="11">
        <f t="shared" si="52"/>
        <v>0</v>
      </c>
      <c r="Q319" s="201">
        <f t="shared" si="53"/>
        <v>0</v>
      </c>
      <c r="R319" s="8"/>
      <c r="S319" s="5" t="str">
        <f>IFERROR(VLOOKUP(A319,DMSBX1!$C$1:$I$108,7,0),IFERROR(VLOOKUP(B319,DMSBX1!$D$1:$I$108,6,0),""))</f>
        <v/>
      </c>
      <c r="T319" s="5" t="str">
        <f>IFERROR(VLOOKUP(A319,DMSBX2!$C$1:$I$101,7,0),IFERROR(VLOOKUP(B319,DMSBX2!$D$1:$I$101,6,0),""))</f>
        <v/>
      </c>
      <c r="U319" s="4" t="str">
        <f>IFERROR(VLOOKUP(B319,'SP1'!$D$1:$I$107,6,0),"")</f>
        <v/>
      </c>
      <c r="V319" s="4" t="str">
        <f>IFERROR(VLOOKUP(B319,'SP2'!$D$1:$I$107,6,0),"")</f>
        <v/>
      </c>
      <c r="W319" s="4" t="str">
        <f>IFERROR(IF(B319&lt;&gt;0,VLOOKUP(B319,KLSBX1!$D$2:$I$120,6,FALSE()),NA()),IFERROR(IF(A319&lt;&gt;0,VLOOKUP(A319,KLSBX1!$C$2:$I$120,7,FALSE()),NA()),""))</f>
        <v/>
      </c>
      <c r="X319" s="4" t="str">
        <f>IFERROR(IF(B319&lt;&gt;0,VLOOKUP(B319,KLSBX2!$D$2:$I$120,6,FALSE()),NA()),IFERROR(IF(A319&lt;&gt;0,VLOOKUP(A319,KLSBX2!$C$2:$I$120,7,FALSE()),NA()),""))</f>
        <v/>
      </c>
      <c r="Y319" s="4" t="str">
        <f>IFERROR(IF(B319&lt;&gt;0,VLOOKUP(B319,DMSBXNC!$D$2:$I$420,6,FALSE()),NA()),IFERROR(IF(A319&lt;&gt;0,VLOOKUP(A319,DMSBXNC!$C$2:$I$420,7,FALSE()),NA()),""))</f>
        <v/>
      </c>
      <c r="Z319" s="4" t="str">
        <f>IFERROR(IF(B319&lt;&gt;0,VLOOKUP(B319,DMSBX1_3!$D$2:$I$420,6,FALSE()),NA()),IFERROR(IF(A319&lt;&gt;0,VLOOKUP(A319,DMSBX1_3!$C$2:$I$420,7,FALSE()),NA()),""))</f>
        <v/>
      </c>
      <c r="AA319" s="4" t="str">
        <f>IFERROR(IF(B319&lt;&gt;0,VLOOKUP(B319,'KLS1'!$D$2:$I$420,6,FALSE()),NA()),IFERROR(IF(A319&lt;&gt;0,VLOOKUP(A319,'KLS1'!$C$2:$I$420,7,FALSE()),NA()),""))</f>
        <v/>
      </c>
      <c r="AB319" s="6" t="str">
        <f>IFERROR(IF(B319&lt;&gt;0,VLOOKUP(B319,'KLS2'!$D$2:$I$426,6,FALSE()),NA()),IFERROR(IF(A319&lt;&gt;0,VLOOKUP(A319,'KLS2'!$C$2:$I$426,7,FALSE()),NA()),""))</f>
        <v/>
      </c>
      <c r="AC319" s="10">
        <f t="shared" si="54"/>
        <v>0</v>
      </c>
      <c r="AD319" s="11">
        <f t="shared" si="55"/>
        <v>0</v>
      </c>
      <c r="AE319" s="201">
        <f t="shared" si="56"/>
        <v>0</v>
      </c>
      <c r="AF319" s="240"/>
      <c r="AG319" s="4" t="str">
        <f>IFERROR(VLOOKUP(B319,FS!$A$2:$N$78,6,FALSE),"")</f>
        <v/>
      </c>
      <c r="AH319" s="4" t="str">
        <f>IFERROR(VLOOKUP(B319,FS!$A$2:$N$78,7,FALSE),"")</f>
        <v/>
      </c>
      <c r="AI319" s="4" t="str">
        <f>IFERROR(VLOOKUP(B319,FS!$A$2:$N$78,8,FALSE),"")</f>
        <v/>
      </c>
      <c r="AJ319" s="4" t="str">
        <f>IFERROR(VLOOKUP(B319,FS!$A$2:$N$78,9,FALSE),"")</f>
        <v/>
      </c>
      <c r="AK319" s="4" t="str">
        <f>IFERROR(VLOOKUP(B319,FS!$A$2:$N$78,10,FALSE),"")</f>
        <v/>
      </c>
      <c r="AL319" s="4" t="str">
        <f>IFERROR(VLOOKUP(B319,FS!$A$2:$N$78,11,FALSE),"")</f>
        <v/>
      </c>
      <c r="AM319" s="4" t="str">
        <f>IFERROR(VLOOKUP(B319,FS!$A$2:$N$78,12,FALSE),"")</f>
        <v/>
      </c>
      <c r="AN319" s="4" t="str">
        <f>IFERROR(VLOOKUP(B319,FS!$A$2:$N$78,13,FALSE),"")</f>
        <v/>
      </c>
      <c r="AO319" s="236">
        <f t="shared" si="57"/>
        <v>0</v>
      </c>
      <c r="AP319" s="235">
        <f t="shared" si="58"/>
        <v>0</v>
      </c>
      <c r="AQ319" s="237">
        <f t="shared" si="59"/>
        <v>0</v>
      </c>
      <c r="AR319" s="4">
        <f t="shared" si="60"/>
        <v>0</v>
      </c>
      <c r="AS319" s="1">
        <f t="shared" si="61"/>
        <v>0</v>
      </c>
      <c r="AT319" s="17"/>
    </row>
    <row r="320" spans="1:46" s="130" customFormat="1" ht="15" customHeight="1">
      <c r="A320" s="268"/>
      <c r="B320" s="142">
        <v>890697</v>
      </c>
      <c r="C320" s="142" t="s">
        <v>341</v>
      </c>
      <c r="D320" s="18">
        <v>2011</v>
      </c>
      <c r="E320" s="3" t="s">
        <v>11</v>
      </c>
      <c r="F320" s="1" t="str">
        <f>IFERROR(VLOOKUP(B320,SVEXP!$A$2:$F$6577,6,FALSE),"")</f>
        <v>SNB Seveřani</v>
      </c>
      <c r="G320" s="211" t="str">
        <f>IFERROR(VLOOKUP(B320,SVEXP!$A$2:$E$6577,5,FALSE),"")</f>
        <v>Liberecký kraj</v>
      </c>
      <c r="H320" s="13" t="s">
        <v>164</v>
      </c>
      <c r="I320" s="4" t="str">
        <f>IFERROR(VLOOKUP(A320,'KLP1'!$C$1:$I$108,7,0),IFERROR(VLOOKUP(B320,'KLP1'!$D$1:$I$108,6,0),""))</f>
        <v/>
      </c>
      <c r="J320" s="4" t="str">
        <f>IFERROR(VLOOKUP(A320,'KLP2'!$C$1:$I$108,7,0),IFERROR(VLOOKUP(B320,'KLP2'!$D$1:$I$108,6,0),""))</f>
        <v/>
      </c>
      <c r="K320" s="4" t="str">
        <f>IFERROR(VLOOKUP(A320,'DM1'!$C$1:$I$108,7,0),IFERROR(VLOOKUP(B320,'DM1'!$D$1:$I$108,6,0),""))</f>
        <v/>
      </c>
      <c r="L320" s="4" t="str">
        <f>IFERROR(VLOOKUP(A320,'DM2'!$C$1:$I$108,7,0),IFERROR(VLOOKUP(B320,'DM2'!$D$1:$I$108,6,0),""))</f>
        <v/>
      </c>
      <c r="M320" s="17" t="str">
        <f>IFERROR(VLOOKUP(A320,'SPF1'!$C$1:$I$108,7,0),IFERROR(VLOOKUP(B320,'SPF1'!$D$1:$I$108,6,0),""))</f>
        <v/>
      </c>
      <c r="N320" s="88" t="str">
        <f>IFERROR(VLOOKUP(A320,'SPF2'!$C$1:$I$108,7,0),IFERROR(VLOOKUP(B320,'SPF2'!$D$1:$I$108,6,0),""))</f>
        <v/>
      </c>
      <c r="O320" s="10">
        <f t="shared" si="51"/>
        <v>0</v>
      </c>
      <c r="P320" s="11">
        <f t="shared" si="52"/>
        <v>0</v>
      </c>
      <c r="Q320" s="201">
        <f t="shared" si="53"/>
        <v>0</v>
      </c>
      <c r="R320" s="8"/>
      <c r="S320" s="5" t="str">
        <f>IFERROR(VLOOKUP(A320,DMSBX1!$C$1:$I$108,7,0),IFERROR(VLOOKUP(B320,DMSBX1!$D$1:$I$108,6,0),""))</f>
        <v/>
      </c>
      <c r="T320" s="5" t="str">
        <f>IFERROR(VLOOKUP(A320,DMSBX2!$C$1:$I$101,7,0),IFERROR(VLOOKUP(B320,DMSBX2!$D$1:$I$101,6,0),""))</f>
        <v/>
      </c>
      <c r="U320" s="4" t="str">
        <f>IFERROR(VLOOKUP(B320,'SP1'!$D$1:$I$107,6,0),"")</f>
        <v/>
      </c>
      <c r="V320" s="4" t="str">
        <f>IFERROR(VLOOKUP(B320,'SP2'!$D$1:$I$107,6,0),"")</f>
        <v/>
      </c>
      <c r="W320" s="4" t="str">
        <f>IFERROR(IF(B320&lt;&gt;0,VLOOKUP(B320,KLSBX1!$D$2:$I$120,6,FALSE()),NA()),IFERROR(IF(A320&lt;&gt;0,VLOOKUP(A320,KLSBX1!$C$2:$I$120,7,FALSE()),NA()),""))</f>
        <v/>
      </c>
      <c r="X320" s="4" t="str">
        <f>IFERROR(IF(B320&lt;&gt;0,VLOOKUP(B320,KLSBX2!$D$2:$I$120,6,FALSE()),NA()),IFERROR(IF(A320&lt;&gt;0,VLOOKUP(A320,KLSBX2!$C$2:$I$120,7,FALSE()),NA()),""))</f>
        <v/>
      </c>
      <c r="Y320" s="4" t="str">
        <f>IFERROR(IF(B320&lt;&gt;0,VLOOKUP(B320,DMSBXNC!$D$2:$I$420,6,FALSE()),NA()),IFERROR(IF(A320&lt;&gt;0,VLOOKUP(A320,DMSBXNC!$C$2:$I$420,7,FALSE()),NA()),""))</f>
        <v/>
      </c>
      <c r="Z320" s="4" t="str">
        <f>IFERROR(IF(B320&lt;&gt;0,VLOOKUP(B320,DMSBX1_3!$D$2:$I$420,6,FALSE()),NA()),IFERROR(IF(A320&lt;&gt;0,VLOOKUP(A320,DMSBX1_3!$C$2:$I$420,7,FALSE()),NA()),""))</f>
        <v/>
      </c>
      <c r="AA320" s="4" t="str">
        <f>IFERROR(IF(B320&lt;&gt;0,VLOOKUP(B320,'KLS1'!$D$2:$I$420,6,FALSE()),NA()),IFERROR(IF(A320&lt;&gt;0,VLOOKUP(A320,'KLS1'!$C$2:$I$420,7,FALSE()),NA()),""))</f>
        <v/>
      </c>
      <c r="AB320" s="6" t="str">
        <f>IFERROR(IF(B320&lt;&gt;0,VLOOKUP(B320,'KLS2'!$D$2:$I$426,6,FALSE()),NA()),IFERROR(IF(A320&lt;&gt;0,VLOOKUP(A320,'KLS2'!$C$2:$I$426,7,FALSE()),NA()),""))</f>
        <v/>
      </c>
      <c r="AC320" s="10">
        <f t="shared" si="54"/>
        <v>0</v>
      </c>
      <c r="AD320" s="11">
        <f t="shared" si="55"/>
        <v>0</v>
      </c>
      <c r="AE320" s="201">
        <f t="shared" si="56"/>
        <v>0</v>
      </c>
      <c r="AF320" s="240"/>
      <c r="AG320" s="4" t="str">
        <f>IFERROR(VLOOKUP(B320,FS!$A$2:$N$78,6,FALSE),"")</f>
        <v/>
      </c>
      <c r="AH320" s="4" t="str">
        <f>IFERROR(VLOOKUP(B320,FS!$A$2:$N$78,7,FALSE),"")</f>
        <v/>
      </c>
      <c r="AI320" s="4" t="str">
        <f>IFERROR(VLOOKUP(B320,FS!$A$2:$N$78,8,FALSE),"")</f>
        <v/>
      </c>
      <c r="AJ320" s="4" t="str">
        <f>IFERROR(VLOOKUP(B320,FS!$A$2:$N$78,9,FALSE),"")</f>
        <v/>
      </c>
      <c r="AK320" s="4" t="str">
        <f>IFERROR(VLOOKUP(B320,FS!$A$2:$N$78,10,FALSE),"")</f>
        <v/>
      </c>
      <c r="AL320" s="4" t="str">
        <f>IFERROR(VLOOKUP(B320,FS!$A$2:$N$78,11,FALSE),"")</f>
        <v/>
      </c>
      <c r="AM320" s="4" t="str">
        <f>IFERROR(VLOOKUP(B320,FS!$A$2:$N$78,12,FALSE),"")</f>
        <v/>
      </c>
      <c r="AN320" s="4" t="str">
        <f>IFERROR(VLOOKUP(B320,FS!$A$2:$N$78,13,FALSE),"")</f>
        <v/>
      </c>
      <c r="AO320" s="236">
        <f t="shared" si="57"/>
        <v>0</v>
      </c>
      <c r="AP320" s="235">
        <f t="shared" si="58"/>
        <v>0</v>
      </c>
      <c r="AQ320" s="237">
        <f t="shared" si="59"/>
        <v>0</v>
      </c>
      <c r="AR320" s="4">
        <f t="shared" si="60"/>
        <v>0</v>
      </c>
      <c r="AS320" s="1">
        <f t="shared" si="61"/>
        <v>0</v>
      </c>
      <c r="AT320" s="1"/>
    </row>
    <row r="321" spans="1:46" s="130" customFormat="1" ht="15" customHeight="1">
      <c r="A321" s="141"/>
      <c r="B321" s="141">
        <v>887087</v>
      </c>
      <c r="C321" s="14" t="s">
        <v>342</v>
      </c>
      <c r="D321" s="2">
        <v>2011</v>
      </c>
      <c r="E321" s="3" t="s">
        <v>11</v>
      </c>
      <c r="F321" s="1" t="str">
        <f>IFERROR(VLOOKUP(B321,SVEXP!$A$2:$F$6577,6,FALSE),"")</f>
        <v>Snow Rockets</v>
      </c>
      <c r="G321" s="211" t="str">
        <f>IFERROR(VLOOKUP(B321,SVEXP!$A$2:$E$6577,5,FALSE),"")</f>
        <v>Hlavní město Praha</v>
      </c>
      <c r="H321" s="3" t="s">
        <v>164</v>
      </c>
      <c r="I321" s="4" t="str">
        <f>IFERROR(VLOOKUP(A321,'KLP1'!$C$1:$I$108,7,0),IFERROR(VLOOKUP(B321,'KLP1'!$D$1:$I$108,6,0),""))</f>
        <v/>
      </c>
      <c r="J321" s="4" t="str">
        <f>IFERROR(VLOOKUP(A321,'KLP2'!$C$1:$I$108,7,0),IFERROR(VLOOKUP(B321,'KLP2'!$D$1:$I$108,6,0),""))</f>
        <v/>
      </c>
      <c r="K321" s="4" t="str">
        <f>IFERROR(VLOOKUP(A321,'DM1'!$C$1:$I$108,7,0),IFERROR(VLOOKUP(B321,'DM1'!$D$1:$I$108,6,0),""))</f>
        <v/>
      </c>
      <c r="L321" s="4" t="str">
        <f>IFERROR(VLOOKUP(A321,'DM2'!$C$1:$I$108,7,0),IFERROR(VLOOKUP(B321,'DM2'!$D$1:$I$108,6,0),""))</f>
        <v/>
      </c>
      <c r="M321" s="17" t="str">
        <f>IFERROR(VLOOKUP(A321,'SPF1'!$C$1:$I$108,7,0),IFERROR(VLOOKUP(B321,'SPF1'!$D$1:$I$108,6,0),""))</f>
        <v/>
      </c>
      <c r="N321" s="88" t="str">
        <f>IFERROR(VLOOKUP(A321,'SPF2'!$C$1:$I$108,7,0),IFERROR(VLOOKUP(B321,'SPF2'!$D$1:$I$108,6,0),""))</f>
        <v/>
      </c>
      <c r="O321" s="10">
        <f t="shared" si="51"/>
        <v>0</v>
      </c>
      <c r="P321" s="11">
        <f t="shared" si="52"/>
        <v>0</v>
      </c>
      <c r="Q321" s="201">
        <f t="shared" si="53"/>
        <v>0</v>
      </c>
      <c r="R321" s="8"/>
      <c r="S321" s="5" t="str">
        <f>IFERROR(VLOOKUP(A321,DMSBX1!$C$1:$I$108,7,0),IFERROR(VLOOKUP(B321,DMSBX1!$D$1:$I$108,6,0),""))</f>
        <v/>
      </c>
      <c r="T321" s="5" t="str">
        <f>IFERROR(VLOOKUP(A321,DMSBX2!$C$1:$I$101,7,0),IFERROR(VLOOKUP(B321,DMSBX2!$D$1:$I$101,6,0),""))</f>
        <v/>
      </c>
      <c r="U321" s="4" t="str">
        <f>IFERROR(VLOOKUP(B321,'SP1'!$D$1:$I$107,6,0),"")</f>
        <v/>
      </c>
      <c r="V321" s="4" t="str">
        <f>IFERROR(VLOOKUP(B321,'SP2'!$D$1:$I$107,6,0),"")</f>
        <v/>
      </c>
      <c r="W321" s="4" t="str">
        <f>IFERROR(IF(B321&lt;&gt;0,VLOOKUP(B321,KLSBX1!$D$2:$I$120,6,FALSE()),NA()),IFERROR(IF(A321&lt;&gt;0,VLOOKUP(A321,KLSBX1!$C$2:$I$120,7,FALSE()),NA()),""))</f>
        <v/>
      </c>
      <c r="X321" s="4" t="str">
        <f>IFERROR(IF(B321&lt;&gt;0,VLOOKUP(B321,KLSBX2!$D$2:$I$120,6,FALSE()),NA()),IFERROR(IF(A321&lt;&gt;0,VLOOKUP(A321,KLSBX2!$C$2:$I$120,7,FALSE()),NA()),""))</f>
        <v/>
      </c>
      <c r="Y321" s="4" t="str">
        <f>IFERROR(IF(B321&lt;&gt;0,VLOOKUP(B321,DMSBXNC!$D$2:$I$420,6,FALSE()),NA()),IFERROR(IF(A321&lt;&gt;0,VLOOKUP(A321,DMSBXNC!$C$2:$I$420,7,FALSE()),NA()),""))</f>
        <v/>
      </c>
      <c r="Z321" s="4" t="str">
        <f>IFERROR(IF(B321&lt;&gt;0,VLOOKUP(B321,DMSBX1_3!$D$2:$I$420,6,FALSE()),NA()),IFERROR(IF(A321&lt;&gt;0,VLOOKUP(A321,DMSBX1_3!$C$2:$I$420,7,FALSE()),NA()),""))</f>
        <v/>
      </c>
      <c r="AA321" s="4" t="str">
        <f>IFERROR(IF(B321&lt;&gt;0,VLOOKUP(B321,'KLS1'!$D$2:$I$420,6,FALSE()),NA()),IFERROR(IF(A321&lt;&gt;0,VLOOKUP(A321,'KLS1'!$C$2:$I$420,7,FALSE()),NA()),""))</f>
        <v/>
      </c>
      <c r="AB321" s="6" t="str">
        <f>IFERROR(IF(B321&lt;&gt;0,VLOOKUP(B321,'KLS2'!$D$2:$I$426,6,FALSE()),NA()),IFERROR(IF(A321&lt;&gt;0,VLOOKUP(A321,'KLS2'!$C$2:$I$426,7,FALSE()),NA()),""))</f>
        <v/>
      </c>
      <c r="AC321" s="10">
        <f t="shared" si="54"/>
        <v>0</v>
      </c>
      <c r="AD321" s="11">
        <f t="shared" si="55"/>
        <v>0</v>
      </c>
      <c r="AE321" s="201">
        <f t="shared" si="56"/>
        <v>0</v>
      </c>
      <c r="AF321" s="240"/>
      <c r="AG321" s="4" t="str">
        <f>IFERROR(VLOOKUP(B321,FS!$A$2:$N$78,6,FALSE),"")</f>
        <v/>
      </c>
      <c r="AH321" s="4" t="str">
        <f>IFERROR(VLOOKUP(B321,FS!$A$2:$N$78,7,FALSE),"")</f>
        <v/>
      </c>
      <c r="AI321" s="4" t="str">
        <f>IFERROR(VLOOKUP(B321,FS!$A$2:$N$78,8,FALSE),"")</f>
        <v/>
      </c>
      <c r="AJ321" s="4" t="str">
        <f>IFERROR(VLOOKUP(B321,FS!$A$2:$N$78,9,FALSE),"")</f>
        <v/>
      </c>
      <c r="AK321" s="4" t="str">
        <f>IFERROR(VLOOKUP(B321,FS!$A$2:$N$78,10,FALSE),"")</f>
        <v/>
      </c>
      <c r="AL321" s="4" t="str">
        <f>IFERROR(VLOOKUP(B321,FS!$A$2:$N$78,11,FALSE),"")</f>
        <v/>
      </c>
      <c r="AM321" s="4" t="str">
        <f>IFERROR(VLOOKUP(B321,FS!$A$2:$N$78,12,FALSE),"")</f>
        <v/>
      </c>
      <c r="AN321" s="4" t="str">
        <f>IFERROR(VLOOKUP(B321,FS!$A$2:$N$78,13,FALSE),"")</f>
        <v/>
      </c>
      <c r="AO321" s="236">
        <f t="shared" si="57"/>
        <v>0</v>
      </c>
      <c r="AP321" s="235">
        <f t="shared" si="58"/>
        <v>0</v>
      </c>
      <c r="AQ321" s="237">
        <f t="shared" si="59"/>
        <v>0</v>
      </c>
      <c r="AR321" s="4">
        <f t="shared" si="60"/>
        <v>0</v>
      </c>
      <c r="AS321" s="1">
        <f t="shared" si="61"/>
        <v>0</v>
      </c>
      <c r="AT321" s="1"/>
    </row>
    <row r="322" spans="1:46" s="130" customFormat="1" ht="15" customHeight="1">
      <c r="A322" s="141"/>
      <c r="B322" s="141">
        <v>887300</v>
      </c>
      <c r="C322" s="14" t="s">
        <v>343</v>
      </c>
      <c r="D322" s="2">
        <v>2011</v>
      </c>
      <c r="E322" s="3" t="s">
        <v>11</v>
      </c>
      <c r="F322" s="1" t="str">
        <f>IFERROR(VLOOKUP(B322,SVEXP!$A$2:$F$6577,6,FALSE),"")</f>
        <v>SK SNOWRIDERS VIMPERK</v>
      </c>
      <c r="G322" s="211" t="str">
        <f>IFERROR(VLOOKUP(B322,SVEXP!$A$2:$E$6577,5,FALSE),"")</f>
        <v>Jihočeský kraj</v>
      </c>
      <c r="H322" s="3" t="s">
        <v>164</v>
      </c>
      <c r="I322" s="4" t="str">
        <f>IFERROR(VLOOKUP(A322,'KLP1'!$C$1:$I$108,7,0),IFERROR(VLOOKUP(B322,'KLP1'!$D$1:$I$108,6,0),""))</f>
        <v/>
      </c>
      <c r="J322" s="4" t="str">
        <f>IFERROR(VLOOKUP(A322,'KLP2'!$C$1:$I$108,7,0),IFERROR(VLOOKUP(B322,'KLP2'!$D$1:$I$108,6,0),""))</f>
        <v/>
      </c>
      <c r="K322" s="4" t="str">
        <f>IFERROR(VLOOKUP(A322,'DM1'!$C$1:$I$108,7,0),IFERROR(VLOOKUP(B322,'DM1'!$D$1:$I$108,6,0),""))</f>
        <v/>
      </c>
      <c r="L322" s="4" t="str">
        <f>IFERROR(VLOOKUP(A322,'DM2'!$C$1:$I$108,7,0),IFERROR(VLOOKUP(B322,'DM2'!$D$1:$I$108,6,0),""))</f>
        <v/>
      </c>
      <c r="M322" s="17" t="str">
        <f>IFERROR(VLOOKUP(A322,'SPF1'!$C$1:$I$108,7,0),IFERROR(VLOOKUP(B322,'SPF1'!$D$1:$I$108,6,0),""))</f>
        <v/>
      </c>
      <c r="N322" s="88" t="str">
        <f>IFERROR(VLOOKUP(A322,'SPF2'!$C$1:$I$108,7,0),IFERROR(VLOOKUP(B322,'SPF2'!$D$1:$I$108,6,0),""))</f>
        <v/>
      </c>
      <c r="O322" s="10">
        <f t="shared" si="51"/>
        <v>0</v>
      </c>
      <c r="P322" s="11">
        <f t="shared" si="52"/>
        <v>0</v>
      </c>
      <c r="Q322" s="201">
        <f t="shared" si="53"/>
        <v>0</v>
      </c>
      <c r="R322" s="8"/>
      <c r="S322" s="5" t="str">
        <f>IFERROR(VLOOKUP(A322,DMSBX1!$C$1:$I$108,7,0),IFERROR(VLOOKUP(B322,DMSBX1!$D$1:$I$108,6,0),""))</f>
        <v/>
      </c>
      <c r="T322" s="5" t="str">
        <f>IFERROR(VLOOKUP(A322,DMSBX2!$C$1:$I$101,7,0),IFERROR(VLOOKUP(B322,DMSBX2!$D$1:$I$101,6,0),""))</f>
        <v/>
      </c>
      <c r="U322" s="4" t="str">
        <f>IFERROR(VLOOKUP(B322,'SP1'!$D$1:$I$107,6,0),"")</f>
        <v/>
      </c>
      <c r="V322" s="4" t="str">
        <f>IFERROR(VLOOKUP(B322,'SP2'!$D$1:$I$107,6,0),"")</f>
        <v/>
      </c>
      <c r="W322" s="4" t="str">
        <f>IFERROR(IF(B322&lt;&gt;0,VLOOKUP(B322,KLSBX1!$D$2:$I$120,6,FALSE()),NA()),IFERROR(IF(A322&lt;&gt;0,VLOOKUP(A322,KLSBX1!$C$2:$I$120,7,FALSE()),NA()),""))</f>
        <v/>
      </c>
      <c r="X322" s="4" t="str">
        <f>IFERROR(IF(B322&lt;&gt;0,VLOOKUP(B322,KLSBX2!$D$2:$I$120,6,FALSE()),NA()),IFERROR(IF(A322&lt;&gt;0,VLOOKUP(A322,KLSBX2!$C$2:$I$120,7,FALSE()),NA()),""))</f>
        <v/>
      </c>
      <c r="Y322" s="4" t="str">
        <f>IFERROR(IF(B322&lt;&gt;0,VLOOKUP(B322,DMSBXNC!$D$2:$I$420,6,FALSE()),NA()),IFERROR(IF(A322&lt;&gt;0,VLOOKUP(A322,DMSBXNC!$C$2:$I$420,7,FALSE()),NA()),""))</f>
        <v/>
      </c>
      <c r="Z322" s="4" t="str">
        <f>IFERROR(IF(B322&lt;&gt;0,VLOOKUP(B322,DMSBX1_3!$D$2:$I$420,6,FALSE()),NA()),IFERROR(IF(A322&lt;&gt;0,VLOOKUP(A322,DMSBX1_3!$C$2:$I$420,7,FALSE()),NA()),""))</f>
        <v/>
      </c>
      <c r="AA322" s="4" t="str">
        <f>IFERROR(IF(B322&lt;&gt;0,VLOOKUP(B322,'KLS1'!$D$2:$I$420,6,FALSE()),NA()),IFERROR(IF(A322&lt;&gt;0,VLOOKUP(A322,'KLS1'!$C$2:$I$420,7,FALSE()),NA()),""))</f>
        <v/>
      </c>
      <c r="AB322" s="6" t="str">
        <f>IFERROR(IF(B322&lt;&gt;0,VLOOKUP(B322,'KLS2'!$D$2:$I$426,6,FALSE()),NA()),IFERROR(IF(A322&lt;&gt;0,VLOOKUP(A322,'KLS2'!$C$2:$I$426,7,FALSE()),NA()),""))</f>
        <v/>
      </c>
      <c r="AC322" s="10">
        <f t="shared" si="54"/>
        <v>0</v>
      </c>
      <c r="AD322" s="11">
        <f t="shared" si="55"/>
        <v>0</v>
      </c>
      <c r="AE322" s="201">
        <f t="shared" si="56"/>
        <v>0</v>
      </c>
      <c r="AF322" s="240"/>
      <c r="AG322" s="4" t="str">
        <f>IFERROR(VLOOKUP(B322,FS!$A$2:$N$78,6,FALSE),"")</f>
        <v/>
      </c>
      <c r="AH322" s="4" t="str">
        <f>IFERROR(VLOOKUP(B322,FS!$A$2:$N$78,7,FALSE),"")</f>
        <v/>
      </c>
      <c r="AI322" s="4" t="str">
        <f>IFERROR(VLOOKUP(B322,FS!$A$2:$N$78,8,FALSE),"")</f>
        <v/>
      </c>
      <c r="AJ322" s="4" t="str">
        <f>IFERROR(VLOOKUP(B322,FS!$A$2:$N$78,9,FALSE),"")</f>
        <v/>
      </c>
      <c r="AK322" s="4" t="str">
        <f>IFERROR(VLOOKUP(B322,FS!$A$2:$N$78,10,FALSE),"")</f>
        <v/>
      </c>
      <c r="AL322" s="4" t="str">
        <f>IFERROR(VLOOKUP(B322,FS!$A$2:$N$78,11,FALSE),"")</f>
        <v/>
      </c>
      <c r="AM322" s="4" t="str">
        <f>IFERROR(VLOOKUP(B322,FS!$A$2:$N$78,12,FALSE),"")</f>
        <v/>
      </c>
      <c r="AN322" s="4" t="str">
        <f>IFERROR(VLOOKUP(B322,FS!$A$2:$N$78,13,FALSE),"")</f>
        <v/>
      </c>
      <c r="AO322" s="236">
        <f t="shared" si="57"/>
        <v>0</v>
      </c>
      <c r="AP322" s="235">
        <f t="shared" si="58"/>
        <v>0</v>
      </c>
      <c r="AQ322" s="237">
        <f t="shared" si="59"/>
        <v>0</v>
      </c>
      <c r="AR322" s="4">
        <f t="shared" si="60"/>
        <v>0</v>
      </c>
      <c r="AS322" s="1">
        <f t="shared" si="61"/>
        <v>0</v>
      </c>
      <c r="AT322" s="1"/>
    </row>
    <row r="323" spans="1:46" s="130" customFormat="1" ht="15" customHeight="1">
      <c r="A323" s="14"/>
      <c r="B323" s="14">
        <v>777956</v>
      </c>
      <c r="C323" s="142" t="s">
        <v>1210</v>
      </c>
      <c r="D323" s="3">
        <v>2011</v>
      </c>
      <c r="E323" s="3" t="s">
        <v>11</v>
      </c>
      <c r="F323" s="1" t="str">
        <f>IFERROR(VLOOKUP(B323,SVEXP!$A$2:$F$6577,6,FALSE),"")</f>
        <v>Snow Rockets</v>
      </c>
      <c r="G323" s="211" t="str">
        <f>IFERROR(VLOOKUP(B323,SVEXP!$A$2:$E$6577,5,FALSE),"")</f>
        <v>Středočeský kraj</v>
      </c>
      <c r="H323" s="13" t="s">
        <v>161</v>
      </c>
      <c r="I323" s="4"/>
      <c r="J323" s="4"/>
      <c r="K323" s="4"/>
      <c r="L323" s="4"/>
      <c r="M323" s="4"/>
      <c r="N323" s="4"/>
      <c r="O323" s="10">
        <f t="shared" ref="O323:O386" si="63">SUM(I323:N323)</f>
        <v>0</v>
      </c>
      <c r="P323" s="11">
        <f t="shared" ref="P323:P386" si="64">IFERROR(LARGE(I323:N323,1),"0")+IFERROR(LARGE(I323:N323,2),"0")+IFERROR(LARGE(I323:N323,3),"0")+IFERROR(LARGE(I323:N323,4),"0")</f>
        <v>0</v>
      </c>
      <c r="Q323" s="201">
        <f t="shared" ref="Q323:Q386" si="65">(IFERROR(LARGE(I323:N323,1),"0")+IFERROR(LARGE(I323:N323,2),"0")+IFERROR(LARGE(I323:N323,3),"0"))/3</f>
        <v>0</v>
      </c>
      <c r="R323" s="8"/>
      <c r="S323" s="5"/>
      <c r="T323" s="5"/>
      <c r="U323" s="4"/>
      <c r="V323" s="4"/>
      <c r="W323" s="4"/>
      <c r="X323" s="4"/>
      <c r="Y323" s="4"/>
      <c r="Z323" s="4"/>
      <c r="AA323" s="4"/>
      <c r="AB323" s="6"/>
      <c r="AC323" s="10">
        <f t="shared" ref="AC323:AC386" si="66">SUM(S323:AB323)</f>
        <v>0</v>
      </c>
      <c r="AD323" s="11">
        <f t="shared" ref="AD323:AD386" si="67">(IFERROR(LARGE(S323:AB323,1),"0")+IFERROR(LARGE(S323:AB323,2),"0")+IFERROR(LARGE(S323:AB323,3),"0")+IFERROR(LARGE(S323:AB323,4),"0")+IFERROR(LARGE(S323:AB323,5),"0")+IFERROR(LARGE(S323:AB323,6),"0")+IFERROR(LARGE(S323:AB323,7),"0")+IFERROR(LARGE(S323:AB323,8),"0"))</f>
        <v>0</v>
      </c>
      <c r="AE323" s="201">
        <f t="shared" ref="AE323:AE386" si="68">(IFERROR(LARGE(S323:AB323,1),"0")+IFERROR(LARGE(S323:AB323,2),"0")+IFERROR(LARGE(S323:AB323,3),"0"))/3</f>
        <v>0</v>
      </c>
      <c r="AF323" s="240"/>
      <c r="AG323" s="4">
        <f>IFERROR(VLOOKUP(B323,FS!$A$2:$N$78,6,FALSE),"")</f>
        <v>20</v>
      </c>
      <c r="AH323" s="4">
        <f>IFERROR(VLOOKUP(B323,FS!$A$2:$N$78,7,FALSE),"")</f>
        <v>24</v>
      </c>
      <c r="AI323" s="4">
        <f>IFERROR(VLOOKUP(B323,FS!$A$2:$N$78,8,FALSE),"")</f>
        <v>24</v>
      </c>
      <c r="AJ323" s="4">
        <f>IFERROR(VLOOKUP(B323,FS!$A$2:$N$78,9,FALSE),"")</f>
        <v>29</v>
      </c>
      <c r="AK323" s="4">
        <f>IFERROR(VLOOKUP(B323,FS!$A$2:$N$78,10,FALSE),"")</f>
        <v>0</v>
      </c>
      <c r="AL323" s="4">
        <f>IFERROR(VLOOKUP(B323,FS!$A$2:$N$78,11,FALSE),"")</f>
        <v>0</v>
      </c>
      <c r="AM323" s="4">
        <f>IFERROR(VLOOKUP(B323,FS!$A$2:$N$78,12,FALSE),"")</f>
        <v>35</v>
      </c>
      <c r="AN323" s="4">
        <f>IFERROR(VLOOKUP(B323,FS!$A$2:$N$78,13,FALSE),"")</f>
        <v>0</v>
      </c>
      <c r="AO323" s="236">
        <f t="shared" ref="AO323:AO386" si="69">SUM(AG323:AN323)</f>
        <v>132</v>
      </c>
      <c r="AP323" s="235">
        <f t="shared" ref="AP323:AP386" si="70">(IFERROR(LARGE(AG323:AN323,1),"0")+IFERROR(LARGE(AG323:AN323,2),"0")+IFERROR(LARGE(AG323:AN323,3),"0")+IFERROR(LARGE(AG323:AN323,4),"0")+IFERROR(LARGE(AG323:AN323,5),"0"))</f>
        <v>132</v>
      </c>
      <c r="AQ323" s="237">
        <f t="shared" ref="AQ323:AQ386" si="71">(IFERROR(LARGE(AG323:AN323,1),"0")+IFERROR(LARGE(AG323:AN323,2),"0")+IFERROR(LARGE(AG323:AN323,3),"0"))/3</f>
        <v>29.333333333333332</v>
      </c>
      <c r="AR323" s="4">
        <f t="shared" ref="AR323:AR386" si="72">Q323+AE323+AQ323</f>
        <v>29.333333333333332</v>
      </c>
      <c r="AS323" s="1">
        <f t="shared" ref="AS323:AS386" si="73">(IF(Q323&gt;0,1,0))+(IF(AE323&gt;0,1,0))+(IF(AQ323&gt;0,1,0))</f>
        <v>1</v>
      </c>
      <c r="AT323" s="245">
        <f>COUNTIF(I323:N323,"&gt;"&amp;0)+COUNTIF(S323:AB323,"&gt;"&amp;0)+COUNTIF(AG323:AN323,"&gt;"&amp;0)</f>
        <v>5</v>
      </c>
    </row>
    <row r="324" spans="1:46" s="130" customFormat="1" ht="15" customHeight="1">
      <c r="A324" s="14"/>
      <c r="B324" s="14">
        <v>777955</v>
      </c>
      <c r="C324" s="1" t="s">
        <v>1185</v>
      </c>
      <c r="D324" s="3">
        <v>2011</v>
      </c>
      <c r="E324" s="3" t="s">
        <v>11</v>
      </c>
      <c r="F324" s="1" t="str">
        <f>IFERROR(VLOOKUP(B324,SVEXP!$A$2:$F$6577,6,FALSE),"")</f>
        <v>Snow Rockets</v>
      </c>
      <c r="G324" s="211" t="str">
        <f>IFERROR(VLOOKUP(B324,SVEXP!$A$2:$E$6577,5,FALSE),"")</f>
        <v>Středočeský kraj</v>
      </c>
      <c r="H324" s="3" t="s">
        <v>161</v>
      </c>
      <c r="I324" s="1"/>
      <c r="J324" s="1"/>
      <c r="K324" s="1"/>
      <c r="L324" s="1"/>
      <c r="M324" s="4"/>
      <c r="N324" s="4"/>
      <c r="O324" s="10">
        <f t="shared" si="63"/>
        <v>0</v>
      </c>
      <c r="P324" s="11">
        <f t="shared" si="64"/>
        <v>0</v>
      </c>
      <c r="Q324" s="201">
        <f t="shared" si="65"/>
        <v>0</v>
      </c>
      <c r="R324" s="197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0">
        <f t="shared" si="66"/>
        <v>0</v>
      </c>
      <c r="AD324" s="11">
        <f t="shared" si="67"/>
        <v>0</v>
      </c>
      <c r="AE324" s="201">
        <f t="shared" si="68"/>
        <v>0</v>
      </c>
      <c r="AF324" s="240"/>
      <c r="AG324" s="4">
        <f>IFERROR(VLOOKUP(B324,FS!$A$2:$N$78,6,FALSE),"")</f>
        <v>18</v>
      </c>
      <c r="AH324" s="4">
        <f>IFERROR(VLOOKUP(B324,FS!$A$2:$N$78,7,FALSE),"")</f>
        <v>32</v>
      </c>
      <c r="AI324" s="4">
        <f>IFERROR(VLOOKUP(B324,FS!$A$2:$N$78,8,FALSE),"")</f>
        <v>20</v>
      </c>
      <c r="AJ324" s="4">
        <f>IFERROR(VLOOKUP(B324,FS!$A$2:$N$78,9,FALSE),"")</f>
        <v>24</v>
      </c>
      <c r="AK324" s="4"/>
      <c r="AL324" s="4"/>
      <c r="AM324" s="4">
        <f>IFERROR(VLOOKUP(B324,FS!$A$2:$N$78,12,FALSE),"")</f>
        <v>25.2</v>
      </c>
      <c r="AN324" s="4"/>
      <c r="AO324" s="236">
        <f t="shared" si="69"/>
        <v>119.2</v>
      </c>
      <c r="AP324" s="235">
        <f t="shared" si="70"/>
        <v>119.2</v>
      </c>
      <c r="AQ324" s="237">
        <f t="shared" si="71"/>
        <v>27.066666666666666</v>
      </c>
      <c r="AR324" s="4">
        <f t="shared" si="72"/>
        <v>27.066666666666666</v>
      </c>
      <c r="AS324" s="1">
        <f t="shared" si="73"/>
        <v>1</v>
      </c>
      <c r="AT324" s="245">
        <f>COUNTIF(I324:N324,"&gt;"&amp;0)+COUNTIF(S324:AB324,"&gt;"&amp;0)+COUNTIF(AG324:AN324,"&gt;"&amp;0)</f>
        <v>5</v>
      </c>
    </row>
    <row r="325" spans="1:46" s="130" customFormat="1" ht="15" customHeight="1">
      <c r="A325" s="141"/>
      <c r="B325" s="141">
        <v>776162</v>
      </c>
      <c r="C325" s="14" t="s">
        <v>556</v>
      </c>
      <c r="D325" s="2">
        <v>2011</v>
      </c>
      <c r="E325" s="3" t="s">
        <v>11</v>
      </c>
      <c r="F325" s="1" t="str">
        <f>IFERROR(VLOOKUP(B325,SVEXP!$A$2:$F$6577,6,FALSE),"")</f>
        <v>Snow Rockets</v>
      </c>
      <c r="G325" s="211" t="str">
        <f>IFERROR(VLOOKUP(B325,SVEXP!$A$2:$E$6577,5,FALSE),"")</f>
        <v>Středočeský kraj</v>
      </c>
      <c r="H325" s="3" t="s">
        <v>161</v>
      </c>
      <c r="I325" s="4" t="str">
        <f>IFERROR(VLOOKUP(A325,'KLP1'!$C$1:$I$108,7,0),IFERROR(VLOOKUP(B325,'KLP1'!$D$1:$I$108,6,0),""))</f>
        <v/>
      </c>
      <c r="J325" s="4" t="str">
        <f>IFERROR(VLOOKUP(A325,'KLP2'!$C$1:$I$108,7,0),IFERROR(VLOOKUP(B325,'KLP2'!$D$1:$I$108,6,0),""))</f>
        <v/>
      </c>
      <c r="K325" s="4" t="str">
        <f>IFERROR(VLOOKUP(A325,'DM1'!$C$1:$I$108,7,0),IFERROR(VLOOKUP(B325,'DM1'!$D$1:$I$108,6,0),""))</f>
        <v/>
      </c>
      <c r="L325" s="4" t="str">
        <f>IFERROR(VLOOKUP(A325,'DM2'!$C$1:$I$108,7,0),IFERROR(VLOOKUP(B325,'DM2'!$D$1:$I$108,6,0),""))</f>
        <v/>
      </c>
      <c r="M325" s="1" t="str">
        <f>IFERROR(VLOOKUP(A325,'SPF1'!$C$1:$I$108,7,0),IFERROR(VLOOKUP(B325,'SPF1'!$D$1:$I$108,6,0),""))</f>
        <v/>
      </c>
      <c r="N325" s="4" t="str">
        <f>IFERROR(VLOOKUP(A325,'SPF2'!$C$1:$I$108,7,0),IFERROR(VLOOKUP(B325,'SPF2'!$D$1:$I$108,6,0),""))</f>
        <v/>
      </c>
      <c r="O325" s="10">
        <f t="shared" si="63"/>
        <v>0</v>
      </c>
      <c r="P325" s="11">
        <f t="shared" si="64"/>
        <v>0</v>
      </c>
      <c r="Q325" s="201">
        <f t="shared" si="65"/>
        <v>0</v>
      </c>
      <c r="R325" s="8"/>
      <c r="S325" s="5" t="str">
        <f>IFERROR(VLOOKUP(A325,DMSBX1!$C$1:$I$108,7,0),IFERROR(VLOOKUP(B325,DMSBX1!$D$1:$I$108,6,0),""))</f>
        <v/>
      </c>
      <c r="T325" s="5" t="str">
        <f>IFERROR(VLOOKUP(A325,DMSBX2!$C$1:$I$101,7,0),IFERROR(VLOOKUP(B325,DMSBX2!$D$1:$I$101,6,0),""))</f>
        <v/>
      </c>
      <c r="U325" s="4" t="str">
        <f>IFERROR(VLOOKUP(B325,'SP1'!$D$1:$I$107,6,0),"")</f>
        <v/>
      </c>
      <c r="V325" s="4" t="str">
        <f>IFERROR(VLOOKUP(B325,'SP2'!$D$1:$I$107,6,0),"")</f>
        <v/>
      </c>
      <c r="W325" s="4">
        <f>IFERROR(IF(B325&lt;&gt;0,VLOOKUP(B325,KLSBX1!$D$2:$I$120,6,FALSE()),NA()),IFERROR(IF(A325&lt;&gt;0,VLOOKUP(A325,KLSBX1!$C$2:$I$120,7,FALSE()),NA()),""))</f>
        <v>18</v>
      </c>
      <c r="X325" s="4">
        <f>IFERROR(IF(B325&lt;&gt;0,VLOOKUP(B325,KLSBX2!$D$2:$I$120,6,FALSE()),NA()),IFERROR(IF(A325&lt;&gt;0,VLOOKUP(A325,KLSBX2!$C$2:$I$120,7,FALSE()),NA()),""))</f>
        <v>20</v>
      </c>
      <c r="Y325" s="4">
        <f>IFERROR(IF(B325&lt;&gt;0,VLOOKUP(B325,DMSBXNC!$D$2:$I$420,6,FALSE()),NA()),IFERROR(IF(A325&lt;&gt;0,VLOOKUP(A325,DMSBXNC!$C$2:$I$420,7,FALSE()),NA()),""))</f>
        <v>13</v>
      </c>
      <c r="Z325" s="4">
        <f>IFERROR(IF(B325&lt;&gt;0,VLOOKUP(B325,DMSBX1_3!$D$2:$I$420,6,FALSE()),NA()),IFERROR(IF(A325&lt;&gt;0,VLOOKUP(A325,DMSBX1_3!$C$2:$I$420,7,FALSE()),NA()),""))</f>
        <v>16</v>
      </c>
      <c r="AA325" s="4">
        <f>IFERROR(IF(B325&lt;&gt;0,VLOOKUP(B325,'KLS1'!$D$2:$I$420,6,FALSE()),NA()),IFERROR(IF(A325&lt;&gt;0,VLOOKUP(A325,'KLS1'!$C$2:$I$420,7,FALSE()),NA()),""))</f>
        <v>36</v>
      </c>
      <c r="AB325" s="6">
        <f>IFERROR(IF(B325&lt;&gt;0,VLOOKUP(B325,'KLS2'!$D$2:$I$426,6,FALSE()),NA()),IFERROR(IF(A325&lt;&gt;0,VLOOKUP(A325,'KLS2'!$C$2:$I$426,7,FALSE()),NA()),""))</f>
        <v>40</v>
      </c>
      <c r="AC325" s="10">
        <f t="shared" si="66"/>
        <v>143</v>
      </c>
      <c r="AD325" s="11">
        <f t="shared" si="67"/>
        <v>143</v>
      </c>
      <c r="AE325" s="201">
        <f t="shared" si="68"/>
        <v>32</v>
      </c>
      <c r="AF325" s="240"/>
      <c r="AG325" s="4" t="str">
        <f>IFERROR(VLOOKUP(B325,FS!$A$2:$N$78,6,FALSE),"")</f>
        <v/>
      </c>
      <c r="AH325" s="4" t="str">
        <f>IFERROR(VLOOKUP(B325,FS!$A$2:$N$78,7,FALSE),"")</f>
        <v/>
      </c>
      <c r="AI325" s="4" t="str">
        <f>IFERROR(VLOOKUP(B325,FS!$A$2:$N$78,8,FALSE),"")</f>
        <v/>
      </c>
      <c r="AJ325" s="4" t="str">
        <f>IFERROR(VLOOKUP(B325,FS!$A$2:$N$78,9,FALSE),"")</f>
        <v/>
      </c>
      <c r="AK325" s="4" t="str">
        <f>IFERROR(VLOOKUP(B325,FS!$A$2:$N$78,10,FALSE),"")</f>
        <v/>
      </c>
      <c r="AL325" s="4" t="str">
        <f>IFERROR(VLOOKUP(B325,FS!$A$2:$N$78,11,FALSE),"")</f>
        <v/>
      </c>
      <c r="AM325" s="4" t="str">
        <f>IFERROR(VLOOKUP(B325,FS!$A$2:$N$78,12,FALSE),"")</f>
        <v/>
      </c>
      <c r="AN325" s="4" t="str">
        <f>IFERROR(VLOOKUP(B325,FS!$A$2:$N$78,13,FALSE),"")</f>
        <v/>
      </c>
      <c r="AO325" s="236">
        <f t="shared" si="69"/>
        <v>0</v>
      </c>
      <c r="AP325" s="235">
        <f t="shared" si="70"/>
        <v>0</v>
      </c>
      <c r="AQ325" s="237">
        <f t="shared" si="71"/>
        <v>0</v>
      </c>
      <c r="AR325" s="4">
        <f t="shared" si="72"/>
        <v>32</v>
      </c>
      <c r="AS325" s="1">
        <f t="shared" si="73"/>
        <v>1</v>
      </c>
    </row>
    <row r="326" spans="1:46" s="130" customFormat="1" ht="15" customHeight="1">
      <c r="A326" s="184"/>
      <c r="B326" s="184">
        <v>776154</v>
      </c>
      <c r="C326" s="184" t="s">
        <v>570</v>
      </c>
      <c r="D326" s="185">
        <v>2011</v>
      </c>
      <c r="E326" s="3" t="s">
        <v>11</v>
      </c>
      <c r="F326" s="1" t="str">
        <f>IFERROR(VLOOKUP(B326,SVEXP!$A$2:$F$6577,6,FALSE),"")</f>
        <v>Snow Rockets</v>
      </c>
      <c r="G326" s="211" t="str">
        <f>IFERROR(VLOOKUP(B326,SVEXP!$A$2:$E$6577,5,FALSE),"")</f>
        <v>Středočeský kraj</v>
      </c>
      <c r="H326" s="7" t="s">
        <v>161</v>
      </c>
      <c r="I326" s="4" t="str">
        <f>IFERROR(VLOOKUP(#REF!,'KLP1'!$C$1:$I$108,7,0),IFERROR(VLOOKUP(A326,'KLP1'!$D$1:$I$108,6,0),""))</f>
        <v/>
      </c>
      <c r="J326" s="4" t="str">
        <f>IFERROR(VLOOKUP(#REF!,'KLP2'!$C$1:$I$108,7,0),IFERROR(VLOOKUP(A326,'KLP2'!$D$1:$I$108,6,0),""))</f>
        <v/>
      </c>
      <c r="K326" s="4" t="str">
        <f>IFERROR(VLOOKUP(#REF!,'DM1'!$C$1:$I$108,7,0),IFERROR(VLOOKUP(A326,'DM1'!$D$1:$I$108,6,0),""))</f>
        <v/>
      </c>
      <c r="L326" s="4" t="str">
        <f>IFERROR(VLOOKUP(#REF!,'DM2'!$C$1:$I$108,7,0),IFERROR(VLOOKUP(A326,'DM2'!$D$1:$I$108,6,0),""))</f>
        <v/>
      </c>
      <c r="M326" s="1" t="str">
        <f>IFERROR(VLOOKUP(A326,'SPF1'!$C$1:$I$108,7,0),IFERROR(VLOOKUP(B326,'SPF1'!$D$1:$I$108,6,0),""))</f>
        <v/>
      </c>
      <c r="N326" s="4" t="str">
        <f>IFERROR(VLOOKUP(A326,'SPF2'!$C$1:$I$108,7,0),IFERROR(VLOOKUP(B326,'SPF2'!$D$1:$I$108,6,0),""))</f>
        <v/>
      </c>
      <c r="O326" s="10">
        <f t="shared" si="63"/>
        <v>0</v>
      </c>
      <c r="P326" s="11">
        <f t="shared" si="64"/>
        <v>0</v>
      </c>
      <c r="Q326" s="201">
        <f t="shared" si="65"/>
        <v>0</v>
      </c>
      <c r="R326" s="8"/>
      <c r="S326" s="5" t="str">
        <f>IFERROR(VLOOKUP(A326,DMSBX1!$C$1:$I$108,7,0),IFERROR(VLOOKUP(B326,DMSBX1!$D$1:$I$108,6,0),""))</f>
        <v/>
      </c>
      <c r="T326" s="4"/>
      <c r="U326" s="4" t="str">
        <f>IFERROR(VLOOKUP(B326,'SP1'!$D$1:$I$107,6,0),"")</f>
        <v/>
      </c>
      <c r="V326" s="4" t="str">
        <f>IFERROR(VLOOKUP(B326,'SP2'!$D$1:$I$107,6,0),"")</f>
        <v/>
      </c>
      <c r="W326" s="4">
        <f>IFERROR(IF(B326&lt;&gt;0,VLOOKUP(B326,KLSBX1!$D$2:$I$120,6,FALSE()),NA()),IFERROR(IF(A326&lt;&gt;0,VLOOKUP(A326,KLSBX1!$C$2:$I$120,7,FALSE()),NA()),""))</f>
        <v>13</v>
      </c>
      <c r="X326" s="4">
        <f>IFERROR(IF(B326&lt;&gt;0,VLOOKUP(B326,KLSBX2!$D$2:$I$120,6,FALSE()),NA()),IFERROR(IF(A326&lt;&gt;0,VLOOKUP(A326,KLSBX2!$C$2:$I$120,7,FALSE()),NA()),""))</f>
        <v>16</v>
      </c>
      <c r="Y326" s="4" t="str">
        <f>IFERROR(IF(B326&lt;&gt;0,VLOOKUP(B326,DMSBXNC!$D$2:$I$420,6,FALSE()),NA()),IFERROR(IF(A326&lt;&gt;0,VLOOKUP(A326,DMSBXNC!$C$2:$I$420,7,FALSE()),NA()),""))</f>
        <v/>
      </c>
      <c r="Z326" s="4" t="str">
        <f>IFERROR(IF(B326&lt;&gt;0,VLOOKUP(B326,DMSBX1_3!$D$2:$I$420,6,FALSE()),NA()),IFERROR(IF(A326&lt;&gt;0,VLOOKUP(A326,DMSBX1_3!$C$2:$I$420,7,FALSE()),NA()),""))</f>
        <v/>
      </c>
      <c r="AA326" s="4" t="str">
        <f>IFERROR(IF(B326&lt;&gt;0,VLOOKUP(B326,'KLS1'!$D$2:$I$420,6,FALSE()),NA()),IFERROR(IF(A326&lt;&gt;0,VLOOKUP(A326,'KLS1'!$C$2:$I$420,7,FALSE()),NA()),""))</f>
        <v/>
      </c>
      <c r="AB326" s="6" t="str">
        <f>IFERROR(IF(B326&lt;&gt;0,VLOOKUP(B326,'KLS2'!$D$2:$I$426,6,FALSE()),NA()),IFERROR(IF(A326&lt;&gt;0,VLOOKUP(A326,'KLS2'!$C$2:$I$426,7,FALSE()),NA()),""))</f>
        <v/>
      </c>
      <c r="AC326" s="10">
        <f t="shared" si="66"/>
        <v>29</v>
      </c>
      <c r="AD326" s="11">
        <f t="shared" si="67"/>
        <v>29</v>
      </c>
      <c r="AE326" s="201">
        <f t="shared" si="68"/>
        <v>9.6666666666666661</v>
      </c>
      <c r="AF326" s="240"/>
      <c r="AG326" s="4" t="str">
        <f>IFERROR(VLOOKUP(B326,FS!$A$2:$N$78,6,FALSE),"")</f>
        <v/>
      </c>
      <c r="AH326" s="4" t="str">
        <f>IFERROR(VLOOKUP(B326,FS!$A$2:$N$78,7,FALSE),"")</f>
        <v/>
      </c>
      <c r="AI326" s="4" t="str">
        <f>IFERROR(VLOOKUP(B326,FS!$A$2:$N$78,8,FALSE),"")</f>
        <v/>
      </c>
      <c r="AJ326" s="4" t="str">
        <f>IFERROR(VLOOKUP(B326,FS!$A$2:$N$78,9,FALSE),"")</f>
        <v/>
      </c>
      <c r="AK326" s="4" t="str">
        <f>IFERROR(VLOOKUP(B326,FS!$A$2:$N$78,10,FALSE),"")</f>
        <v/>
      </c>
      <c r="AL326" s="4" t="str">
        <f>IFERROR(VLOOKUP(B326,FS!$A$2:$N$78,11,FALSE),"")</f>
        <v/>
      </c>
      <c r="AM326" s="4" t="str">
        <f>IFERROR(VLOOKUP(B326,FS!$A$2:$N$78,12,FALSE),"")</f>
        <v/>
      </c>
      <c r="AN326" s="4" t="str">
        <f>IFERROR(VLOOKUP(B326,FS!$A$2:$N$78,13,FALSE),"")</f>
        <v/>
      </c>
      <c r="AO326" s="236">
        <f t="shared" si="69"/>
        <v>0</v>
      </c>
      <c r="AP326" s="235">
        <f t="shared" si="70"/>
        <v>0</v>
      </c>
      <c r="AQ326" s="237">
        <f t="shared" si="71"/>
        <v>0</v>
      </c>
      <c r="AR326" s="4">
        <f t="shared" si="72"/>
        <v>9.6666666666666661</v>
      </c>
      <c r="AS326" s="1">
        <f t="shared" si="73"/>
        <v>1</v>
      </c>
    </row>
    <row r="327" spans="1:46" s="130" customFormat="1" ht="15" customHeight="1">
      <c r="A327" s="14">
        <v>9155171</v>
      </c>
      <c r="B327" s="14">
        <v>887873</v>
      </c>
      <c r="C327" s="14" t="s">
        <v>207</v>
      </c>
      <c r="D327" s="2">
        <v>2010</v>
      </c>
      <c r="E327" s="3" t="s">
        <v>11</v>
      </c>
      <c r="F327" s="1" t="str">
        <f>IFERROR(VLOOKUP(B327,SVEXP!$A$2:$F$6577,6,FALSE),"")</f>
        <v>SA Špindlerův Mlýn</v>
      </c>
      <c r="G327" s="211">
        <f>IFERROR(VLOOKUP(B327,SVEXP!$A$2:$E$6577,5,FALSE),"")</f>
        <v>0</v>
      </c>
      <c r="H327" s="3" t="s">
        <v>164</v>
      </c>
      <c r="I327" s="4">
        <f>IFERROR(VLOOKUP(A327,'KLP1'!$C$1:$I$108,7,0),IFERROR(VLOOKUP(B327,'KLP1'!$D$1:$I$108,6,0),""))</f>
        <v>15</v>
      </c>
      <c r="J327" s="4">
        <f>IFERROR(VLOOKUP(A327,'KLP2'!$C$1:$I$108,7,0),IFERROR(VLOOKUP(B327,'KLP2'!$D$1:$I$108,6,0),""))</f>
        <v>14</v>
      </c>
      <c r="K327" s="4" t="str">
        <f>IFERROR(VLOOKUP(A327,'DM1'!$C$1:$I$108,7,0),IFERROR(VLOOKUP(B327,'DM1'!$D$1:$I$108,6,0),""))</f>
        <v/>
      </c>
      <c r="L327" s="4" t="str">
        <f>IFERROR(VLOOKUP(A327,'DM2'!$C$1:$I$108,7,0),IFERROR(VLOOKUP(B327,'DM2'!$D$1:$I$108,6,0),""))</f>
        <v/>
      </c>
      <c r="M327" s="4">
        <f>IFERROR(VLOOKUP(A327,'SPF1'!$C$1:$I$108,7,0),IFERROR(VLOOKUP(B327,'SPF1'!$D$1:$I$108,6,0),""))</f>
        <v>15</v>
      </c>
      <c r="N327" s="4">
        <f>IFERROR(VLOOKUP(A327,'SPF2'!$C$1:$I$108,7,0),IFERROR(VLOOKUP(B327,'SPF2'!$D$1:$I$108,6,0),""))</f>
        <v>18</v>
      </c>
      <c r="O327" s="10">
        <f t="shared" si="63"/>
        <v>62</v>
      </c>
      <c r="P327" s="11">
        <f t="shared" si="64"/>
        <v>62</v>
      </c>
      <c r="Q327" s="201">
        <f t="shared" si="65"/>
        <v>16</v>
      </c>
      <c r="R327" s="8"/>
      <c r="S327" s="5" t="str">
        <f>IFERROR(VLOOKUP(A327,DMSBX1!$C$1:$I$108,7,0),IFERROR(VLOOKUP(B327,DMSBX1!$D$1:$I$108,6,0),""))</f>
        <v/>
      </c>
      <c r="T327" s="5" t="str">
        <f>IFERROR(VLOOKUP(A327,DMSBX2!$C$1:$I$101,7,0),IFERROR(VLOOKUP(B327,DMSBX2!$D$1:$I$101,6,0),""))</f>
        <v/>
      </c>
      <c r="U327" s="4" t="str">
        <f>IFERROR(VLOOKUP(B327,'SP1'!$D$1:$I$107,6,0),"")</f>
        <v/>
      </c>
      <c r="V327" s="4" t="str">
        <f>IFERROR(VLOOKUP(B327,'SP2'!$D$1:$I$107,6,0),"")</f>
        <v/>
      </c>
      <c r="W327" s="4" t="str">
        <f>IFERROR(IF(B327&lt;&gt;0,VLOOKUP(B327,KLSBX1!$D$2:$I$120,6,FALSE()),NA()),IFERROR(IF(A327&lt;&gt;0,VLOOKUP(A327,KLSBX1!$C$2:$I$120,7,FALSE()),NA()),""))</f>
        <v/>
      </c>
      <c r="X327" s="4" t="str">
        <f>IFERROR(IF(B327&lt;&gt;0,VLOOKUP(B327,KLSBX2!$D$2:$I$120,6,FALSE()),NA()),IFERROR(IF(A327&lt;&gt;0,VLOOKUP(A327,KLSBX2!$C$2:$I$120,7,FALSE()),NA()),""))</f>
        <v/>
      </c>
      <c r="Y327" s="4">
        <f>IFERROR(IF(B327&lt;&gt;0,VLOOKUP(B327,DMSBXNC!$D$2:$I$420,6,FALSE()),NA()),IFERROR(IF(A327&lt;&gt;0,VLOOKUP(A327,DMSBXNC!$C$2:$I$420,7,FALSE()),NA()),""))</f>
        <v>8</v>
      </c>
      <c r="Z327" s="4">
        <f>IFERROR(IF(B327&lt;&gt;0,VLOOKUP(B327,DMSBX1_3!$D$2:$I$420,6,FALSE()),NA()),IFERROR(IF(A327&lt;&gt;0,VLOOKUP(A327,DMSBX1_3!$C$2:$I$420,7,FALSE()),NA()),""))</f>
        <v>11</v>
      </c>
      <c r="AA327" s="4" t="str">
        <f>IFERROR(IF(B327&lt;&gt;0,VLOOKUP(B327,'KLS1'!$D$2:$I$420,6,FALSE()),NA()),IFERROR(IF(A327&lt;&gt;0,VLOOKUP(A327,'KLS1'!$C$2:$I$420,7,FALSE()),NA()),""))</f>
        <v/>
      </c>
      <c r="AB327" s="6" t="str">
        <f>IFERROR(IF(B327&lt;&gt;0,VLOOKUP(B327,'KLS2'!$D$2:$I$426,6,FALSE()),NA()),IFERROR(IF(A327&lt;&gt;0,VLOOKUP(A327,'KLS2'!$C$2:$I$426,7,FALSE()),NA()),""))</f>
        <v/>
      </c>
      <c r="AC327" s="10">
        <f t="shared" si="66"/>
        <v>19</v>
      </c>
      <c r="AD327" s="11">
        <f t="shared" si="67"/>
        <v>19</v>
      </c>
      <c r="AE327" s="201">
        <f t="shared" si="68"/>
        <v>6.333333333333333</v>
      </c>
      <c r="AF327" s="240"/>
      <c r="AG327" s="4" t="str">
        <f>IFERROR(VLOOKUP(B327,FS!$A$2:$N$78,6,FALSE),"")</f>
        <v/>
      </c>
      <c r="AH327" s="4" t="str">
        <f>IFERROR(VLOOKUP(B327,FS!$A$2:$N$78,7,FALSE),"")</f>
        <v/>
      </c>
      <c r="AI327" s="4" t="str">
        <f>IFERROR(VLOOKUP(B327,FS!$A$2:$N$78,8,FALSE),"")</f>
        <v/>
      </c>
      <c r="AJ327" s="4" t="str">
        <f>IFERROR(VLOOKUP(B327,FS!$A$2:$N$78,9,FALSE),"")</f>
        <v/>
      </c>
      <c r="AK327" s="4" t="str">
        <f>IFERROR(VLOOKUP(B327,FS!$A$2:$N$78,10,FALSE),"")</f>
        <v/>
      </c>
      <c r="AL327" s="4" t="str">
        <f>IFERROR(VLOOKUP(B327,FS!$A$2:$N$78,11,FALSE),"")</f>
        <v/>
      </c>
      <c r="AM327" s="4" t="str">
        <f>IFERROR(VLOOKUP(B327,FS!$A$2:$N$78,12,FALSE),"")</f>
        <v/>
      </c>
      <c r="AN327" s="4" t="str">
        <f>IFERROR(VLOOKUP(B327,FS!$A$2:$N$78,13,FALSE),"")</f>
        <v/>
      </c>
      <c r="AO327" s="236">
        <f t="shared" si="69"/>
        <v>0</v>
      </c>
      <c r="AP327" s="235">
        <f t="shared" si="70"/>
        <v>0</v>
      </c>
      <c r="AQ327" s="237">
        <f t="shared" si="71"/>
        <v>0</v>
      </c>
      <c r="AR327" s="4">
        <f t="shared" si="72"/>
        <v>22.333333333333332</v>
      </c>
      <c r="AS327" s="1">
        <f t="shared" si="73"/>
        <v>2</v>
      </c>
      <c r="AT327" s="245">
        <f t="shared" ref="AT327:AT332" si="74">COUNTIF(I327:N327,"&gt;"&amp;0)+COUNTIF(S327:AB327,"&gt;"&amp;0)+COUNTIF(AG327:AN327,"&gt;"&amp;0)</f>
        <v>6</v>
      </c>
    </row>
    <row r="328" spans="1:46" s="130" customFormat="1" ht="15" customHeight="1">
      <c r="A328" s="184">
        <v>9155181</v>
      </c>
      <c r="B328" s="184">
        <v>888625</v>
      </c>
      <c r="C328" s="184" t="s">
        <v>199</v>
      </c>
      <c r="D328" s="185">
        <v>2010</v>
      </c>
      <c r="E328" s="185" t="s">
        <v>11</v>
      </c>
      <c r="F328" s="1" t="str">
        <f>IFERROR(VLOOKUP(B328,SVEXP!$A$2:$F$6577,6,FALSE),"")</f>
        <v>SK LOQUITA' S</v>
      </c>
      <c r="G328" s="211">
        <f>IFERROR(VLOOKUP(B328,SVEXP!$A$2:$E$6577,5,FALSE),"")</f>
        <v>0</v>
      </c>
      <c r="H328" s="185" t="s">
        <v>164</v>
      </c>
      <c r="I328" s="13"/>
      <c r="J328" s="185"/>
      <c r="K328" s="185"/>
      <c r="L328" s="1"/>
      <c r="M328" s="1" t="str">
        <f>IFERROR(VLOOKUP(A328,'SPF1'!$C$1:$I$108,7,0),IFERROR(VLOOKUP(B328,'SPF1'!$D$1:$I$108,6,0),""))</f>
        <v/>
      </c>
      <c r="N328" s="4" t="str">
        <f>IFERROR(VLOOKUP(A328,'SPF2'!$C$1:$I$108,7,0),IFERROR(VLOOKUP(B328,'SPF2'!$D$1:$I$108,6,0),""))</f>
        <v/>
      </c>
      <c r="O328" s="10">
        <f t="shared" si="63"/>
        <v>0</v>
      </c>
      <c r="P328" s="11">
        <f t="shared" si="64"/>
        <v>0</v>
      </c>
      <c r="Q328" s="201">
        <f t="shared" si="65"/>
        <v>0</v>
      </c>
      <c r="R328" s="8"/>
      <c r="S328" s="5" t="str">
        <f>IFERROR(VLOOKUP(A328,DMSBX1!$C$1:$I$108,7,0),IFERROR(VLOOKUP(B328,DMSBX1!$D$1:$I$108,6,0),""))</f>
        <v/>
      </c>
      <c r="T328" s="1"/>
      <c r="U328" s="1"/>
      <c r="V328" s="1"/>
      <c r="W328" s="1"/>
      <c r="X328" s="4" t="str">
        <f>IFERROR(IF(B328&lt;&gt;0,VLOOKUP(B328,KLSBX2!$D$2:$I$120,6,FALSE()),NA()),IFERROR(IF(A328&lt;&gt;0,VLOOKUP(A328,KLSBX2!$C$2:$I$120,7,FALSE()),NA()),""))</f>
        <v/>
      </c>
      <c r="Y328" s="4">
        <f>IFERROR(IF(B328&lt;&gt;0,VLOOKUP(B328,DMSBXNC!$D$2:$I$420,6,FALSE()),NA()),IFERROR(IF(A328&lt;&gt;0,VLOOKUP(A328,DMSBXNC!$C$2:$I$420,7,FALSE()),NA()),""))</f>
        <v>3.2</v>
      </c>
      <c r="Z328" s="4">
        <f>IFERROR(IF(B328&lt;&gt;0,VLOOKUP(B328,DMSBX1_3!$D$2:$I$420,6,FALSE()),NA()),IFERROR(IF(A328&lt;&gt;0,VLOOKUP(A328,DMSBX1_3!$C$2:$I$420,7,FALSE()),NA()),""))</f>
        <v>2.8</v>
      </c>
      <c r="AA328" s="4">
        <f>IFERROR(IF(B328&lt;&gt;0,VLOOKUP(B328,'KLS1'!$D$2:$I$420,6,FALSE()),NA()),IFERROR(IF(A328&lt;&gt;0,VLOOKUP(A328,'KLS1'!$C$2:$I$420,7,FALSE()),NA()),""))</f>
        <v>45</v>
      </c>
      <c r="AB328" s="6">
        <f>IFERROR(IF(B328&lt;&gt;0,VLOOKUP(B328,'KLS2'!$D$2:$I$426,6,FALSE()),NA()),IFERROR(IF(A328&lt;&gt;0,VLOOKUP(A328,'KLS2'!$C$2:$I$426,7,FALSE()),NA()),""))</f>
        <v>28</v>
      </c>
      <c r="AC328" s="10">
        <f t="shared" si="66"/>
        <v>79</v>
      </c>
      <c r="AD328" s="11">
        <f t="shared" si="67"/>
        <v>79</v>
      </c>
      <c r="AE328" s="201">
        <f t="shared" si="68"/>
        <v>25.400000000000002</v>
      </c>
      <c r="AF328" s="240"/>
      <c r="AG328" s="4" t="str">
        <f>IFERROR(VLOOKUP(B328,FS!$A$2:$N$78,6,FALSE),"")</f>
        <v/>
      </c>
      <c r="AH328" s="4" t="str">
        <f>IFERROR(VLOOKUP(B328,FS!$A$2:$N$78,7,FALSE),"")</f>
        <v/>
      </c>
      <c r="AI328" s="4" t="str">
        <f>IFERROR(VLOOKUP(B328,FS!$A$2:$N$78,8,FALSE),"")</f>
        <v/>
      </c>
      <c r="AJ328" s="4" t="str">
        <f>IFERROR(VLOOKUP(B328,FS!$A$2:$N$78,9,FALSE),"")</f>
        <v/>
      </c>
      <c r="AK328" s="4" t="str">
        <f>IFERROR(VLOOKUP(B328,FS!$A$2:$N$78,10,FALSE),"")</f>
        <v/>
      </c>
      <c r="AL328" s="4" t="str">
        <f>IFERROR(VLOOKUP(B328,FS!$A$2:$N$78,11,FALSE),"")</f>
        <v/>
      </c>
      <c r="AM328" s="4" t="str">
        <f>IFERROR(VLOOKUP(B328,FS!$A$2:$N$78,12,FALSE),"")</f>
        <v/>
      </c>
      <c r="AN328" s="4" t="str">
        <f>IFERROR(VLOOKUP(B328,FS!$A$2:$N$78,13,FALSE),"")</f>
        <v/>
      </c>
      <c r="AO328" s="236">
        <f t="shared" si="69"/>
        <v>0</v>
      </c>
      <c r="AP328" s="235">
        <f t="shared" si="70"/>
        <v>0</v>
      </c>
      <c r="AQ328" s="237">
        <f t="shared" si="71"/>
        <v>0</v>
      </c>
      <c r="AR328" s="4">
        <f t="shared" si="72"/>
        <v>25.400000000000002</v>
      </c>
      <c r="AS328" s="1">
        <f t="shared" si="73"/>
        <v>1</v>
      </c>
      <c r="AT328" s="245">
        <f t="shared" si="74"/>
        <v>4</v>
      </c>
    </row>
    <row r="329" spans="1:46" s="130" customFormat="1" ht="15" customHeight="1">
      <c r="A329" s="14">
        <v>9155168</v>
      </c>
      <c r="B329" s="141">
        <v>886199</v>
      </c>
      <c r="C329" s="14" t="s">
        <v>236</v>
      </c>
      <c r="D329" s="2">
        <v>2010</v>
      </c>
      <c r="E329" s="3" t="s">
        <v>11</v>
      </c>
      <c r="F329" s="1" t="str">
        <f>IFERROR(VLOOKUP(B329,SVEXP!$A$2:$F$6577,6,FALSE),"")</f>
        <v>SKI SOLÁŇ</v>
      </c>
      <c r="G329" s="211">
        <f>IFERROR(VLOOKUP(B329,SVEXP!$A$2:$E$6577,5,FALSE),"")</f>
        <v>0</v>
      </c>
      <c r="H329" s="3" t="s">
        <v>164</v>
      </c>
      <c r="I329" s="4" t="str">
        <f>IFERROR(VLOOKUP(A329,'KLP1'!$C$1:$I$108,7,0),IFERROR(VLOOKUP(B329,'KLP1'!$D$1:$I$108,6,0),""))</f>
        <v/>
      </c>
      <c r="J329" s="4" t="str">
        <f>IFERROR(VLOOKUP(A329,'KLP2'!$C$1:$I$108,7,0),IFERROR(VLOOKUP(B329,'KLP2'!$D$1:$I$108,6,0),""))</f>
        <v/>
      </c>
      <c r="K329" s="4">
        <f>IFERROR(VLOOKUP(A329,'DM1'!$C$1:$I$108,7,0),IFERROR(VLOOKUP(B329,'DM1'!$D$1:$I$108,6,0),""))</f>
        <v>16</v>
      </c>
      <c r="L329" s="4">
        <f>IFERROR(VLOOKUP(A329,'DM2'!$C$1:$I$108,7,0),IFERROR(VLOOKUP(B329,'DM2'!$D$1:$I$108,6,0),""))</f>
        <v>11</v>
      </c>
      <c r="M329" s="4">
        <f>IFERROR(VLOOKUP(A329,'SPF1'!$C$1:$I$108,7,0),IFERROR(VLOOKUP(B329,'SPF1'!$D$1:$I$108,6,0),""))</f>
        <v>40</v>
      </c>
      <c r="N329" s="4">
        <f>IFERROR(VLOOKUP(A329,'SPF2'!$C$1:$I$108,7,0),IFERROR(VLOOKUP(B329,'SPF2'!$D$1:$I$108,6,0),""))</f>
        <v>15</v>
      </c>
      <c r="O329" s="10">
        <f t="shared" si="63"/>
        <v>82</v>
      </c>
      <c r="P329" s="11">
        <f t="shared" si="64"/>
        <v>82</v>
      </c>
      <c r="Q329" s="201">
        <f t="shared" si="65"/>
        <v>23.666666666666668</v>
      </c>
      <c r="R329" s="8"/>
      <c r="S329" s="5" t="str">
        <f>IFERROR(VLOOKUP(A329,DMSBX1!$C$1:$I$108,7,0),IFERROR(VLOOKUP(B329,DMSBX1!$D$1:$I$108,6,0),""))</f>
        <v/>
      </c>
      <c r="T329" s="5" t="str">
        <f>IFERROR(VLOOKUP(A329,DMSBX2!$C$1:$I$101,7,0),IFERROR(VLOOKUP(B329,DMSBX2!$D$1:$I$101,6,0),""))</f>
        <v/>
      </c>
      <c r="U329" s="4" t="str">
        <f>IFERROR(VLOOKUP(B329,'SP1'!$D$1:$I$107,6,0),"")</f>
        <v/>
      </c>
      <c r="V329" s="4" t="str">
        <f>IFERROR(VLOOKUP(B329,'SP2'!$D$1:$I$107,6,0),"")</f>
        <v/>
      </c>
      <c r="W329" s="4" t="str">
        <f>IFERROR(IF(B329&lt;&gt;0,VLOOKUP(B329,KLSBX1!$D$2:$I$120,6,FALSE()),NA()),IFERROR(IF(A329&lt;&gt;0,VLOOKUP(A329,KLSBX1!$C$2:$I$120,7,FALSE()),NA()),""))</f>
        <v/>
      </c>
      <c r="X329" s="4" t="str">
        <f>IFERROR(IF(B329&lt;&gt;0,VLOOKUP(B329,KLSBX2!$D$2:$I$120,6,FALSE()),NA()),IFERROR(IF(A329&lt;&gt;0,VLOOKUP(A329,KLSBX2!$C$2:$I$120,7,FALSE()),NA()),""))</f>
        <v/>
      </c>
      <c r="Y329" s="4" t="str">
        <f>IFERROR(IF(B329&lt;&gt;0,VLOOKUP(B329,DMSBXNC!$D$2:$I$420,6,FALSE()),NA()),IFERROR(IF(A329&lt;&gt;0,VLOOKUP(A329,DMSBXNC!$C$2:$I$420,7,FALSE()),NA()),""))</f>
        <v/>
      </c>
      <c r="Z329" s="4" t="str">
        <f>IFERROR(IF(B329&lt;&gt;0,VLOOKUP(B329,DMSBX1_3!$D$2:$I$420,6,FALSE()),NA()),IFERROR(IF(A329&lt;&gt;0,VLOOKUP(A329,DMSBX1_3!$C$2:$I$420,7,FALSE()),NA()),""))</f>
        <v/>
      </c>
      <c r="AA329" s="4" t="str">
        <f>IFERROR(IF(B329&lt;&gt;0,VLOOKUP(B329,'KLS1'!$D$2:$I$420,6,FALSE()),NA()),IFERROR(IF(A329&lt;&gt;0,VLOOKUP(A329,'KLS1'!$C$2:$I$420,7,FALSE()),NA()),""))</f>
        <v/>
      </c>
      <c r="AB329" s="6" t="str">
        <f>IFERROR(IF(B329&lt;&gt;0,VLOOKUP(B329,'KLS2'!$D$2:$I$426,6,FALSE()),NA()),IFERROR(IF(A329&lt;&gt;0,VLOOKUP(A329,'KLS2'!$C$2:$I$426,7,FALSE()),NA()),""))</f>
        <v/>
      </c>
      <c r="AC329" s="10">
        <f t="shared" si="66"/>
        <v>0</v>
      </c>
      <c r="AD329" s="11">
        <f t="shared" si="67"/>
        <v>0</v>
      </c>
      <c r="AE329" s="201">
        <f t="shared" si="68"/>
        <v>0</v>
      </c>
      <c r="AF329" s="240"/>
      <c r="AG329" s="4" t="str">
        <f>IFERROR(VLOOKUP(B329,FS!$A$2:$N$78,6,FALSE),"")</f>
        <v/>
      </c>
      <c r="AH329" s="4" t="str">
        <f>IFERROR(VLOOKUP(B329,FS!$A$2:$N$78,7,FALSE),"")</f>
        <v/>
      </c>
      <c r="AI329" s="4" t="str">
        <f>IFERROR(VLOOKUP(B329,FS!$A$2:$N$78,8,FALSE),"")</f>
        <v/>
      </c>
      <c r="AJ329" s="4" t="str">
        <f>IFERROR(VLOOKUP(B329,FS!$A$2:$N$78,9,FALSE),"")</f>
        <v/>
      </c>
      <c r="AK329" s="4" t="str">
        <f>IFERROR(VLOOKUP(B329,FS!$A$2:$N$78,10,FALSE),"")</f>
        <v/>
      </c>
      <c r="AL329" s="4" t="str">
        <f>IFERROR(VLOOKUP(B329,FS!$A$2:$N$78,11,FALSE),"")</f>
        <v/>
      </c>
      <c r="AM329" s="4" t="str">
        <f>IFERROR(VLOOKUP(B329,FS!$A$2:$N$78,12,FALSE),"")</f>
        <v/>
      </c>
      <c r="AN329" s="4" t="str">
        <f>IFERROR(VLOOKUP(B329,FS!$A$2:$N$78,13,FALSE),"")</f>
        <v/>
      </c>
      <c r="AO329" s="236">
        <f t="shared" si="69"/>
        <v>0</v>
      </c>
      <c r="AP329" s="235">
        <f t="shared" si="70"/>
        <v>0</v>
      </c>
      <c r="AQ329" s="237">
        <f t="shared" si="71"/>
        <v>0</v>
      </c>
      <c r="AR329" s="4">
        <f t="shared" si="72"/>
        <v>23.666666666666668</v>
      </c>
      <c r="AS329" s="1">
        <f t="shared" si="73"/>
        <v>1</v>
      </c>
      <c r="AT329" s="245">
        <f t="shared" si="74"/>
        <v>4</v>
      </c>
    </row>
    <row r="330" spans="1:46" s="130" customFormat="1" ht="15" customHeight="1">
      <c r="A330" s="141">
        <v>9155170</v>
      </c>
      <c r="B330" s="141">
        <v>889567</v>
      </c>
      <c r="C330" s="14" t="s">
        <v>234</v>
      </c>
      <c r="D330" s="2">
        <v>2010</v>
      </c>
      <c r="E330" s="3" t="s">
        <v>11</v>
      </c>
      <c r="F330" s="1" t="str">
        <f>IFERROR(VLOOKUP(B330,SVEXP!$A$2:$F$6577,6,FALSE),"")</f>
        <v>AktivKid</v>
      </c>
      <c r="G330" s="211" t="str">
        <f>IFERROR(VLOOKUP(B330,SVEXP!$A$2:$E$6577,5,FALSE),"")</f>
        <v>Hlavní město Praha</v>
      </c>
      <c r="H330" s="3" t="s">
        <v>164</v>
      </c>
      <c r="I330" s="4" t="str">
        <f>IFERROR(VLOOKUP(A330,'KLP1'!$C$1:$I$108,7,0),IFERROR(VLOOKUP(B330,'KLP1'!$D$1:$I$108,6,0),""))</f>
        <v/>
      </c>
      <c r="J330" s="4" t="str">
        <f>IFERROR(VLOOKUP(A330,'KLP2'!$C$1:$I$108,7,0),IFERROR(VLOOKUP(B330,'KLP2'!$D$1:$I$108,6,0),""))</f>
        <v/>
      </c>
      <c r="K330" s="4" t="str">
        <f>IFERROR(VLOOKUP(A330,'DM1'!$C$1:$I$108,7,0),IFERROR(VLOOKUP(B330,'DM1'!$D$1:$I$108,6,0),""))</f>
        <v/>
      </c>
      <c r="L330" s="4" t="str">
        <f>IFERROR(VLOOKUP(A330,'DM2'!$C$1:$I$108,7,0),IFERROR(VLOOKUP(B330,'DM2'!$D$1:$I$108,6,0),""))</f>
        <v/>
      </c>
      <c r="M330" s="4">
        <f>IFERROR(VLOOKUP(A330,'SPF1'!$C$1:$I$108,7,0),IFERROR(VLOOKUP(B330,'SPF1'!$D$1:$I$108,6,0),""))</f>
        <v>22</v>
      </c>
      <c r="N330" s="4">
        <f>IFERROR(VLOOKUP(A330,'SPF2'!$C$1:$I$108,7,0),IFERROR(VLOOKUP(B330,'SPF2'!$D$1:$I$108,6,0),""))</f>
        <v>22</v>
      </c>
      <c r="O330" s="10">
        <f t="shared" si="63"/>
        <v>44</v>
      </c>
      <c r="P330" s="11">
        <f t="shared" si="64"/>
        <v>44</v>
      </c>
      <c r="Q330" s="201">
        <f t="shared" si="65"/>
        <v>14.666666666666666</v>
      </c>
      <c r="R330" s="8"/>
      <c r="S330" s="5" t="str">
        <f>IFERROR(VLOOKUP(A330,DMSBX1!$C$1:$I$108,7,0),IFERROR(VLOOKUP(B330,DMSBX1!$D$1:$I$108,6,0),""))</f>
        <v/>
      </c>
      <c r="T330" s="5" t="str">
        <f>IFERROR(VLOOKUP(A330,DMSBX2!$C$1:$I$101,7,0),IFERROR(VLOOKUP(B330,DMSBX2!$D$1:$I$101,6,0),""))</f>
        <v/>
      </c>
      <c r="U330" s="4" t="str">
        <f>IFERROR(VLOOKUP(B330,'SP1'!$D$1:$I$107,6,0),"")</f>
        <v/>
      </c>
      <c r="V330" s="4" t="str">
        <f>IFERROR(VLOOKUP(B330,'SP2'!$D$1:$I$107,6,0),"")</f>
        <v/>
      </c>
      <c r="W330" s="4" t="str">
        <f>IFERROR(IF(B330&lt;&gt;0,VLOOKUP(B330,KLSBX1!$D$2:$I$120,6,FALSE()),NA()),IFERROR(IF(A330&lt;&gt;0,VLOOKUP(A330,KLSBX1!$C$2:$I$120,7,FALSE()),NA()),""))</f>
        <v/>
      </c>
      <c r="X330" s="4" t="str">
        <f>IFERROR(IF(B330&lt;&gt;0,VLOOKUP(B330,KLSBX2!$D$2:$I$120,6,FALSE()),NA()),IFERROR(IF(A330&lt;&gt;0,VLOOKUP(A330,KLSBX2!$C$2:$I$120,7,FALSE()),NA()),""))</f>
        <v/>
      </c>
      <c r="Y330" s="4" t="str">
        <f>IFERROR(IF(B330&lt;&gt;0,VLOOKUP(B330,DMSBXNC!$D$2:$I$420,6,FALSE()),NA()),IFERROR(IF(A330&lt;&gt;0,VLOOKUP(A330,DMSBXNC!$C$2:$I$420,7,FALSE()),NA()),""))</f>
        <v/>
      </c>
      <c r="Z330" s="4" t="str">
        <f>IFERROR(IF(B330&lt;&gt;0,VLOOKUP(B330,DMSBX1_3!$D$2:$I$420,6,FALSE()),NA()),IFERROR(IF(A330&lt;&gt;0,VLOOKUP(A330,DMSBX1_3!$C$2:$I$420,7,FALSE()),NA()),""))</f>
        <v/>
      </c>
      <c r="AA330" s="4" t="str">
        <f>IFERROR(IF(B330&lt;&gt;0,VLOOKUP(B330,'KLS1'!$D$2:$I$420,6,FALSE()),NA()),IFERROR(IF(A330&lt;&gt;0,VLOOKUP(A330,'KLS1'!$C$2:$I$420,7,FALSE()),NA()),""))</f>
        <v/>
      </c>
      <c r="AB330" s="6" t="str">
        <f>IFERROR(IF(B330&lt;&gt;0,VLOOKUP(B330,'KLS2'!$D$2:$I$426,6,FALSE()),NA()),IFERROR(IF(A330&lt;&gt;0,VLOOKUP(A330,'KLS2'!$C$2:$I$426,7,FALSE()),NA()),""))</f>
        <v/>
      </c>
      <c r="AC330" s="10">
        <f t="shared" si="66"/>
        <v>0</v>
      </c>
      <c r="AD330" s="11">
        <f t="shared" si="67"/>
        <v>0</v>
      </c>
      <c r="AE330" s="201">
        <f t="shared" si="68"/>
        <v>0</v>
      </c>
      <c r="AF330" s="240"/>
      <c r="AG330" s="4" t="str">
        <f>IFERROR(VLOOKUP(B330,FS!$A$2:$N$78,6,FALSE),"")</f>
        <v/>
      </c>
      <c r="AH330" s="4" t="str">
        <f>IFERROR(VLOOKUP(B330,FS!$A$2:$N$78,7,FALSE),"")</f>
        <v/>
      </c>
      <c r="AI330" s="4" t="str">
        <f>IFERROR(VLOOKUP(B330,FS!$A$2:$N$78,8,FALSE),"")</f>
        <v/>
      </c>
      <c r="AJ330" s="4" t="str">
        <f>IFERROR(VLOOKUP(B330,FS!$A$2:$N$78,9,FALSE),"")</f>
        <v/>
      </c>
      <c r="AK330" s="4" t="str">
        <f>IFERROR(VLOOKUP(B330,FS!$A$2:$N$78,10,FALSE),"")</f>
        <v/>
      </c>
      <c r="AL330" s="4" t="str">
        <f>IFERROR(VLOOKUP(B330,FS!$A$2:$N$78,11,FALSE),"")</f>
        <v/>
      </c>
      <c r="AM330" s="4" t="str">
        <f>IFERROR(VLOOKUP(B330,FS!$A$2:$N$78,12,FALSE),"")</f>
        <v/>
      </c>
      <c r="AN330" s="4" t="str">
        <f>IFERROR(VLOOKUP(B330,FS!$A$2:$N$78,13,FALSE),"")</f>
        <v/>
      </c>
      <c r="AO330" s="236">
        <f t="shared" si="69"/>
        <v>0</v>
      </c>
      <c r="AP330" s="235">
        <f t="shared" si="70"/>
        <v>0</v>
      </c>
      <c r="AQ330" s="237">
        <f t="shared" si="71"/>
        <v>0</v>
      </c>
      <c r="AR330" s="4">
        <f t="shared" si="72"/>
        <v>14.666666666666666</v>
      </c>
      <c r="AS330" s="1">
        <f t="shared" si="73"/>
        <v>1</v>
      </c>
      <c r="AT330" s="245">
        <f t="shared" si="74"/>
        <v>2</v>
      </c>
    </row>
    <row r="331" spans="1:46" s="130" customFormat="1" ht="15" customHeight="1">
      <c r="A331" s="14">
        <v>9155169</v>
      </c>
      <c r="B331" s="141">
        <v>887305</v>
      </c>
      <c r="C331" s="14" t="s">
        <v>188</v>
      </c>
      <c r="D331" s="2">
        <v>2010</v>
      </c>
      <c r="E331" s="3" t="s">
        <v>11</v>
      </c>
      <c r="F331" s="1" t="str">
        <f>IFERROR(VLOOKUP(B331,SVEXP!$A$2:$F$6577,6,FALSE),"")</f>
        <v>SK SNOWRIDERS VIMPERK</v>
      </c>
      <c r="G331" s="211" t="str">
        <f>IFERROR(VLOOKUP(B331,SVEXP!$A$2:$E$6577,5,FALSE),"")</f>
        <v>Jihočeský kraj</v>
      </c>
      <c r="H331" s="3" t="s">
        <v>164</v>
      </c>
      <c r="I331" s="4" t="str">
        <f>IFERROR(VLOOKUP(A331,'KLP1'!$C$1:$I$108,7,0),IFERROR(VLOOKUP(B331,'KLP1'!$D$1:$I$108,6,0),""))</f>
        <v/>
      </c>
      <c r="J331" s="4" t="str">
        <f>IFERROR(VLOOKUP(A331,'KLP2'!$C$1:$I$108,7,0),IFERROR(VLOOKUP(B331,'KLP2'!$D$1:$I$108,6,0),""))</f>
        <v/>
      </c>
      <c r="K331" s="4" t="str">
        <f>IFERROR(VLOOKUP(A331,'DM1'!$C$1:$I$108,7,0),IFERROR(VLOOKUP(B331,'DM1'!$D$1:$I$108,6,0),""))</f>
        <v/>
      </c>
      <c r="L331" s="4" t="str">
        <f>IFERROR(VLOOKUP(A331,'DM2'!$C$1:$I$108,7,0),IFERROR(VLOOKUP(B331,'DM2'!$D$1:$I$108,6,0),""))</f>
        <v/>
      </c>
      <c r="M331" s="1" t="str">
        <f>IFERROR(VLOOKUP(A331,'SPF1'!$C$1:$I$108,7,0),IFERROR(VLOOKUP(B331,'SPF1'!$D$1:$I$108,6,0),""))</f>
        <v/>
      </c>
      <c r="N331" s="4" t="str">
        <f>IFERROR(VLOOKUP(A331,'SPF2'!$C$1:$I$108,7,0),IFERROR(VLOOKUP(B331,'SPF2'!$D$1:$I$108,6,0),""))</f>
        <v/>
      </c>
      <c r="O331" s="10">
        <f t="shared" si="63"/>
        <v>0</v>
      </c>
      <c r="P331" s="11">
        <f t="shared" si="64"/>
        <v>0</v>
      </c>
      <c r="Q331" s="201">
        <f t="shared" si="65"/>
        <v>0</v>
      </c>
      <c r="R331" s="8"/>
      <c r="S331" s="5">
        <f>IFERROR(VLOOKUP(A331,DMSBX1!$C$1:$I$108,7,0),IFERROR(VLOOKUP(B331,DMSBX1!$D$1:$I$108,6,0),""))</f>
        <v>32</v>
      </c>
      <c r="T331" s="5">
        <f>IFERROR(VLOOKUP(A331,DMSBX2!$C$1:$I$101,7,0),IFERROR(VLOOKUP(B331,DMSBX2!$D$1:$I$101,6,0),""))</f>
        <v>29</v>
      </c>
      <c r="U331" s="4" t="str">
        <f>IFERROR(VLOOKUP(B331,'SP1'!$D$1:$I$107,6,0),"")</f>
        <v/>
      </c>
      <c r="V331" s="4">
        <f>IFERROR(VLOOKUP(B331,'SP2'!$D$1:$I$107,6,0),"")</f>
        <v>29</v>
      </c>
      <c r="W331" s="4">
        <f>IFERROR(IF(B331&lt;&gt;0,VLOOKUP(B331,KLSBX1!$D$2:$I$120,6,FALSE()),NA()),IFERROR(IF(A331&lt;&gt;0,VLOOKUP(A331,KLSBX1!$C$2:$I$120,7,FALSE()),NA()),""))</f>
        <v>80</v>
      </c>
      <c r="X331" s="4">
        <f>IFERROR(IF(B331&lt;&gt;0,VLOOKUP(B331,KLSBX2!$D$2:$I$120,6,FALSE()),NA()),IFERROR(IF(A331&lt;&gt;0,VLOOKUP(A331,KLSBX2!$C$2:$I$120,7,FALSE()),NA()),""))</f>
        <v>0</v>
      </c>
      <c r="Y331" s="4">
        <f>IFERROR(IF(B331&lt;&gt;0,VLOOKUP(B331,DMSBXNC!$D$2:$I$420,6,FALSE()),NA()),IFERROR(IF(A331&lt;&gt;0,VLOOKUP(A331,DMSBXNC!$C$2:$I$420,7,FALSE()),NA()),""))</f>
        <v>32</v>
      </c>
      <c r="Z331" s="4">
        <f>IFERROR(IF(B331&lt;&gt;0,VLOOKUP(B331,DMSBX1_3!$D$2:$I$420,6,FALSE()),NA()),IFERROR(IF(A331&lt;&gt;0,VLOOKUP(A331,DMSBX1_3!$C$2:$I$420,7,FALSE()),NA()),""))</f>
        <v>6</v>
      </c>
      <c r="AA331" s="4">
        <f>IFERROR(IF(B331&lt;&gt;0,VLOOKUP(B331,'KLS1'!$D$2:$I$420,6,FALSE()),NA()),IFERROR(IF(A331&lt;&gt;0,VLOOKUP(A331,'KLS1'!$C$2:$I$420,7,FALSE()),NA()),""))</f>
        <v>90</v>
      </c>
      <c r="AB331" s="6">
        <f>IFERROR(IF(B331&lt;&gt;0,VLOOKUP(B331,'KLS2'!$D$2:$I$426,6,FALSE()),NA()),IFERROR(IF(A331&lt;&gt;0,VLOOKUP(A331,'KLS2'!$C$2:$I$426,7,FALSE()),NA()),""))</f>
        <v>70</v>
      </c>
      <c r="AC331" s="10">
        <f t="shared" si="66"/>
        <v>368</v>
      </c>
      <c r="AD331" s="11">
        <f t="shared" si="67"/>
        <v>368</v>
      </c>
      <c r="AE331" s="201">
        <f t="shared" si="68"/>
        <v>80</v>
      </c>
      <c r="AF331" s="240"/>
      <c r="AG331" s="4" t="str">
        <f>IFERROR(VLOOKUP(B331,FS!$A$2:$N$78,6,FALSE),"")</f>
        <v/>
      </c>
      <c r="AH331" s="4" t="str">
        <f>IFERROR(VLOOKUP(B331,FS!$A$2:$N$78,7,FALSE),"")</f>
        <v/>
      </c>
      <c r="AI331" s="4" t="str">
        <f>IFERROR(VLOOKUP(B331,FS!$A$2:$N$78,8,FALSE),"")</f>
        <v/>
      </c>
      <c r="AJ331" s="4" t="str">
        <f>IFERROR(VLOOKUP(B331,FS!$A$2:$N$78,9,FALSE),"")</f>
        <v/>
      </c>
      <c r="AK331" s="4" t="str">
        <f>IFERROR(VLOOKUP(B331,FS!$A$2:$N$78,10,FALSE),"")</f>
        <v/>
      </c>
      <c r="AL331" s="4" t="str">
        <f>IFERROR(VLOOKUP(B331,FS!$A$2:$N$78,11,FALSE),"")</f>
        <v/>
      </c>
      <c r="AM331" s="4" t="str">
        <f>IFERROR(VLOOKUP(B331,FS!$A$2:$N$78,12,FALSE),"")</f>
        <v/>
      </c>
      <c r="AN331" s="4" t="str">
        <f>IFERROR(VLOOKUP(B331,FS!$A$2:$N$78,13,FALSE),"")</f>
        <v/>
      </c>
      <c r="AO331" s="236">
        <f t="shared" si="69"/>
        <v>0</v>
      </c>
      <c r="AP331" s="235">
        <f t="shared" si="70"/>
        <v>0</v>
      </c>
      <c r="AQ331" s="237">
        <f t="shared" si="71"/>
        <v>0</v>
      </c>
      <c r="AR331" s="4">
        <f t="shared" si="72"/>
        <v>80</v>
      </c>
      <c r="AS331" s="1">
        <f t="shared" si="73"/>
        <v>1</v>
      </c>
      <c r="AT331" s="245">
        <f t="shared" si="74"/>
        <v>8</v>
      </c>
    </row>
    <row r="332" spans="1:46" s="130" customFormat="1" ht="15" customHeight="1">
      <c r="A332" s="184">
        <v>9155176</v>
      </c>
      <c r="B332" s="14">
        <v>811339</v>
      </c>
      <c r="C332" s="14" t="s">
        <v>193</v>
      </c>
      <c r="D332" s="3">
        <v>2010</v>
      </c>
      <c r="E332" s="3" t="s">
        <v>11</v>
      </c>
      <c r="F332" s="1" t="str">
        <f>IFERROR(VLOOKUP(B332,SVEXP!$A$2:$F$6577,6,FALSE),"")</f>
        <v>SK SNOWRIDERS VIMPERK</v>
      </c>
      <c r="G332" s="211" t="str">
        <f>IFERROR(VLOOKUP(B332,SVEXP!$A$2:$E$6577,5,FALSE),"")</f>
        <v>Jihočeský kraj</v>
      </c>
      <c r="H332" s="3" t="s">
        <v>164</v>
      </c>
      <c r="I332" s="4" t="str">
        <f>IFERROR(VLOOKUP(A332,'KLP1'!$C$1:$I$108,7,0),IFERROR(VLOOKUP(B332,'KLP1'!$D$1:$I$108,6,0),""))</f>
        <v/>
      </c>
      <c r="J332" s="4" t="str">
        <f>IFERROR(VLOOKUP(A332,'KLP2'!$C$1:$I$108,7,0),IFERROR(VLOOKUP(B332,'KLP2'!$D$1:$I$108,6,0),""))</f>
        <v/>
      </c>
      <c r="K332" s="4" t="str">
        <f>IFERROR(VLOOKUP(A332,'DM1'!$C$1:$I$108,7,0),IFERROR(VLOOKUP(B332,'DM1'!$D$1:$I$108,6,0),""))</f>
        <v/>
      </c>
      <c r="L332" s="4" t="str">
        <f>IFERROR(VLOOKUP(A332,'DM2'!$C$1:$I$108,7,0),IFERROR(VLOOKUP(B332,'DM2'!$D$1:$I$108,6,0),""))</f>
        <v/>
      </c>
      <c r="M332" s="1" t="str">
        <f>IFERROR(VLOOKUP(A332,'SPF1'!$C$1:$I$108,7,0),IFERROR(VLOOKUP(B332,'SPF1'!$D$1:$I$108,6,0),""))</f>
        <v/>
      </c>
      <c r="N332" s="4" t="str">
        <f>IFERROR(VLOOKUP(A332,'SPF2'!$C$1:$I$108,7,0),IFERROR(VLOOKUP(B332,'SPF2'!$D$1:$I$108,6,0),""))</f>
        <v/>
      </c>
      <c r="O332" s="10">
        <f t="shared" si="63"/>
        <v>0</v>
      </c>
      <c r="P332" s="11">
        <f t="shared" si="64"/>
        <v>0</v>
      </c>
      <c r="Q332" s="201">
        <f t="shared" si="65"/>
        <v>0</v>
      </c>
      <c r="R332" s="8"/>
      <c r="S332" s="5" t="str">
        <f>IFERROR(VLOOKUP(A332,DMSBX1!$C$1:$I$108,7,0),IFERROR(VLOOKUP(B332,DMSBX1!$D$1:$I$108,6,0),""))</f>
        <v/>
      </c>
      <c r="T332" s="1"/>
      <c r="U332" s="4">
        <f>IFERROR(VLOOKUP(B332,'SP1'!$D$1:$I$107,6,0),"")</f>
        <v>36</v>
      </c>
      <c r="V332" s="4">
        <f>IFERROR(VLOOKUP(B332,'SP2'!$D$1:$I$107,6,0),"")</f>
        <v>32</v>
      </c>
      <c r="W332" s="4" t="str">
        <f>IFERROR(IF(B332&lt;&gt;0,VLOOKUP(B332,KLSBX1!$D$2:$I$120,6,FALSE()),NA()),IFERROR(IF(A332&lt;&gt;0,VLOOKUP(A332,KLSBX1!$C$2:$I$120,7,FALSE()),NA()),""))</f>
        <v/>
      </c>
      <c r="X332" s="4" t="str">
        <f>IFERROR(IF(B332&lt;&gt;0,VLOOKUP(B332,KLSBX2!$D$2:$I$120,6,FALSE()),NA()),IFERROR(IF(A332&lt;&gt;0,VLOOKUP(A332,KLSBX2!$C$2:$I$120,7,FALSE()),NA()),""))</f>
        <v/>
      </c>
      <c r="Y332" s="4" t="str">
        <f>IFERROR(IF(B332&lt;&gt;0,VLOOKUP(B332,DMSBXNC!$D$2:$I$420,6,FALSE()),NA()),IFERROR(IF(A332&lt;&gt;0,VLOOKUP(A332,DMSBXNC!$C$2:$I$420,7,FALSE()),NA()),""))</f>
        <v/>
      </c>
      <c r="Z332" s="4">
        <f>IFERROR(IF(B332&lt;&gt;0,VLOOKUP(B332,DMSBX1_3!$D$2:$I$420,6,FALSE()),NA()),IFERROR(IF(A332&lt;&gt;0,VLOOKUP(A332,DMSBX1_3!$C$2:$I$420,7,FALSE()),NA()),""))</f>
        <v>7</v>
      </c>
      <c r="AA332" s="4">
        <f>IFERROR(IF(B332&lt;&gt;0,VLOOKUP(B332,'KLS1'!$D$2:$I$420,6,FALSE()),NA()),IFERROR(IF(A332&lt;&gt;0,VLOOKUP(A332,'KLS1'!$C$2:$I$420,7,FALSE()),NA()),""))</f>
        <v>32.4</v>
      </c>
      <c r="AB332" s="6">
        <f>IFERROR(IF(B332&lt;&gt;0,VLOOKUP(B332,'KLS2'!$D$2:$I$426,6,FALSE()),NA()),IFERROR(IF(A332&lt;&gt;0,VLOOKUP(A332,'KLS2'!$C$2:$I$426,7,FALSE()),NA()),""))</f>
        <v>25.2</v>
      </c>
      <c r="AC332" s="10">
        <f t="shared" si="66"/>
        <v>132.6</v>
      </c>
      <c r="AD332" s="11">
        <f t="shared" si="67"/>
        <v>132.60000000000002</v>
      </c>
      <c r="AE332" s="201">
        <f t="shared" si="68"/>
        <v>33.466666666666669</v>
      </c>
      <c r="AF332" s="240"/>
      <c r="AG332" s="4" t="str">
        <f>IFERROR(VLOOKUP(B332,FS!$A$2:$N$78,6,FALSE),"")</f>
        <v/>
      </c>
      <c r="AH332" s="4" t="str">
        <f>IFERROR(VLOOKUP(B332,FS!$A$2:$N$78,7,FALSE),"")</f>
        <v/>
      </c>
      <c r="AI332" s="4" t="str">
        <f>IFERROR(VLOOKUP(B332,FS!$A$2:$N$78,8,FALSE),"")</f>
        <v/>
      </c>
      <c r="AJ332" s="4" t="str">
        <f>IFERROR(VLOOKUP(B332,FS!$A$2:$N$78,9,FALSE),"")</f>
        <v/>
      </c>
      <c r="AK332" s="4" t="str">
        <f>IFERROR(VLOOKUP(B332,FS!$A$2:$N$78,10,FALSE),"")</f>
        <v/>
      </c>
      <c r="AL332" s="4" t="str">
        <f>IFERROR(VLOOKUP(B332,FS!$A$2:$N$78,11,FALSE),"")</f>
        <v/>
      </c>
      <c r="AM332" s="4" t="str">
        <f>IFERROR(VLOOKUP(B332,FS!$A$2:$N$78,12,FALSE),"")</f>
        <v/>
      </c>
      <c r="AN332" s="4" t="str">
        <f>IFERROR(VLOOKUP(B332,FS!$A$2:$N$78,13,FALSE),"")</f>
        <v/>
      </c>
      <c r="AO332" s="236">
        <f t="shared" si="69"/>
        <v>0</v>
      </c>
      <c r="AP332" s="235">
        <f t="shared" si="70"/>
        <v>0</v>
      </c>
      <c r="AQ332" s="237">
        <f t="shared" si="71"/>
        <v>0</v>
      </c>
      <c r="AR332" s="4">
        <f t="shared" si="72"/>
        <v>33.466666666666669</v>
      </c>
      <c r="AS332" s="1">
        <f t="shared" si="73"/>
        <v>1</v>
      </c>
      <c r="AT332" s="245">
        <f t="shared" si="74"/>
        <v>5</v>
      </c>
    </row>
    <row r="333" spans="1:46" s="130" customFormat="1" ht="15" customHeight="1">
      <c r="A333" s="14"/>
      <c r="B333" s="14">
        <v>777763</v>
      </c>
      <c r="C333" s="14" t="s">
        <v>584</v>
      </c>
      <c r="D333" s="3">
        <v>2011</v>
      </c>
      <c r="E333" s="3" t="s">
        <v>11</v>
      </c>
      <c r="F333" s="1" t="str">
        <f>IFERROR(VLOOKUP(B333,SVEXP!$A$2:$F$6577,6,FALSE),"")</f>
        <v>Neregistrovaní</v>
      </c>
      <c r="G333" s="211" t="str">
        <f>IFERROR(VLOOKUP(B333,SVEXP!$A$2:$E$6577,5,FALSE),"")</f>
        <v>Hlavní město Praha</v>
      </c>
      <c r="H333" s="3" t="s">
        <v>161</v>
      </c>
      <c r="I333" s="4" t="str">
        <f>IFERROR(VLOOKUP(A333,'KLP1'!$C$1:$I$108,7,0),IFERROR(VLOOKUP(B333,'KLP1'!$D$1:$I$108,6,0),""))</f>
        <v/>
      </c>
      <c r="J333" s="4" t="str">
        <f>IFERROR(VLOOKUP(A333,'KLP2'!$C$1:$I$108,7,0),IFERROR(VLOOKUP(B333,'KLP2'!$D$1:$I$108,6,0),""))</f>
        <v/>
      </c>
      <c r="K333" s="4" t="str">
        <f>IFERROR(VLOOKUP(A333,'DM1'!$C$1:$I$108,7,0),IFERROR(VLOOKUP(B333,'DM1'!$D$1:$I$108,6,0),""))</f>
        <v/>
      </c>
      <c r="L333" s="4" t="str">
        <f>IFERROR(VLOOKUP(A333,'DM2'!$C$1:$I$108,7,0),IFERROR(VLOOKUP(B333,'DM2'!$D$1:$I$108,6,0),""))</f>
        <v/>
      </c>
      <c r="M333" s="17" t="str">
        <f>IFERROR(VLOOKUP(A333,'SPF1'!$C$1:$I$108,7,0),IFERROR(VLOOKUP(B333,'SPF1'!$D$1:$I$108,6,0),""))</f>
        <v/>
      </c>
      <c r="N333" s="88" t="str">
        <f>IFERROR(VLOOKUP(A333,'SPF2'!$C$1:$I$108,7,0),IFERROR(VLOOKUP(B333,'SPF2'!$D$1:$I$108,6,0),""))</f>
        <v/>
      </c>
      <c r="O333" s="10">
        <f t="shared" si="63"/>
        <v>0</v>
      </c>
      <c r="P333" s="11">
        <f t="shared" si="64"/>
        <v>0</v>
      </c>
      <c r="Q333" s="201">
        <f t="shared" si="65"/>
        <v>0</v>
      </c>
      <c r="R333" s="8"/>
      <c r="S333" s="5" t="str">
        <f>IFERROR(VLOOKUP(A333,DMSBX1!$C$1:$I$108,7,0),IFERROR(VLOOKUP(B333,DMSBX1!$D$1:$I$108,6,0),""))</f>
        <v/>
      </c>
      <c r="T333" s="5" t="str">
        <f>IFERROR(VLOOKUP(A333,DMSBX2!$C$1:$I$101,7,0),IFERROR(VLOOKUP(B333,DMSBX2!$D$1:$I$101,6,0),""))</f>
        <v/>
      </c>
      <c r="U333" s="4" t="str">
        <f>IFERROR(VLOOKUP(B333,'SP1'!$D$1:$I$107,6,0),"")</f>
        <v/>
      </c>
      <c r="V333" s="4" t="str">
        <f>IFERROR(VLOOKUP(B333,'SP2'!$D$1:$I$107,6,0),"")</f>
        <v/>
      </c>
      <c r="W333" s="4" t="str">
        <f>IFERROR(IF(B333&lt;&gt;0,VLOOKUP(B333,KLSBX1!$D$2:$I$120,6,FALSE()),NA()),IFERROR(IF(A333&lt;&gt;0,VLOOKUP(A333,KLSBX1!$C$2:$I$120,7,FALSE()),NA()),""))</f>
        <v/>
      </c>
      <c r="X333" s="4" t="str">
        <f>IFERROR(IF(B333&lt;&gt;0,VLOOKUP(B333,KLSBX2!$D$2:$I$120,6,FALSE()),NA()),IFERROR(IF(A333&lt;&gt;0,VLOOKUP(A333,KLSBX2!$C$2:$I$120,7,FALSE()),NA()),""))</f>
        <v/>
      </c>
      <c r="Y333" s="4" t="str">
        <f>IFERROR(IF(B333&lt;&gt;0,VLOOKUP(B333,DMSBXNC!$D$2:$I$420,6,FALSE()),NA()),IFERROR(IF(A333&lt;&gt;0,VLOOKUP(A333,DMSBXNC!$C$2:$I$420,7,FALSE()),NA()),""))</f>
        <v/>
      </c>
      <c r="Z333" s="4" t="str">
        <f>IFERROR(IF(B333&lt;&gt;0,VLOOKUP(B333,DMSBX1_3!$D$2:$I$420,6,FALSE()),NA()),IFERROR(IF(A333&lt;&gt;0,VLOOKUP(A333,DMSBX1_3!$C$2:$I$420,7,FALSE()),NA()),""))</f>
        <v/>
      </c>
      <c r="AA333" s="4" t="str">
        <f>IFERROR(IF(B333&lt;&gt;0,VLOOKUP(B333,'KLS1'!$D$2:$I$420,6,FALSE()),NA()),IFERROR(IF(A333&lt;&gt;0,VLOOKUP(A333,'KLS1'!$C$2:$I$420,7,FALSE()),NA()),""))</f>
        <v/>
      </c>
      <c r="AB333" s="6" t="str">
        <f>IFERROR(IF(B333&lt;&gt;0,VLOOKUP(B333,'KLS2'!$D$2:$I$426,6,FALSE()),NA()),IFERROR(IF(A333&lt;&gt;0,VLOOKUP(A333,'KLS2'!$C$2:$I$426,7,FALSE()),NA()),""))</f>
        <v/>
      </c>
      <c r="AC333" s="10">
        <f t="shared" si="66"/>
        <v>0</v>
      </c>
      <c r="AD333" s="11">
        <f t="shared" si="67"/>
        <v>0</v>
      </c>
      <c r="AE333" s="201">
        <f t="shared" si="68"/>
        <v>0</v>
      </c>
      <c r="AF333" s="240"/>
      <c r="AG333" s="4" t="str">
        <f>IFERROR(VLOOKUP(B333,FS!$A$2:$N$78,6,FALSE),"")</f>
        <v/>
      </c>
      <c r="AH333" s="4" t="str">
        <f>IFERROR(VLOOKUP(B333,FS!$A$2:$N$78,7,FALSE),"")</f>
        <v/>
      </c>
      <c r="AI333" s="4" t="str">
        <f>IFERROR(VLOOKUP(B333,FS!$A$2:$N$78,8,FALSE),"")</f>
        <v/>
      </c>
      <c r="AJ333" s="4" t="str">
        <f>IFERROR(VLOOKUP(B333,FS!$A$2:$N$78,9,FALSE),"")</f>
        <v/>
      </c>
      <c r="AK333" s="4" t="str">
        <f>IFERROR(VLOOKUP(B333,FS!$A$2:$N$78,10,FALSE),"")</f>
        <v/>
      </c>
      <c r="AL333" s="4" t="str">
        <f>IFERROR(VLOOKUP(B333,FS!$A$2:$N$78,11,FALSE),"")</f>
        <v/>
      </c>
      <c r="AM333" s="4" t="str">
        <f>IFERROR(VLOOKUP(B333,FS!$A$2:$N$78,12,FALSE),"")</f>
        <v/>
      </c>
      <c r="AN333" s="4" t="str">
        <f>IFERROR(VLOOKUP(B333,FS!$A$2:$N$78,13,FALSE),"")</f>
        <v/>
      </c>
      <c r="AO333" s="236">
        <f t="shared" si="69"/>
        <v>0</v>
      </c>
      <c r="AP333" s="235">
        <f t="shared" si="70"/>
        <v>0</v>
      </c>
      <c r="AQ333" s="237">
        <f t="shared" si="71"/>
        <v>0</v>
      </c>
      <c r="AR333" s="4">
        <f t="shared" si="72"/>
        <v>0</v>
      </c>
      <c r="AS333" s="1">
        <f t="shared" si="73"/>
        <v>0</v>
      </c>
    </row>
    <row r="334" spans="1:46" s="130" customFormat="1" ht="15" customHeight="1">
      <c r="A334" s="144"/>
      <c r="B334" s="144">
        <v>1601</v>
      </c>
      <c r="C334" s="133" t="s">
        <v>495</v>
      </c>
      <c r="D334" s="134">
        <v>2011</v>
      </c>
      <c r="E334" s="134" t="s">
        <v>163</v>
      </c>
      <c r="F334" s="133"/>
      <c r="G334" s="219"/>
      <c r="H334" s="134" t="s">
        <v>164</v>
      </c>
      <c r="I334" s="127" t="str">
        <f>IFERROR(VLOOKUP(A334,'KLP1'!$C$1:$I$108,7,0),IFERROR(VLOOKUP(B334,'KLP1'!$D$1:$I$108,6,0),""))</f>
        <v/>
      </c>
      <c r="J334" s="127" t="str">
        <f>IFERROR(VLOOKUP(A334,'KLP2'!$C$1:$I$108,7,0),IFERROR(VLOOKUP(B334,'KLP2'!$D$1:$I$108,6,0),""))</f>
        <v/>
      </c>
      <c r="K334" s="127" t="str">
        <f>IFERROR(VLOOKUP(A334,'DM1'!$C$1:$I$108,7,0),IFERROR(VLOOKUP(B334,'DM1'!$D$1:$I$108,6,0),""))</f>
        <v/>
      </c>
      <c r="L334" s="127" t="str">
        <f>IFERROR(VLOOKUP(A334,'DM2'!$C$1:$I$108,7,0),IFERROR(VLOOKUP(B334,'DM2'!$D$1:$I$108,6,0),""))</f>
        <v/>
      </c>
      <c r="M334" s="130" t="str">
        <f>IFERROR(VLOOKUP(A334,'SPF1'!$C$1:$I$108,7,0),IFERROR(VLOOKUP(B334,'SPF1'!$D$1:$I$108,6,0),""))</f>
        <v/>
      </c>
      <c r="N334" s="127" t="str">
        <f>IFERROR(VLOOKUP(A334,'SPF2'!$C$1:$I$108,7,0),IFERROR(VLOOKUP(B334,'SPF2'!$D$1:$I$108,6,0),""))</f>
        <v/>
      </c>
      <c r="O334" s="10">
        <f t="shared" si="63"/>
        <v>0</v>
      </c>
      <c r="P334" s="11">
        <f t="shared" si="64"/>
        <v>0</v>
      </c>
      <c r="Q334" s="201">
        <f t="shared" si="65"/>
        <v>0</v>
      </c>
      <c r="R334" s="8"/>
      <c r="S334" s="136">
        <f>IFERROR(VLOOKUP(A334,DMSBX1!$C$1:$I$108,7,0),IFERROR(VLOOKUP(B334,DMSBX1!$D$1:$I$108,6,0),""))</f>
        <v>80</v>
      </c>
      <c r="T334" s="136">
        <f>IFERROR(VLOOKUP(A334,DMSBX2!$C$1:$I$101,7,0),IFERROR(VLOOKUP(B334,DMSBX2!$D$1:$I$101,6,0),""))</f>
        <v>50</v>
      </c>
      <c r="U334" s="135" t="str">
        <f>IFERROR(VLOOKUP(B334,'SP1'!$D$1:$I$107,6,0),"")</f>
        <v/>
      </c>
      <c r="V334" s="135" t="str">
        <f>IFERROR(VLOOKUP(B334,'SP2'!$D$1:$I$107,6,0),"")</f>
        <v/>
      </c>
      <c r="W334" s="127">
        <f>IFERROR(IF(B334&lt;&gt;0,VLOOKUP(B334,KLSBX1!$D$2:$I$120,6,FALSE()),NA()),IFERROR(IF(A334&lt;&gt;0,VLOOKUP(A334,KLSBX1!$C$2:$I$120,7,FALSE()),NA()),""))</f>
        <v>18</v>
      </c>
      <c r="X334" s="127">
        <f>IFERROR(IF(B334&lt;&gt;0,VLOOKUP(B334,KLSBX2!$D$2:$I$120,6,FALSE()),NA()),IFERROR(IF(A334&lt;&gt;0,VLOOKUP(A334,KLSBX2!$C$2:$I$120,7,FALSE()),NA()),""))</f>
        <v>12</v>
      </c>
      <c r="Y334" s="127">
        <f>IFERROR(IF(B334&lt;&gt;0,VLOOKUP(B334,DMSBXNC!$D$2:$I$420,6,FALSE()),NA()),IFERROR(IF(A334&lt;&gt;0,VLOOKUP(A334,DMSBXNC!$C$2:$I$420,7,FALSE()),NA()),""))</f>
        <v>80</v>
      </c>
      <c r="Z334" s="127">
        <f>IFERROR(IF(B334&lt;&gt;0,VLOOKUP(B334,DMSBX1_3!$D$2:$I$420,6,FALSE()),NA()),IFERROR(IF(A334&lt;&gt;0,VLOOKUP(A334,DMSBX1_3!$C$2:$I$420,7,FALSE()),NA()),""))</f>
        <v>80</v>
      </c>
      <c r="AA334" s="127" t="str">
        <f>IFERROR(IF(B334&lt;&gt;0,VLOOKUP(B334,'KLS1'!$D$2:$I$420,6,FALSE()),NA()),IFERROR(IF(A334&lt;&gt;0,VLOOKUP(A334,'KLS1'!$C$2:$I$420,7,FALSE()),NA()),""))</f>
        <v/>
      </c>
      <c r="AB334" s="129" t="str">
        <f>IFERROR(IF(B334&lt;&gt;0,VLOOKUP(B334,'KLS2'!$D$2:$I$426,6,FALSE()),NA()),IFERROR(IF(A334&lt;&gt;0,VLOOKUP(A334,'KLS2'!$C$2:$I$426,7,FALSE()),NA()),""))</f>
        <v/>
      </c>
      <c r="AC334" s="10">
        <f t="shared" si="66"/>
        <v>320</v>
      </c>
      <c r="AD334" s="11">
        <f t="shared" si="67"/>
        <v>320</v>
      </c>
      <c r="AE334" s="201">
        <f t="shared" si="68"/>
        <v>80</v>
      </c>
      <c r="AF334" s="240"/>
      <c r="AG334" s="4" t="str">
        <f>IFERROR(VLOOKUP(B334,FS!$A$2:$N$78,6,FALSE),"")</f>
        <v/>
      </c>
      <c r="AH334" s="4" t="str">
        <f>IFERROR(VLOOKUP(B334,FS!$A$2:$N$78,7,FALSE),"")</f>
        <v/>
      </c>
      <c r="AI334" s="4" t="str">
        <f>IFERROR(VLOOKUP(B334,FS!$A$2:$N$78,8,FALSE),"")</f>
        <v/>
      </c>
      <c r="AJ334" s="4" t="str">
        <f>IFERROR(VLOOKUP(B334,FS!$A$2:$N$78,9,FALSE),"")</f>
        <v/>
      </c>
      <c r="AK334" s="4" t="str">
        <f>IFERROR(VLOOKUP(B334,FS!$A$2:$N$78,10,FALSE),"")</f>
        <v/>
      </c>
      <c r="AL334" s="4" t="str">
        <f>IFERROR(VLOOKUP(B334,FS!$A$2:$N$78,11,FALSE),"")</f>
        <v/>
      </c>
      <c r="AM334" s="4" t="str">
        <f>IFERROR(VLOOKUP(B334,FS!$A$2:$N$78,12,FALSE),"")</f>
        <v/>
      </c>
      <c r="AN334" s="4" t="str">
        <f>IFERROR(VLOOKUP(B334,FS!$A$2:$N$78,13,FALSE),"")</f>
        <v/>
      </c>
      <c r="AO334" s="236">
        <f t="shared" si="69"/>
        <v>0</v>
      </c>
      <c r="AP334" s="235">
        <f t="shared" si="70"/>
        <v>0</v>
      </c>
      <c r="AQ334" s="237">
        <f t="shared" si="71"/>
        <v>0</v>
      </c>
      <c r="AR334" s="4">
        <f t="shared" si="72"/>
        <v>80</v>
      </c>
      <c r="AS334" s="1">
        <f t="shared" si="73"/>
        <v>1</v>
      </c>
    </row>
    <row r="335" spans="1:46" s="130" customFormat="1" ht="15" customHeight="1">
      <c r="A335" s="145"/>
      <c r="B335" s="145">
        <v>1703</v>
      </c>
      <c r="C335" s="130" t="s">
        <v>589</v>
      </c>
      <c r="D335" s="132">
        <v>2011</v>
      </c>
      <c r="E335" s="132" t="s">
        <v>248</v>
      </c>
      <c r="F335" s="125"/>
      <c r="G335" s="226"/>
      <c r="H335" s="126"/>
      <c r="I335" s="127"/>
      <c r="J335" s="127"/>
      <c r="K335" s="127"/>
      <c r="L335" s="127"/>
      <c r="M335" s="130" t="str">
        <f>IFERROR(VLOOKUP(A335,'SPF1'!$C$1:$I$108,7,0),IFERROR(VLOOKUP(B335,'SPF1'!$D$1:$I$108,6,0),""))</f>
        <v/>
      </c>
      <c r="N335" s="127" t="str">
        <f>IFERROR(VLOOKUP(A335,'SPF2'!$C$1:$I$108,7,0),IFERROR(VLOOKUP(B335,'SPF2'!$D$1:$I$108,6,0),""))</f>
        <v/>
      </c>
      <c r="O335" s="10">
        <f t="shared" si="63"/>
        <v>0</v>
      </c>
      <c r="P335" s="11">
        <f t="shared" si="64"/>
        <v>0</v>
      </c>
      <c r="Q335" s="201">
        <f t="shared" si="65"/>
        <v>0</v>
      </c>
      <c r="R335" s="8"/>
      <c r="S335" s="128"/>
      <c r="T335" s="127"/>
      <c r="U335" s="127" t="str">
        <f>IFERROR(VLOOKUP(B340,DMSBX2!$D$1:$I$101,6,0),"")</f>
        <v/>
      </c>
      <c r="V335" s="127" t="str">
        <f>IFERROR(VLOOKUP(B340,'SP2'!$D$1:$I$107,6,0),"")</f>
        <v/>
      </c>
      <c r="W335" s="127"/>
      <c r="X335" s="127" t="str">
        <f>IFERROR(IF(B335&lt;&gt;0,VLOOKUP(B335,KLSBX2!$D$2:$I$120,6,FALSE()),NA()),IFERROR(IF(A335&lt;&gt;0,VLOOKUP(A335,KLSBX2!$C$2:$I$120,7,FALSE()),NA()),""))</f>
        <v/>
      </c>
      <c r="Y335" s="127" t="str">
        <f>IFERROR(IF(B335&lt;&gt;0,VLOOKUP(B335,DMSBXNC!$D$2:$I$420,6,FALSE()),NA()),IFERROR(IF(A335&lt;&gt;0,VLOOKUP(A335,DMSBXNC!$C$2:$I$420,7,FALSE()),NA()),""))</f>
        <v/>
      </c>
      <c r="Z335" s="127" t="str">
        <f>IFERROR(IF(B335&lt;&gt;0,VLOOKUP(B335,DMSBX1_3!$D$2:$I$420,6,FALSE()),NA()),IFERROR(IF(A335&lt;&gt;0,VLOOKUP(A335,DMSBX1_3!$C$2:$I$420,7,FALSE()),NA()),""))</f>
        <v/>
      </c>
      <c r="AA335" s="127">
        <f>IFERROR(IF(B335&lt;&gt;0,VLOOKUP(B335,'KLS1'!$D$2:$I$420,6,FALSE()),NA()),IFERROR(IF(A335&lt;&gt;0,VLOOKUP(A335,'KLS1'!$C$2:$I$420,7,FALSE()),NA()),""))</f>
        <v>26</v>
      </c>
      <c r="AB335" s="129">
        <f>IFERROR(IF(B335&lt;&gt;0,VLOOKUP(B335,'KLS2'!$D$2:$I$426,6,FALSE()),NA()),IFERROR(IF(A335&lt;&gt;0,VLOOKUP(A335,'KLS2'!$C$2:$I$426,7,FALSE()),NA()),""))</f>
        <v>26</v>
      </c>
      <c r="AC335" s="10">
        <f t="shared" si="66"/>
        <v>52</v>
      </c>
      <c r="AD335" s="11">
        <f t="shared" si="67"/>
        <v>52</v>
      </c>
      <c r="AE335" s="201">
        <f t="shared" si="68"/>
        <v>17.333333333333332</v>
      </c>
      <c r="AF335" s="240"/>
      <c r="AG335" s="4" t="str">
        <f>IFERROR(VLOOKUP(B335,FS!$A$2:$N$78,6,FALSE),"")</f>
        <v/>
      </c>
      <c r="AH335" s="4" t="str">
        <f>IFERROR(VLOOKUP(B335,FS!$A$2:$N$78,7,FALSE),"")</f>
        <v/>
      </c>
      <c r="AI335" s="4" t="str">
        <f>IFERROR(VLOOKUP(B335,FS!$A$2:$N$78,8,FALSE),"")</f>
        <v/>
      </c>
      <c r="AJ335" s="4" t="str">
        <f>IFERROR(VLOOKUP(B335,FS!$A$2:$N$78,9,FALSE),"")</f>
        <v/>
      </c>
      <c r="AK335" s="4" t="str">
        <f>IFERROR(VLOOKUP(B335,FS!$A$2:$N$78,10,FALSE),"")</f>
        <v/>
      </c>
      <c r="AL335" s="4" t="str">
        <f>IFERROR(VLOOKUP(B335,FS!$A$2:$N$78,11,FALSE),"")</f>
        <v/>
      </c>
      <c r="AM335" s="4" t="str">
        <f>IFERROR(VLOOKUP(B335,FS!$A$2:$N$78,12,FALSE),"")</f>
        <v/>
      </c>
      <c r="AN335" s="4" t="str">
        <f>IFERROR(VLOOKUP(B335,FS!$A$2:$N$78,13,FALSE),"")</f>
        <v/>
      </c>
      <c r="AO335" s="236">
        <f t="shared" si="69"/>
        <v>0</v>
      </c>
      <c r="AP335" s="235">
        <f t="shared" si="70"/>
        <v>0</v>
      </c>
      <c r="AQ335" s="237">
        <f t="shared" si="71"/>
        <v>0</v>
      </c>
      <c r="AR335" s="4">
        <f t="shared" si="72"/>
        <v>17.333333333333332</v>
      </c>
      <c r="AS335" s="1">
        <f t="shared" si="73"/>
        <v>1</v>
      </c>
    </row>
    <row r="336" spans="1:46" s="130" customFormat="1" ht="15" customHeight="1">
      <c r="A336" s="143"/>
      <c r="B336" s="143">
        <v>1006</v>
      </c>
      <c r="C336" s="137" t="s">
        <v>590</v>
      </c>
      <c r="D336" s="138">
        <v>2011</v>
      </c>
      <c r="E336" s="139" t="s">
        <v>388</v>
      </c>
      <c r="F336" s="133"/>
      <c r="G336" s="219"/>
      <c r="H336" s="139" t="s">
        <v>164</v>
      </c>
      <c r="I336" s="127" t="str">
        <f>IFERROR(VLOOKUP(A336,'KLP1'!$C$1:$I$108,7,0),IFERROR(VLOOKUP(B336,'KLP1'!$D$1:$I$108,6,0),""))</f>
        <v/>
      </c>
      <c r="J336" s="127" t="str">
        <f>IFERROR(VLOOKUP(A336,'KLP2'!$C$1:$I$108,7,0),IFERROR(VLOOKUP(B336,'KLP2'!$D$1:$I$108,6,0),""))</f>
        <v/>
      </c>
      <c r="K336" s="127" t="str">
        <f>IFERROR(VLOOKUP(A336,'DM1'!$C$1:$I$108,7,0),IFERROR(VLOOKUP(B336,'DM1'!$D$1:$I$108,6,0),""))</f>
        <v/>
      </c>
      <c r="L336" s="127" t="str">
        <f>IFERROR(VLOOKUP(A336,'DM2'!$C$1:$I$108,7,0),IFERROR(VLOOKUP(B336,'DM2'!$D$1:$I$108,6,0),""))</f>
        <v/>
      </c>
      <c r="M336" s="130" t="str">
        <f>IFERROR(VLOOKUP(A336,'SPF1'!$C$1:$I$108,7,0),IFERROR(VLOOKUP(B336,'SPF1'!$D$1:$I$108,6,0),""))</f>
        <v/>
      </c>
      <c r="N336" s="127" t="str">
        <f>IFERROR(VLOOKUP(A336,'SPF2'!$C$1:$I$108,7,0),IFERROR(VLOOKUP(B336,'SPF2'!$D$1:$I$108,6,0),""))</f>
        <v/>
      </c>
      <c r="O336" s="10">
        <f t="shared" si="63"/>
        <v>0</v>
      </c>
      <c r="P336" s="11">
        <f t="shared" si="64"/>
        <v>0</v>
      </c>
      <c r="Q336" s="201">
        <f t="shared" si="65"/>
        <v>0</v>
      </c>
      <c r="R336" s="8"/>
      <c r="S336" s="136">
        <v>60</v>
      </c>
      <c r="T336" s="136">
        <v>80</v>
      </c>
      <c r="U336" s="135" t="str">
        <f>IFERROR(VLOOKUP(B336,'SP1'!$D$1:$I$107,6,0),"")</f>
        <v/>
      </c>
      <c r="V336" s="135" t="str">
        <f>IFERROR(VLOOKUP(B336,'SP2'!$D$1:$I$107,6,0),"")</f>
        <v/>
      </c>
      <c r="W336" s="127">
        <f>IFERROR(IF(B336&lt;&gt;0,VLOOKUP(B336,KLSBX1!$D$2:$I$120,6,FALSE()),NA()),IFERROR(IF(A336&lt;&gt;0,VLOOKUP(A336,KLSBX1!$C$2:$I$120,7,FALSE()),NA()),""))</f>
        <v>80</v>
      </c>
      <c r="X336" s="127">
        <f>IFERROR(IF(B336&lt;&gt;0,VLOOKUP(B336,KLSBX2!$D$2:$I$120,6,FALSE()),NA()),IFERROR(IF(A336&lt;&gt;0,VLOOKUP(A336,KLSBX2!$C$2:$I$120,7,FALSE()),NA()),""))</f>
        <v>60</v>
      </c>
      <c r="Y336" s="127">
        <f>IFERROR(IF(B336&lt;&gt;0,VLOOKUP(B336,DMSBXNC!$D$2:$I$420,6,FALSE()),NA()),IFERROR(IF(A336&lt;&gt;0,VLOOKUP(A336,DMSBXNC!$C$2:$I$420,7,FALSE()),NA()),""))</f>
        <v>50</v>
      </c>
      <c r="Z336" s="127">
        <f>IFERROR(IF(B336&lt;&gt;0,VLOOKUP(B336,DMSBX1_3!$D$2:$I$420,6,FALSE()),NA()),IFERROR(IF(A336&lt;&gt;0,VLOOKUP(A336,DMSBX1_3!$C$2:$I$420,7,FALSE()),NA()),""))</f>
        <v>45</v>
      </c>
      <c r="AA336" s="127" t="str">
        <f>IFERROR(IF(B336&lt;&gt;0,VLOOKUP(B336,'KLS1'!$D$2:$I$420,6,FALSE()),NA()),IFERROR(IF(A336&lt;&gt;0,VLOOKUP(A336,'KLS1'!$C$2:$I$420,7,FALSE()),NA()),""))</f>
        <v/>
      </c>
      <c r="AB336" s="129" t="str">
        <f>IFERROR(IF(B336&lt;&gt;0,VLOOKUP(B336,'KLS2'!$D$2:$I$426,6,FALSE()),NA()),IFERROR(IF(A336&lt;&gt;0,VLOOKUP(A336,'KLS2'!$C$2:$I$426,7,FALSE()),NA()),""))</f>
        <v/>
      </c>
      <c r="AC336" s="10">
        <f t="shared" si="66"/>
        <v>375</v>
      </c>
      <c r="AD336" s="11">
        <f t="shared" si="67"/>
        <v>375</v>
      </c>
      <c r="AE336" s="201">
        <f t="shared" si="68"/>
        <v>73.333333333333329</v>
      </c>
      <c r="AF336" s="240"/>
      <c r="AG336" s="4" t="str">
        <f>IFERROR(VLOOKUP(B336,FS!$A$2:$N$78,6,FALSE),"")</f>
        <v/>
      </c>
      <c r="AH336" s="4" t="str">
        <f>IFERROR(VLOOKUP(B336,FS!$A$2:$N$78,7,FALSE),"")</f>
        <v/>
      </c>
      <c r="AI336" s="4" t="str">
        <f>IFERROR(VLOOKUP(B336,FS!$A$2:$N$78,8,FALSE),"")</f>
        <v/>
      </c>
      <c r="AJ336" s="4" t="str">
        <f>IFERROR(VLOOKUP(B336,FS!$A$2:$N$78,9,FALSE),"")</f>
        <v/>
      </c>
      <c r="AK336" s="4" t="str">
        <f>IFERROR(VLOOKUP(B336,FS!$A$2:$N$78,10,FALSE),"")</f>
        <v/>
      </c>
      <c r="AL336" s="4" t="str">
        <f>IFERROR(VLOOKUP(B336,FS!$A$2:$N$78,11,FALSE),"")</f>
        <v/>
      </c>
      <c r="AM336" s="4" t="str">
        <f>IFERROR(VLOOKUP(B336,FS!$A$2:$N$78,12,FALSE),"")</f>
        <v/>
      </c>
      <c r="AN336" s="4" t="str">
        <f>IFERROR(VLOOKUP(B336,FS!$A$2:$N$78,13,FALSE),"")</f>
        <v/>
      </c>
      <c r="AO336" s="236">
        <f t="shared" si="69"/>
        <v>0</v>
      </c>
      <c r="AP336" s="235">
        <f t="shared" si="70"/>
        <v>0</v>
      </c>
      <c r="AQ336" s="237">
        <f t="shared" si="71"/>
        <v>0</v>
      </c>
      <c r="AR336" s="4">
        <f t="shared" si="72"/>
        <v>73.333333333333329</v>
      </c>
      <c r="AS336" s="1">
        <f t="shared" si="73"/>
        <v>1</v>
      </c>
    </row>
    <row r="337" spans="1:46" s="130" customFormat="1" ht="15" customHeight="1">
      <c r="A337" s="143"/>
      <c r="B337" s="143">
        <v>1108</v>
      </c>
      <c r="C337" s="137" t="s">
        <v>591</v>
      </c>
      <c r="D337" s="138">
        <v>2011</v>
      </c>
      <c r="E337" s="139" t="s">
        <v>388</v>
      </c>
      <c r="F337" s="133"/>
      <c r="G337" s="219"/>
      <c r="H337" s="139" t="s">
        <v>161</v>
      </c>
      <c r="I337" s="127" t="str">
        <f>IFERROR(VLOOKUP(A337,'KLP1'!$C$1:$I$108,7,0),IFERROR(VLOOKUP(B337,'KLP1'!$D$1:$I$108,6,0),""))</f>
        <v/>
      </c>
      <c r="J337" s="127" t="str">
        <f>IFERROR(VLOOKUP(A337,'KLP2'!$C$1:$I$108,7,0),IFERROR(VLOOKUP(B337,'KLP2'!$D$1:$I$108,6,0),""))</f>
        <v/>
      </c>
      <c r="K337" s="127" t="str">
        <f>IFERROR(VLOOKUP(A337,'DM1'!$C$1:$I$108,7,0),IFERROR(VLOOKUP(B337,'DM1'!$D$1:$I$108,6,0),""))</f>
        <v/>
      </c>
      <c r="L337" s="127" t="str">
        <f>IFERROR(VLOOKUP(A337,'DM2'!$C$1:$I$108,7,0),IFERROR(VLOOKUP(B337,'DM2'!$D$1:$I$108,6,0),""))</f>
        <v/>
      </c>
      <c r="M337" s="130" t="str">
        <f>IFERROR(VLOOKUP(A337,'SPF1'!$C$1:$I$108,7,0),IFERROR(VLOOKUP(B337,'SPF1'!$D$1:$I$108,6,0),""))</f>
        <v/>
      </c>
      <c r="N337" s="127" t="str">
        <f>IFERROR(VLOOKUP(A337,'SPF2'!$C$1:$I$108,7,0),IFERROR(VLOOKUP(B337,'SPF2'!$D$1:$I$108,6,0),""))</f>
        <v/>
      </c>
      <c r="O337" s="10">
        <f t="shared" si="63"/>
        <v>0</v>
      </c>
      <c r="P337" s="11">
        <f t="shared" si="64"/>
        <v>0</v>
      </c>
      <c r="Q337" s="201">
        <f t="shared" si="65"/>
        <v>0</v>
      </c>
      <c r="R337" s="8"/>
      <c r="S337" s="136">
        <v>50</v>
      </c>
      <c r="T337" s="136">
        <v>45</v>
      </c>
      <c r="U337" s="135" t="str">
        <f>IFERROR(VLOOKUP(B337,'SP1'!$D$1:$I$107,6,0),"")</f>
        <v/>
      </c>
      <c r="V337" s="135" t="str">
        <f>IFERROR(VLOOKUP(B337,'SP2'!$D$1:$I$107,6,0),"")</f>
        <v/>
      </c>
      <c r="W337" s="127">
        <f>IFERROR(IF(B337&lt;&gt;0,VLOOKUP(B337,KLSBX1!$D$2:$I$120,6,FALSE()),NA()),IFERROR(IF(A337&lt;&gt;0,VLOOKUP(A337,KLSBX1!$C$2:$I$120,7,FALSE()),NA()),""))</f>
        <v>100</v>
      </c>
      <c r="X337" s="127">
        <f>IFERROR(IF(B337&lt;&gt;0,VLOOKUP(B337,KLSBX2!$D$2:$I$120,6,FALSE()),NA()),IFERROR(IF(A337&lt;&gt;0,VLOOKUP(A337,KLSBX2!$C$2:$I$120,7,FALSE()),NA()),""))</f>
        <v>50</v>
      </c>
      <c r="Y337" s="127">
        <f>IFERROR(IF(B337&lt;&gt;0,VLOOKUP(B337,DMSBXNC!$D$2:$I$420,6,FALSE()),NA()),IFERROR(IF(A337&lt;&gt;0,VLOOKUP(A337,DMSBXNC!$C$2:$I$420,7,FALSE()),NA()),""))</f>
        <v>80</v>
      </c>
      <c r="Z337" s="127">
        <f>IFERROR(IF(B337&lt;&gt;0,VLOOKUP(B337,DMSBX1_3!$D$2:$I$420,6,FALSE()),NA()),IFERROR(IF(A337&lt;&gt;0,VLOOKUP(A337,DMSBX1_3!$C$2:$I$420,7,FALSE()),NA()),""))</f>
        <v>45</v>
      </c>
      <c r="AA337" s="127" t="str">
        <f>IFERROR(IF(B337&lt;&gt;0,VLOOKUP(B337,'KLS1'!$D$2:$I$420,6,FALSE()),NA()),IFERROR(IF(A337&lt;&gt;0,VLOOKUP(A337,'KLS1'!$C$2:$I$420,7,FALSE()),NA()),""))</f>
        <v/>
      </c>
      <c r="AB337" s="129" t="str">
        <f>IFERROR(IF(B337&lt;&gt;0,VLOOKUP(B337,'KLS2'!$D$2:$I$426,6,FALSE()),NA()),IFERROR(IF(A337&lt;&gt;0,VLOOKUP(A337,'KLS2'!$C$2:$I$426,7,FALSE()),NA()),""))</f>
        <v/>
      </c>
      <c r="AC337" s="10">
        <f t="shared" si="66"/>
        <v>370</v>
      </c>
      <c r="AD337" s="11">
        <f t="shared" si="67"/>
        <v>370</v>
      </c>
      <c r="AE337" s="201">
        <f t="shared" si="68"/>
        <v>76.666666666666671</v>
      </c>
      <c r="AF337" s="240"/>
      <c r="AG337" s="4" t="str">
        <f>IFERROR(VLOOKUP(B337,FS!$A$2:$N$78,6,FALSE),"")</f>
        <v/>
      </c>
      <c r="AH337" s="4" t="str">
        <f>IFERROR(VLOOKUP(B337,FS!$A$2:$N$78,7,FALSE),"")</f>
        <v/>
      </c>
      <c r="AI337" s="4" t="str">
        <f>IFERROR(VLOOKUP(B337,FS!$A$2:$N$78,8,FALSE),"")</f>
        <v/>
      </c>
      <c r="AJ337" s="4" t="str">
        <f>IFERROR(VLOOKUP(B337,FS!$A$2:$N$78,9,FALSE),"")</f>
        <v/>
      </c>
      <c r="AK337" s="4" t="str">
        <f>IFERROR(VLOOKUP(B337,FS!$A$2:$N$78,10,FALSE),"")</f>
        <v/>
      </c>
      <c r="AL337" s="4" t="str">
        <f>IFERROR(VLOOKUP(B337,FS!$A$2:$N$78,11,FALSE),"")</f>
        <v/>
      </c>
      <c r="AM337" s="4" t="str">
        <f>IFERROR(VLOOKUP(B337,FS!$A$2:$N$78,12,FALSE),"")</f>
        <v/>
      </c>
      <c r="AN337" s="4" t="str">
        <f>IFERROR(VLOOKUP(B337,FS!$A$2:$N$78,13,FALSE),"")</f>
        <v/>
      </c>
      <c r="AO337" s="236">
        <f t="shared" si="69"/>
        <v>0</v>
      </c>
      <c r="AP337" s="235">
        <f t="shared" si="70"/>
        <v>0</v>
      </c>
      <c r="AQ337" s="237">
        <f t="shared" si="71"/>
        <v>0</v>
      </c>
      <c r="AR337" s="4">
        <f t="shared" si="72"/>
        <v>76.666666666666671</v>
      </c>
      <c r="AS337" s="1">
        <f t="shared" si="73"/>
        <v>1</v>
      </c>
    </row>
    <row r="338" spans="1:46" s="130" customFormat="1" ht="15" customHeight="1">
      <c r="A338" s="186">
        <v>9290579</v>
      </c>
      <c r="B338" s="186">
        <v>1611</v>
      </c>
      <c r="C338" s="186" t="s">
        <v>596</v>
      </c>
      <c r="D338" s="187">
        <v>2011</v>
      </c>
      <c r="E338" s="187" t="s">
        <v>393</v>
      </c>
      <c r="F338" s="186"/>
      <c r="G338" s="217"/>
      <c r="H338" s="187" t="s">
        <v>161</v>
      </c>
      <c r="I338" s="188"/>
      <c r="J338" s="187"/>
      <c r="K338" s="187"/>
      <c r="M338" s="130" t="str">
        <f>IFERROR(VLOOKUP(A338,'SPF1'!$C$1:$I$108,7,0),IFERROR(VLOOKUP(B338,'SPF1'!$D$1:$I$108,6,0),""))</f>
        <v/>
      </c>
      <c r="N338" s="127" t="str">
        <f>IFERROR(VLOOKUP(A338,'SPF2'!$C$1:$I$108,7,0),IFERROR(VLOOKUP(B338,'SPF2'!$D$1:$I$108,6,0),""))</f>
        <v/>
      </c>
      <c r="O338" s="10">
        <f t="shared" si="63"/>
        <v>0</v>
      </c>
      <c r="P338" s="11">
        <f t="shared" si="64"/>
        <v>0</v>
      </c>
      <c r="Q338" s="201">
        <f t="shared" si="65"/>
        <v>0</v>
      </c>
      <c r="R338" s="8"/>
      <c r="S338" s="128" t="str">
        <f>IFERROR(VLOOKUP(A338,DMSBX1!$C$1:$I$108,7,0),IFERROR(VLOOKUP(B338,DMSBX1!$D$1:$I$108,6,0),""))</f>
        <v/>
      </c>
      <c r="X338" s="127" t="str">
        <f>IFERROR(IF(B338&lt;&gt;0,VLOOKUP(B338,KLSBX2!$D$2:$I$120,6,FALSE()),NA()),IFERROR(IF(A338&lt;&gt;0,VLOOKUP(A338,KLSBX2!$C$2:$I$120,7,FALSE()),NA()),""))</f>
        <v/>
      </c>
      <c r="Y338" s="127">
        <f>IFERROR(IF(B338&lt;&gt;0,VLOOKUP(B338,DMSBXNC!$D$2:$I$420,6,FALSE()),NA()),IFERROR(IF(A338&lt;&gt;0,VLOOKUP(A338,DMSBXNC!$C$2:$I$420,7,FALSE()),NA()),""))</f>
        <v>100</v>
      </c>
      <c r="Z338" s="127">
        <f>IFERROR(IF(B338&lt;&gt;0,VLOOKUP(B338,DMSBX1_3!$D$2:$I$420,6,FALSE()),NA()),IFERROR(IF(A338&lt;&gt;0,VLOOKUP(A338,DMSBX1_3!$C$2:$I$420,7,FALSE()),NA()),""))</f>
        <v>100</v>
      </c>
      <c r="AA338" s="127" t="str">
        <f>IFERROR(IF(B338&lt;&gt;0,VLOOKUP(B338,'KLS1'!$D$2:$I$420,6,FALSE()),NA()),IFERROR(IF(A338&lt;&gt;0,VLOOKUP(A338,'KLS1'!$C$2:$I$420,7,FALSE()),NA()),""))</f>
        <v/>
      </c>
      <c r="AB338" s="129" t="str">
        <f>IFERROR(IF(B338&lt;&gt;0,VLOOKUP(B338,'KLS2'!$D$2:$I$426,6,FALSE()),NA()),IFERROR(IF(A338&lt;&gt;0,VLOOKUP(A338,'KLS2'!$C$2:$I$426,7,FALSE()),NA()),""))</f>
        <v/>
      </c>
      <c r="AC338" s="10">
        <f t="shared" si="66"/>
        <v>200</v>
      </c>
      <c r="AD338" s="11">
        <f t="shared" si="67"/>
        <v>200</v>
      </c>
      <c r="AE338" s="201">
        <f t="shared" si="68"/>
        <v>66.666666666666671</v>
      </c>
      <c r="AF338" s="240"/>
      <c r="AG338" s="4" t="str">
        <f>IFERROR(VLOOKUP(B338,FS!$A$2:$N$78,6,FALSE),"")</f>
        <v/>
      </c>
      <c r="AH338" s="4" t="str">
        <f>IFERROR(VLOOKUP(B338,FS!$A$2:$N$78,7,FALSE),"")</f>
        <v/>
      </c>
      <c r="AI338" s="4" t="str">
        <f>IFERROR(VLOOKUP(B338,FS!$A$2:$N$78,8,FALSE),"")</f>
        <v/>
      </c>
      <c r="AJ338" s="4" t="str">
        <f>IFERROR(VLOOKUP(B338,FS!$A$2:$N$78,9,FALSE),"")</f>
        <v/>
      </c>
      <c r="AK338" s="4" t="str">
        <f>IFERROR(VLOOKUP(B338,FS!$A$2:$N$78,10,FALSE),"")</f>
        <v/>
      </c>
      <c r="AL338" s="4" t="str">
        <f>IFERROR(VLOOKUP(B338,FS!$A$2:$N$78,11,FALSE),"")</f>
        <v/>
      </c>
      <c r="AM338" s="4" t="str">
        <f>IFERROR(VLOOKUP(B338,FS!$A$2:$N$78,12,FALSE),"")</f>
        <v/>
      </c>
      <c r="AN338" s="4" t="str">
        <f>IFERROR(VLOOKUP(B338,FS!$A$2:$N$78,13,FALSE),"")</f>
        <v/>
      </c>
      <c r="AO338" s="236">
        <f t="shared" si="69"/>
        <v>0</v>
      </c>
      <c r="AP338" s="235">
        <f t="shared" si="70"/>
        <v>0</v>
      </c>
      <c r="AQ338" s="237">
        <f t="shared" si="71"/>
        <v>0</v>
      </c>
      <c r="AR338" s="4">
        <f t="shared" si="72"/>
        <v>66.666666666666671</v>
      </c>
      <c r="AS338" s="1">
        <f t="shared" si="73"/>
        <v>1</v>
      </c>
    </row>
    <row r="339" spans="1:46" s="130" customFormat="1" ht="15" customHeight="1">
      <c r="A339" s="186">
        <v>9290597</v>
      </c>
      <c r="B339" s="186">
        <v>1602</v>
      </c>
      <c r="C339" s="186" t="s">
        <v>597</v>
      </c>
      <c r="D339" s="187">
        <v>2011</v>
      </c>
      <c r="E339" s="187" t="s">
        <v>393</v>
      </c>
      <c r="F339" s="186"/>
      <c r="G339" s="217"/>
      <c r="H339" s="187" t="s">
        <v>161</v>
      </c>
      <c r="I339" s="188"/>
      <c r="J339" s="187"/>
      <c r="K339" s="187"/>
      <c r="M339" s="130" t="str">
        <f>IFERROR(VLOOKUP(A339,'SPF1'!$C$1:$I$108,7,0),IFERROR(VLOOKUP(B339,'SPF1'!$D$1:$I$108,6,0),""))</f>
        <v/>
      </c>
      <c r="N339" s="127" t="str">
        <f>IFERROR(VLOOKUP(A339,'SPF2'!$C$1:$I$108,7,0),IFERROR(VLOOKUP(B339,'SPF2'!$D$1:$I$108,6,0),""))</f>
        <v/>
      </c>
      <c r="O339" s="10">
        <f t="shared" si="63"/>
        <v>0</v>
      </c>
      <c r="P339" s="11">
        <f t="shared" si="64"/>
        <v>0</v>
      </c>
      <c r="Q339" s="201">
        <f t="shared" si="65"/>
        <v>0</v>
      </c>
      <c r="R339" s="8"/>
      <c r="S339" s="128" t="str">
        <f>IFERROR(VLOOKUP(A339,DMSBX1!$C$1:$I$108,7,0),IFERROR(VLOOKUP(B339,DMSBX1!$D$1:$I$108,6,0),""))</f>
        <v/>
      </c>
      <c r="X339" s="127" t="str">
        <f>IFERROR(IF(B339&lt;&gt;0,VLOOKUP(B339,KLSBX2!$D$2:$I$120,6,FALSE()),NA()),IFERROR(IF(A339&lt;&gt;0,VLOOKUP(A339,KLSBX2!$C$2:$I$120,7,FALSE()),NA()),""))</f>
        <v/>
      </c>
      <c r="Y339" s="127">
        <f>IFERROR(IF(B339&lt;&gt;0,VLOOKUP(B339,DMSBXNC!$D$2:$I$420,6,FALSE()),NA()),IFERROR(IF(A339&lt;&gt;0,VLOOKUP(A339,DMSBXNC!$C$2:$I$420,7,FALSE()),NA()),""))</f>
        <v>15</v>
      </c>
      <c r="Z339" s="127">
        <f>IFERROR(IF(B339&lt;&gt;0,VLOOKUP(B339,DMSBX1_3!$D$2:$I$420,6,FALSE()),NA()),IFERROR(IF(A339&lt;&gt;0,VLOOKUP(A339,DMSBX1_3!$C$2:$I$420,7,FALSE()),NA()),""))</f>
        <v>26</v>
      </c>
      <c r="AA339" s="127" t="str">
        <f>IFERROR(IF(B339&lt;&gt;0,VLOOKUP(B339,'KLS1'!$D$2:$I$420,6,FALSE()),NA()),IFERROR(IF(A339&lt;&gt;0,VLOOKUP(A339,'KLS1'!$C$2:$I$420,7,FALSE()),NA()),""))</f>
        <v/>
      </c>
      <c r="AB339" s="129" t="str">
        <f>IFERROR(IF(B339&lt;&gt;0,VLOOKUP(B339,'KLS2'!$D$2:$I$426,6,FALSE()),NA()),IFERROR(IF(A339&lt;&gt;0,VLOOKUP(A339,'KLS2'!$C$2:$I$426,7,FALSE()),NA()),""))</f>
        <v/>
      </c>
      <c r="AC339" s="10">
        <f t="shared" si="66"/>
        <v>41</v>
      </c>
      <c r="AD339" s="11">
        <f t="shared" si="67"/>
        <v>41</v>
      </c>
      <c r="AE339" s="201">
        <f t="shared" si="68"/>
        <v>13.666666666666666</v>
      </c>
      <c r="AF339" s="240"/>
      <c r="AG339" s="4" t="str">
        <f>IFERROR(VLOOKUP(B339,FS!$A$2:$N$78,6,FALSE),"")</f>
        <v/>
      </c>
      <c r="AH339" s="4" t="str">
        <f>IFERROR(VLOOKUP(B339,FS!$A$2:$N$78,7,FALSE),"")</f>
        <v/>
      </c>
      <c r="AI339" s="4" t="str">
        <f>IFERROR(VLOOKUP(B339,FS!$A$2:$N$78,8,FALSE),"")</f>
        <v/>
      </c>
      <c r="AJ339" s="4" t="str">
        <f>IFERROR(VLOOKUP(B339,FS!$A$2:$N$78,9,FALSE),"")</f>
        <v/>
      </c>
      <c r="AK339" s="4" t="str">
        <f>IFERROR(VLOOKUP(B339,FS!$A$2:$N$78,10,FALSE),"")</f>
        <v/>
      </c>
      <c r="AL339" s="4" t="str">
        <f>IFERROR(VLOOKUP(B339,FS!$A$2:$N$78,11,FALSE),"")</f>
        <v/>
      </c>
      <c r="AM339" s="4" t="str">
        <f>IFERROR(VLOOKUP(B339,FS!$A$2:$N$78,12,FALSE),"")</f>
        <v/>
      </c>
      <c r="AN339" s="4" t="str">
        <f>IFERROR(VLOOKUP(B339,FS!$A$2:$N$78,13,FALSE),"")</f>
        <v/>
      </c>
      <c r="AO339" s="236">
        <f t="shared" si="69"/>
        <v>0</v>
      </c>
      <c r="AP339" s="235">
        <f t="shared" si="70"/>
        <v>0</v>
      </c>
      <c r="AQ339" s="237">
        <f t="shared" si="71"/>
        <v>0</v>
      </c>
      <c r="AR339" s="4">
        <f t="shared" si="72"/>
        <v>13.666666666666666</v>
      </c>
      <c r="AS339" s="1">
        <f t="shared" si="73"/>
        <v>1</v>
      </c>
    </row>
    <row r="340" spans="1:46" s="130" customFormat="1" ht="15" customHeight="1">
      <c r="A340" s="144"/>
      <c r="B340" s="144">
        <v>1114</v>
      </c>
      <c r="C340" s="133" t="s">
        <v>598</v>
      </c>
      <c r="D340" s="134">
        <v>2011</v>
      </c>
      <c r="E340" s="134" t="s">
        <v>16</v>
      </c>
      <c r="F340" s="133"/>
      <c r="G340" s="219"/>
      <c r="H340" s="134" t="s">
        <v>161</v>
      </c>
      <c r="I340" s="135"/>
      <c r="J340" s="135"/>
      <c r="K340" s="127">
        <f>IFERROR(VLOOKUP(A340,'DM1'!$C$1:$I$108,7,0),IFERROR(VLOOKUP(B340,'DM1'!$D$1:$I$108,6,0),""))</f>
        <v>50</v>
      </c>
      <c r="L340" s="127">
        <f>IFERROR(VLOOKUP(A340,'DM2'!$C$1:$I$108,7,0),IFERROR(VLOOKUP(B340,'DM2'!$D$1:$I$108,6,0),""))</f>
        <v>50</v>
      </c>
      <c r="M340" s="130">
        <f>IFERROR(VLOOKUP(A340,'SPF1'!$C$1:$I$108,7,0),IFERROR(VLOOKUP(B340,'SPF1'!$D$1:$I$108,6,0),""))</f>
        <v>45</v>
      </c>
      <c r="N340" s="127">
        <f>IFERROR(VLOOKUP(A340,'SPF2'!$C$1:$I$108,7,0),IFERROR(VLOOKUP(B340,'SPF2'!$D$1:$I$108,6,0),""))</f>
        <v>36</v>
      </c>
      <c r="O340" s="10">
        <f t="shared" si="63"/>
        <v>181</v>
      </c>
      <c r="P340" s="11">
        <f t="shared" si="64"/>
        <v>181</v>
      </c>
      <c r="Q340" s="201">
        <f t="shared" si="65"/>
        <v>48.333333333333336</v>
      </c>
      <c r="R340" s="8"/>
      <c r="S340" s="136"/>
      <c r="T340" s="135"/>
      <c r="U340" s="135"/>
      <c r="V340" s="135"/>
      <c r="W340" s="127" t="str">
        <f>IFERROR(IF(B340&lt;&gt;0,VLOOKUP(B340,KLSBX1!$D$2:$I$120,6,FALSE()),NA()),IFERROR(IF(A340&lt;&gt;0,VLOOKUP(A340,KLSBX1!$C$2:$I$120,7,FALSE()),NA()),""))</f>
        <v/>
      </c>
      <c r="X340" s="127" t="str">
        <f>IFERROR(IF(B340&lt;&gt;0,VLOOKUP(B340,KLSBX2!$D$2:$I$120,6,FALSE()),NA()),IFERROR(IF(A340&lt;&gt;0,VLOOKUP(A340,KLSBX2!$C$2:$I$120,7,FALSE()),NA()),""))</f>
        <v/>
      </c>
      <c r="Y340" s="127" t="str">
        <f>IFERROR(IF(B340&lt;&gt;0,VLOOKUP(B340,DMSBXNC!$D$2:$I$420,6,FALSE()),NA()),IFERROR(IF(A340&lt;&gt;0,VLOOKUP(A340,DMSBXNC!$C$2:$I$420,7,FALSE()),NA()),""))</f>
        <v/>
      </c>
      <c r="Z340" s="127" t="str">
        <f>IFERROR(IF(B340&lt;&gt;0,VLOOKUP(B340,DMSBX1_3!$D$2:$I$420,6,FALSE()),NA()),IFERROR(IF(A340&lt;&gt;0,VLOOKUP(A340,DMSBX1_3!$C$2:$I$420,7,FALSE()),NA()),""))</f>
        <v/>
      </c>
      <c r="AA340" s="127" t="str">
        <f>IFERROR(IF(B340&lt;&gt;0,VLOOKUP(B340,'KLS1'!$D$2:$I$420,6,FALSE()),NA()),IFERROR(IF(A340&lt;&gt;0,VLOOKUP(A340,'KLS1'!$C$2:$I$420,7,FALSE()),NA()),""))</f>
        <v/>
      </c>
      <c r="AB340" s="129" t="str">
        <f>IFERROR(IF(B340&lt;&gt;0,VLOOKUP(B340,'KLS2'!$D$2:$I$426,6,FALSE()),NA()),IFERROR(IF(A340&lt;&gt;0,VLOOKUP(A340,'KLS2'!$C$2:$I$426,7,FALSE()),NA()),""))</f>
        <v/>
      </c>
      <c r="AC340" s="10">
        <f t="shared" si="66"/>
        <v>0</v>
      </c>
      <c r="AD340" s="11">
        <f t="shared" si="67"/>
        <v>0</v>
      </c>
      <c r="AE340" s="201">
        <f t="shared" si="68"/>
        <v>0</v>
      </c>
      <c r="AF340" s="240"/>
      <c r="AG340" s="4" t="str">
        <f>IFERROR(VLOOKUP(B340,FS!$A$2:$N$78,6,FALSE),"")</f>
        <v/>
      </c>
      <c r="AH340" s="4" t="str">
        <f>IFERROR(VLOOKUP(B340,FS!$A$2:$N$78,7,FALSE),"")</f>
        <v/>
      </c>
      <c r="AI340" s="4" t="str">
        <f>IFERROR(VLOOKUP(B340,FS!$A$2:$N$78,8,FALSE),"")</f>
        <v/>
      </c>
      <c r="AJ340" s="4" t="str">
        <f>IFERROR(VLOOKUP(B340,FS!$A$2:$N$78,9,FALSE),"")</f>
        <v/>
      </c>
      <c r="AK340" s="4" t="str">
        <f>IFERROR(VLOOKUP(B340,FS!$A$2:$N$78,10,FALSE),"")</f>
        <v/>
      </c>
      <c r="AL340" s="4" t="str">
        <f>IFERROR(VLOOKUP(B340,FS!$A$2:$N$78,11,FALSE),"")</f>
        <v/>
      </c>
      <c r="AM340" s="4" t="str">
        <f>IFERROR(VLOOKUP(B340,FS!$A$2:$N$78,12,FALSE),"")</f>
        <v/>
      </c>
      <c r="AN340" s="4" t="str">
        <f>IFERROR(VLOOKUP(B340,FS!$A$2:$N$78,13,FALSE),"")</f>
        <v/>
      </c>
      <c r="AO340" s="236">
        <f t="shared" si="69"/>
        <v>0</v>
      </c>
      <c r="AP340" s="235">
        <f t="shared" si="70"/>
        <v>0</v>
      </c>
      <c r="AQ340" s="237">
        <f t="shared" si="71"/>
        <v>0</v>
      </c>
      <c r="AR340" s="4">
        <f t="shared" si="72"/>
        <v>48.333333333333336</v>
      </c>
      <c r="AS340" s="1">
        <f t="shared" si="73"/>
        <v>1</v>
      </c>
    </row>
    <row r="341" spans="1:46" s="130" customFormat="1" ht="15" customHeight="1">
      <c r="A341" s="144"/>
      <c r="B341" s="143">
        <v>1120</v>
      </c>
      <c r="C341" s="137" t="s">
        <v>88</v>
      </c>
      <c r="D341" s="139">
        <v>2011</v>
      </c>
      <c r="E341" s="139" t="s">
        <v>16</v>
      </c>
      <c r="F341" s="140"/>
      <c r="G341" s="256"/>
      <c r="H341" s="134" t="s">
        <v>164</v>
      </c>
      <c r="I341" s="135" t="str">
        <f>IFERROR(VLOOKUP(A341,'KLP1'!$C$1:$I$108,7,0),IFERROR(VLOOKUP(B341,'KLP1'!$D$1:$I$108,6,0),""))</f>
        <v/>
      </c>
      <c r="J341" s="135" t="str">
        <f>IFERROR(VLOOKUP(A341,'KLP2'!$C$1:$I$108,7,0),IFERROR(VLOOKUP(B341,'KLP2'!$D$1:$I$108,6,0),""))</f>
        <v/>
      </c>
      <c r="K341" s="135">
        <f>IFERROR(VLOOKUP(A341,'DM1'!$C$1:$I$108,7,0),IFERROR(VLOOKUP(B341,'DM1'!$D$1:$I$108,6,0),""))</f>
        <v>29</v>
      </c>
      <c r="L341" s="135">
        <f>IFERROR(VLOOKUP(A341,'DM2'!$C$1:$I$108,7,0),IFERROR(VLOOKUP(B341,'DM2'!$D$1:$I$108,6,0),""))</f>
        <v>60</v>
      </c>
      <c r="M341" s="130">
        <f>IFERROR(VLOOKUP(A341,'SPF1'!$C$1:$I$108,7,0),IFERROR(VLOOKUP(B341,'SPF1'!$D$1:$I$108,6,0),""))</f>
        <v>22</v>
      </c>
      <c r="N341" s="127">
        <f>IFERROR(VLOOKUP(A341,'SPF2'!$C$1:$I$108,7,0),IFERROR(VLOOKUP(B341,'SPF2'!$D$1:$I$108,6,0),""))</f>
        <v>50</v>
      </c>
      <c r="O341" s="10">
        <f t="shared" si="63"/>
        <v>161</v>
      </c>
      <c r="P341" s="11">
        <f t="shared" si="64"/>
        <v>161</v>
      </c>
      <c r="Q341" s="201">
        <f t="shared" si="65"/>
        <v>46.333333333333336</v>
      </c>
      <c r="R341" s="8"/>
      <c r="S341" s="136"/>
      <c r="T341" s="135"/>
      <c r="U341" s="135"/>
      <c r="V341" s="135"/>
      <c r="W341" s="127" t="str">
        <f>IFERROR(IF(B341&lt;&gt;0,VLOOKUP(B341,KLSBX1!$D$2:$I$120,6,FALSE()),NA()),IFERROR(IF(A341&lt;&gt;0,VLOOKUP(A341,KLSBX1!$C$2:$I$120,7,FALSE()),NA()),""))</f>
        <v/>
      </c>
      <c r="X341" s="127" t="str">
        <f>IFERROR(IF(B341&lt;&gt;0,VLOOKUP(B341,KLSBX2!$D$2:$I$120,6,FALSE()),NA()),IFERROR(IF(A341&lt;&gt;0,VLOOKUP(A341,KLSBX2!$C$2:$I$120,7,FALSE()),NA()),""))</f>
        <v/>
      </c>
      <c r="Y341" s="127" t="str">
        <f>IFERROR(IF(B341&lt;&gt;0,VLOOKUP(B341,DMSBXNC!$D$2:$I$420,6,FALSE()),NA()),IFERROR(IF(A341&lt;&gt;0,VLOOKUP(A341,DMSBXNC!$C$2:$I$420,7,FALSE()),NA()),""))</f>
        <v/>
      </c>
      <c r="Z341" s="127" t="str">
        <f>IFERROR(IF(B341&lt;&gt;0,VLOOKUP(B341,DMSBX1_3!$D$2:$I$420,6,FALSE()),NA()),IFERROR(IF(A341&lt;&gt;0,VLOOKUP(A341,DMSBX1_3!$C$2:$I$420,7,FALSE()),NA()),""))</f>
        <v/>
      </c>
      <c r="AA341" s="127" t="str">
        <f>IFERROR(IF(B341&lt;&gt;0,VLOOKUP(B341,'KLS1'!$D$2:$I$420,6,FALSE()),NA()),IFERROR(IF(A341&lt;&gt;0,VLOOKUP(A341,'KLS1'!$C$2:$I$420,7,FALSE()),NA()),""))</f>
        <v/>
      </c>
      <c r="AB341" s="129" t="str">
        <f>IFERROR(IF(B341&lt;&gt;0,VLOOKUP(B341,'KLS2'!$D$2:$I$426,6,FALSE()),NA()),IFERROR(IF(A341&lt;&gt;0,VLOOKUP(A341,'KLS2'!$C$2:$I$426,7,FALSE()),NA()),""))</f>
        <v/>
      </c>
      <c r="AC341" s="10">
        <f t="shared" si="66"/>
        <v>0</v>
      </c>
      <c r="AD341" s="11">
        <f t="shared" si="67"/>
        <v>0</v>
      </c>
      <c r="AE341" s="201">
        <f t="shared" si="68"/>
        <v>0</v>
      </c>
      <c r="AF341" s="240"/>
      <c r="AG341" s="4" t="str">
        <f>IFERROR(VLOOKUP(B341,FS!$A$2:$N$78,6,FALSE),"")</f>
        <v/>
      </c>
      <c r="AH341" s="4" t="str">
        <f>IFERROR(VLOOKUP(B341,FS!$A$2:$N$78,7,FALSE),"")</f>
        <v/>
      </c>
      <c r="AI341" s="4" t="str">
        <f>IFERROR(VLOOKUP(B341,FS!$A$2:$N$78,8,FALSE),"")</f>
        <v/>
      </c>
      <c r="AJ341" s="4" t="str">
        <f>IFERROR(VLOOKUP(B341,FS!$A$2:$N$78,9,FALSE),"")</f>
        <v/>
      </c>
      <c r="AK341" s="4" t="str">
        <f>IFERROR(VLOOKUP(B341,FS!$A$2:$N$78,10,FALSE),"")</f>
        <v/>
      </c>
      <c r="AL341" s="4" t="str">
        <f>IFERROR(VLOOKUP(B341,FS!$A$2:$N$78,11,FALSE),"")</f>
        <v/>
      </c>
      <c r="AM341" s="4" t="str">
        <f>IFERROR(VLOOKUP(B341,FS!$A$2:$N$78,12,FALSE),"")</f>
        <v/>
      </c>
      <c r="AN341" s="4" t="str">
        <f>IFERROR(VLOOKUP(B341,FS!$A$2:$N$78,13,FALSE),"")</f>
        <v/>
      </c>
      <c r="AO341" s="236">
        <f t="shared" si="69"/>
        <v>0</v>
      </c>
      <c r="AP341" s="235">
        <f t="shared" si="70"/>
        <v>0</v>
      </c>
      <c r="AQ341" s="237">
        <f t="shared" si="71"/>
        <v>0</v>
      </c>
      <c r="AR341" s="4">
        <f t="shared" si="72"/>
        <v>46.333333333333336</v>
      </c>
      <c r="AS341" s="1">
        <f t="shared" si="73"/>
        <v>1</v>
      </c>
    </row>
    <row r="342" spans="1:46" s="130" customFormat="1" ht="15" customHeight="1">
      <c r="A342" s="198"/>
      <c r="B342" s="198">
        <v>1124</v>
      </c>
      <c r="C342" s="198" t="s">
        <v>625</v>
      </c>
      <c r="D342" s="199">
        <v>2011</v>
      </c>
      <c r="E342" s="199" t="s">
        <v>16</v>
      </c>
      <c r="F342" s="198"/>
      <c r="G342" s="255"/>
      <c r="H342" s="199" t="s">
        <v>161</v>
      </c>
      <c r="I342" s="130" t="str">
        <f>IFERROR(VLOOKUP(A342,'KLP1'!$C$1:$I$108,7,0),IFERROR(VLOOKUP(B342,'KLP1'!$D$1:$I$108,6,0),""))</f>
        <v/>
      </c>
      <c r="J342" s="130" t="str">
        <f>IFERROR(VLOOKUP(A342,'KLP2'!$C$1:$I$108,7,0),IFERROR(VLOOKUP(B342,'KLP2'!$D$1:$I$108,6,0),""))</f>
        <v/>
      </c>
      <c r="K342" s="130" t="str">
        <f>IFERROR(VLOOKUP(A342,'DM1'!$C$1:$I$108,7,0),IFERROR(VLOOKUP(B342,'DM1'!$D$1:$I$108,6,0),""))</f>
        <v/>
      </c>
      <c r="L342" s="130" t="str">
        <f>IFERROR(VLOOKUP(A342,'DM2'!$C$1:$I$108,7,0),IFERROR(VLOOKUP(B342,'DM2'!$D$1:$I$108,6,0),""))</f>
        <v/>
      </c>
      <c r="M342" s="130">
        <f>IFERROR(VLOOKUP(A342,'SPF1'!$C$1:$I$108,7,0),IFERROR(VLOOKUP(B342,'SPF1'!$D$1:$I$108,6,0),""))</f>
        <v>80</v>
      </c>
      <c r="N342" s="127">
        <f>IFERROR(VLOOKUP(A342,'SPF2'!$C$1:$I$108,7,0),IFERROR(VLOOKUP(B342,'SPF2'!$D$1:$I$108,6,0),""))</f>
        <v>72</v>
      </c>
      <c r="O342" s="10">
        <f t="shared" si="63"/>
        <v>152</v>
      </c>
      <c r="P342" s="11">
        <f t="shared" si="64"/>
        <v>152</v>
      </c>
      <c r="Q342" s="201">
        <f t="shared" si="65"/>
        <v>50.666666666666664</v>
      </c>
      <c r="R342" s="197"/>
      <c r="S342" s="130" t="str">
        <f>IFERROR(VLOOKUP(A342,DMSBX1!$C$1:$I$108,7,0),IFERROR(VLOOKUP(B342,DMSBX1!$D$1:$I$108,6,0),""))</f>
        <v/>
      </c>
      <c r="T342" s="130" t="str">
        <f>IFERROR(VLOOKUP(A342,DMSBX2!$C$1:$I$101,7,0),IFERROR(VLOOKUP(B342,DMSBX2!$D$1:$I$101,6,0),""))</f>
        <v/>
      </c>
      <c r="U342" s="130" t="str">
        <f>IFERROR(VLOOKUP(B342,'SP1'!$D$1:$I$107,6,0),"")</f>
        <v/>
      </c>
      <c r="V342" s="130" t="str">
        <f>IFERROR(VLOOKUP(B342,'SP2'!$D$1:$I$107,6,0),"")</f>
        <v/>
      </c>
      <c r="W342" s="127" t="str">
        <f>IFERROR(IF(B342&lt;&gt;0,VLOOKUP(B342,KLSBX1!$D$2:$I$120,6,FALSE()),NA()),IFERROR(IF(A342&lt;&gt;0,VLOOKUP(A342,KLSBX1!$C$2:$I$120,7,FALSE()),NA()),""))</f>
        <v/>
      </c>
      <c r="X342" s="127" t="str">
        <f>IFERROR(IF(B342&lt;&gt;0,VLOOKUP(B342,KLSBX2!$D$2:$I$120,6,FALSE()),NA()),IFERROR(IF(A342&lt;&gt;0,VLOOKUP(A342,KLSBX2!$C$2:$I$120,7,FALSE()),NA()),""))</f>
        <v/>
      </c>
      <c r="Y342" s="127" t="str">
        <f>IFERROR(IF(B342&lt;&gt;0,VLOOKUP(B342,DMSBXNC!$D$2:$I$420,6,FALSE()),NA()),IFERROR(IF(A342&lt;&gt;0,VLOOKUP(A342,DMSBXNC!$C$2:$I$420,7,FALSE()),NA()),""))</f>
        <v/>
      </c>
      <c r="Z342" s="127" t="str">
        <f>IFERROR(IF(B342&lt;&gt;0,VLOOKUP(B342,DMSBX1_3!$D$2:$I$420,6,FALSE()),NA()),IFERROR(IF(A342&lt;&gt;0,VLOOKUP(A342,DMSBX1_3!$C$2:$I$420,7,FALSE()),NA()),""))</f>
        <v/>
      </c>
      <c r="AA342" s="127" t="str">
        <f>IFERROR(IF(B342&lt;&gt;0,VLOOKUP(B342,'KLS1'!$D$2:$I$420,6,FALSE()),NA()),IFERROR(IF(A342&lt;&gt;0,VLOOKUP(A342,'KLS1'!$C$2:$I$420,7,FALSE()),NA()),""))</f>
        <v/>
      </c>
      <c r="AB342" s="129" t="str">
        <f>IFERROR(IF(B342&lt;&gt;0,VLOOKUP(B342,'KLS2'!$D$2:$I$426,6,FALSE()),NA()),IFERROR(IF(A342&lt;&gt;0,VLOOKUP(A342,'KLS2'!$C$2:$I$426,7,FALSE()),NA()),""))</f>
        <v/>
      </c>
      <c r="AC342" s="10">
        <f t="shared" si="66"/>
        <v>0</v>
      </c>
      <c r="AD342" s="11">
        <f t="shared" si="67"/>
        <v>0</v>
      </c>
      <c r="AE342" s="201">
        <f t="shared" si="68"/>
        <v>0</v>
      </c>
      <c r="AF342" s="240"/>
      <c r="AG342" s="4" t="str">
        <f>IFERROR(VLOOKUP(B342,FS!$A$2:$N$78,6,FALSE),"")</f>
        <v/>
      </c>
      <c r="AH342" s="4" t="str">
        <f>IFERROR(VLOOKUP(B342,FS!$A$2:$N$78,7,FALSE),"")</f>
        <v/>
      </c>
      <c r="AI342" s="4" t="str">
        <f>IFERROR(VLOOKUP(B342,FS!$A$2:$N$78,8,FALSE),"")</f>
        <v/>
      </c>
      <c r="AJ342" s="4" t="str">
        <f>IFERROR(VLOOKUP(B342,FS!$A$2:$N$78,9,FALSE),"")</f>
        <v/>
      </c>
      <c r="AK342" s="4" t="str">
        <f>IFERROR(VLOOKUP(B342,FS!$A$2:$N$78,10,FALSE),"")</f>
        <v/>
      </c>
      <c r="AL342" s="4" t="str">
        <f>IFERROR(VLOOKUP(B342,FS!$A$2:$N$78,11,FALSE),"")</f>
        <v/>
      </c>
      <c r="AM342" s="4" t="str">
        <f>IFERROR(VLOOKUP(B342,FS!$A$2:$N$78,12,FALSE),"")</f>
        <v/>
      </c>
      <c r="AN342" s="4" t="str">
        <f>IFERROR(VLOOKUP(B342,FS!$A$2:$N$78,13,FALSE),"")</f>
        <v/>
      </c>
      <c r="AO342" s="236">
        <f t="shared" si="69"/>
        <v>0</v>
      </c>
      <c r="AP342" s="235">
        <f t="shared" si="70"/>
        <v>0</v>
      </c>
      <c r="AQ342" s="237">
        <f t="shared" si="71"/>
        <v>0</v>
      </c>
      <c r="AR342" s="4">
        <f t="shared" si="72"/>
        <v>50.666666666666664</v>
      </c>
      <c r="AS342" s="1">
        <f t="shared" si="73"/>
        <v>1</v>
      </c>
    </row>
    <row r="343" spans="1:46" s="130" customFormat="1" ht="15" customHeight="1">
      <c r="A343" s="144"/>
      <c r="B343" s="144">
        <v>1126</v>
      </c>
      <c r="C343" s="133" t="s">
        <v>599</v>
      </c>
      <c r="D343" s="134">
        <v>2011</v>
      </c>
      <c r="E343" s="134" t="s">
        <v>16</v>
      </c>
      <c r="F343" s="133"/>
      <c r="G343" s="219"/>
      <c r="H343" s="134" t="s">
        <v>164</v>
      </c>
      <c r="I343" s="135"/>
      <c r="J343" s="135"/>
      <c r="K343" s="127" t="str">
        <f>IFERROR(VLOOKUP(A343,'DM1'!$C$1:$I$108,7,0),IFERROR(VLOOKUP(B343,'DM1'!$D$1:$I$108,6,0),""))</f>
        <v/>
      </c>
      <c r="L343" s="127" t="str">
        <f>IFERROR(VLOOKUP(A343,'DM2'!$C$1:$I$108,7,0),IFERROR(VLOOKUP(B343,'DM2'!$D$1:$I$108,6,0),""))</f>
        <v/>
      </c>
      <c r="M343" s="130">
        <f>IFERROR(VLOOKUP(A343,'SPF1'!$C$1:$I$108,7,0),IFERROR(VLOOKUP(B343,'SPF1'!$D$1:$I$108,6,0),""))</f>
        <v>60</v>
      </c>
      <c r="N343" s="127">
        <f>IFERROR(VLOOKUP(A343,'SPF2'!$C$1:$I$108,7,0),IFERROR(VLOOKUP(B343,'SPF2'!$D$1:$I$108,6,0),""))</f>
        <v>80</v>
      </c>
      <c r="O343" s="10">
        <f t="shared" si="63"/>
        <v>140</v>
      </c>
      <c r="P343" s="11">
        <f t="shared" si="64"/>
        <v>140</v>
      </c>
      <c r="Q343" s="201">
        <f t="shared" si="65"/>
        <v>46.666666666666664</v>
      </c>
      <c r="R343" s="8"/>
      <c r="S343" s="136"/>
      <c r="T343" s="135"/>
      <c r="U343" s="135"/>
      <c r="V343" s="135"/>
      <c r="W343" s="127" t="str">
        <f>IFERROR(IF(B343&lt;&gt;0,VLOOKUP(B343,KLSBX1!$D$2:$I$120,6,FALSE()),NA()),IFERROR(IF(A343&lt;&gt;0,VLOOKUP(A343,KLSBX1!$C$2:$I$120,7,FALSE()),NA()),""))</f>
        <v/>
      </c>
      <c r="X343" s="127" t="str">
        <f>IFERROR(IF(B343&lt;&gt;0,VLOOKUP(B343,KLSBX2!$D$2:$I$120,6,FALSE()),NA()),IFERROR(IF(A343&lt;&gt;0,VLOOKUP(A343,KLSBX2!$C$2:$I$120,7,FALSE()),NA()),""))</f>
        <v/>
      </c>
      <c r="Y343" s="127" t="str">
        <f>IFERROR(IF(B343&lt;&gt;0,VLOOKUP(B343,DMSBXNC!$D$2:$I$420,6,FALSE()),NA()),IFERROR(IF(A343&lt;&gt;0,VLOOKUP(A343,DMSBXNC!$C$2:$I$420,7,FALSE()),NA()),""))</f>
        <v/>
      </c>
      <c r="Z343" s="127" t="str">
        <f>IFERROR(IF(B343&lt;&gt;0,VLOOKUP(B343,DMSBX1_3!$D$2:$I$420,6,FALSE()),NA()),IFERROR(IF(A343&lt;&gt;0,VLOOKUP(A343,DMSBX1_3!$C$2:$I$420,7,FALSE()),NA()),""))</f>
        <v/>
      </c>
      <c r="AA343" s="127" t="str">
        <f>IFERROR(IF(B343&lt;&gt;0,VLOOKUP(B343,'KLS1'!$D$2:$I$420,6,FALSE()),NA()),IFERROR(IF(A343&lt;&gt;0,VLOOKUP(A343,'KLS1'!$C$2:$I$420,7,FALSE()),NA()),""))</f>
        <v/>
      </c>
      <c r="AB343" s="129" t="str">
        <f>IFERROR(IF(B343&lt;&gt;0,VLOOKUP(B343,'KLS2'!$D$2:$I$426,6,FALSE()),NA()),IFERROR(IF(A343&lt;&gt;0,VLOOKUP(A343,'KLS2'!$C$2:$I$426,7,FALSE()),NA()),""))</f>
        <v/>
      </c>
      <c r="AC343" s="10">
        <f t="shared" si="66"/>
        <v>0</v>
      </c>
      <c r="AD343" s="11">
        <f t="shared" si="67"/>
        <v>0</v>
      </c>
      <c r="AE343" s="201">
        <f t="shared" si="68"/>
        <v>0</v>
      </c>
      <c r="AF343" s="240"/>
      <c r="AG343" s="4" t="str">
        <f>IFERROR(VLOOKUP(B343,FS!$A$2:$N$78,6,FALSE),"")</f>
        <v/>
      </c>
      <c r="AH343" s="4" t="str">
        <f>IFERROR(VLOOKUP(B343,FS!$A$2:$N$78,7,FALSE),"")</f>
        <v/>
      </c>
      <c r="AI343" s="4" t="str">
        <f>IFERROR(VLOOKUP(B343,FS!$A$2:$N$78,8,FALSE),"")</f>
        <v/>
      </c>
      <c r="AJ343" s="4" t="str">
        <f>IFERROR(VLOOKUP(B343,FS!$A$2:$N$78,9,FALSE),"")</f>
        <v/>
      </c>
      <c r="AK343" s="4" t="str">
        <f>IFERROR(VLOOKUP(B343,FS!$A$2:$N$78,10,FALSE),"")</f>
        <v/>
      </c>
      <c r="AL343" s="4" t="str">
        <f>IFERROR(VLOOKUP(B343,FS!$A$2:$N$78,11,FALSE),"")</f>
        <v/>
      </c>
      <c r="AM343" s="4" t="str">
        <f>IFERROR(VLOOKUP(B343,FS!$A$2:$N$78,12,FALSE),"")</f>
        <v/>
      </c>
      <c r="AN343" s="4" t="str">
        <f>IFERROR(VLOOKUP(B343,FS!$A$2:$N$78,13,FALSE),"")</f>
        <v/>
      </c>
      <c r="AO343" s="236">
        <f t="shared" si="69"/>
        <v>0</v>
      </c>
      <c r="AP343" s="235">
        <f t="shared" si="70"/>
        <v>0</v>
      </c>
      <c r="AQ343" s="237">
        <f t="shared" si="71"/>
        <v>0</v>
      </c>
      <c r="AR343" s="4">
        <f t="shared" si="72"/>
        <v>46.666666666666664</v>
      </c>
      <c r="AS343" s="1">
        <f t="shared" si="73"/>
        <v>1</v>
      </c>
    </row>
    <row r="344" spans="1:46" s="130" customFormat="1" ht="15" customHeight="1">
      <c r="A344" s="144"/>
      <c r="B344" s="144">
        <v>1510</v>
      </c>
      <c r="C344" s="133" t="s">
        <v>605</v>
      </c>
      <c r="D344" s="134">
        <v>2011</v>
      </c>
      <c r="E344" s="134" t="s">
        <v>268</v>
      </c>
      <c r="F344" s="133"/>
      <c r="G344" s="219"/>
      <c r="H344" s="134" t="s">
        <v>606</v>
      </c>
      <c r="I344" s="127" t="str">
        <f>IFERROR(VLOOKUP(A344,'KLP1'!$C$1:$I$108,7,0),IFERROR(VLOOKUP(B344,'KLP1'!$D$1:$I$108,6,0),""))</f>
        <v/>
      </c>
      <c r="J344" s="127" t="str">
        <f>IFERROR(VLOOKUP(A344,'KLP2'!$C$1:$I$108,7,0),IFERROR(VLOOKUP(B344,'KLP2'!$D$1:$I$108,6,0),""))</f>
        <v/>
      </c>
      <c r="K344" s="127" t="str">
        <f>IFERROR(VLOOKUP(A344,'DM1'!$C$1:$I$108,7,0),IFERROR(VLOOKUP(B344,'DM1'!$D$1:$I$108,6,0),""))</f>
        <v/>
      </c>
      <c r="L344" s="127" t="str">
        <f>IFERROR(VLOOKUP(A344,'DM2'!$C$1:$I$108,7,0),IFERROR(VLOOKUP(B344,'DM2'!$D$1:$I$108,6,0),""))</f>
        <v/>
      </c>
      <c r="M344" s="130" t="str">
        <f>IFERROR(VLOOKUP(A344,'SPF1'!$C$1:$I$108,7,0),IFERROR(VLOOKUP(B344,'SPF1'!$D$1:$I$108,6,0),""))</f>
        <v/>
      </c>
      <c r="N344" s="127" t="str">
        <f>IFERROR(VLOOKUP(A344,'SPF2'!$C$1:$I$108,7,0),IFERROR(VLOOKUP(B344,'SPF2'!$D$1:$I$108,6,0),""))</f>
        <v/>
      </c>
      <c r="O344" s="10">
        <f t="shared" si="63"/>
        <v>0</v>
      </c>
      <c r="P344" s="11">
        <f t="shared" si="64"/>
        <v>0</v>
      </c>
      <c r="Q344" s="201">
        <f t="shared" si="65"/>
        <v>0</v>
      </c>
      <c r="R344" s="8"/>
      <c r="S344" s="136">
        <v>40</v>
      </c>
      <c r="T344" s="136">
        <v>60</v>
      </c>
      <c r="U344" s="135" t="str">
        <f>IFERROR(VLOOKUP(B344,'SP1'!$D$1:$I$107,6,0),"")</f>
        <v/>
      </c>
      <c r="V344" s="135" t="str">
        <f>IFERROR(VLOOKUP(B344,'SP2'!$D$1:$I$107,6,0),"")</f>
        <v/>
      </c>
      <c r="W344" s="127">
        <f>IFERROR(IF(B344&lt;&gt;0,VLOOKUP(B344,KLSBX1!$D$2:$I$120,6,FALSE()),NA()),IFERROR(IF(A344&lt;&gt;0,VLOOKUP(A344,KLSBX1!$C$2:$I$120,7,FALSE()),NA()),""))</f>
        <v>40</v>
      </c>
      <c r="X344" s="127">
        <f>IFERROR(IF(B344&lt;&gt;0,VLOOKUP(B344,KLSBX2!$D$2:$I$120,6,FALSE()),NA()),IFERROR(IF(A344&lt;&gt;0,VLOOKUP(A344,KLSBX2!$C$2:$I$120,7,FALSE()),NA()),""))</f>
        <v>36</v>
      </c>
      <c r="Y344" s="127">
        <f>IFERROR(IF(B344&lt;&gt;0,VLOOKUP(B344,DMSBXNC!$D$2:$I$420,6,FALSE()),NA()),IFERROR(IF(A344&lt;&gt;0,VLOOKUP(A344,DMSBXNC!$C$2:$I$420,7,FALSE()),NA()),""))</f>
        <v>45</v>
      </c>
      <c r="Z344" s="127">
        <f>IFERROR(IF(B344&lt;&gt;0,VLOOKUP(B344,DMSBX1_3!$D$2:$I$420,6,FALSE()),NA()),IFERROR(IF(A344&lt;&gt;0,VLOOKUP(A344,DMSBX1_3!$C$2:$I$420,7,FALSE()),NA()),""))</f>
        <v>40</v>
      </c>
      <c r="AA344" s="127" t="str">
        <f>IFERROR(IF(B344&lt;&gt;0,VLOOKUP(B344,'KLS1'!$D$2:$I$420,6,FALSE()),NA()),IFERROR(IF(A344&lt;&gt;0,VLOOKUP(A344,'KLS1'!$C$2:$I$420,7,FALSE()),NA()),""))</f>
        <v/>
      </c>
      <c r="AB344" s="129" t="str">
        <f>IFERROR(IF(B344&lt;&gt;0,VLOOKUP(B344,'KLS2'!$D$2:$I$426,6,FALSE()),NA()),IFERROR(IF(A344&lt;&gt;0,VLOOKUP(A344,'KLS2'!$C$2:$I$426,7,FALSE()),NA()),""))</f>
        <v/>
      </c>
      <c r="AC344" s="10">
        <f t="shared" si="66"/>
        <v>261</v>
      </c>
      <c r="AD344" s="11">
        <f t="shared" si="67"/>
        <v>261</v>
      </c>
      <c r="AE344" s="201">
        <f t="shared" si="68"/>
        <v>48.333333333333336</v>
      </c>
      <c r="AF344" s="240"/>
      <c r="AG344" s="4" t="str">
        <f>IFERROR(VLOOKUP(B344,FS!$A$2:$N$78,6,FALSE),"")</f>
        <v/>
      </c>
      <c r="AH344" s="4" t="str">
        <f>IFERROR(VLOOKUP(B344,FS!$A$2:$N$78,7,FALSE),"")</f>
        <v/>
      </c>
      <c r="AI344" s="4" t="str">
        <f>IFERROR(VLOOKUP(B344,FS!$A$2:$N$78,8,FALSE),"")</f>
        <v/>
      </c>
      <c r="AJ344" s="4" t="str">
        <f>IFERROR(VLOOKUP(B344,FS!$A$2:$N$78,9,FALSE),"")</f>
        <v/>
      </c>
      <c r="AK344" s="4" t="str">
        <f>IFERROR(VLOOKUP(B344,FS!$A$2:$N$78,10,FALSE),"")</f>
        <v/>
      </c>
      <c r="AL344" s="4" t="str">
        <f>IFERROR(VLOOKUP(B344,FS!$A$2:$N$78,11,FALSE),"")</f>
        <v/>
      </c>
      <c r="AM344" s="4" t="str">
        <f>IFERROR(VLOOKUP(B344,FS!$A$2:$N$78,12,FALSE),"")</f>
        <v/>
      </c>
      <c r="AN344" s="4" t="str">
        <f>IFERROR(VLOOKUP(B344,FS!$A$2:$N$78,13,FALSE),"")</f>
        <v/>
      </c>
      <c r="AO344" s="236">
        <f t="shared" si="69"/>
        <v>0</v>
      </c>
      <c r="AP344" s="235">
        <f t="shared" si="70"/>
        <v>0</v>
      </c>
      <c r="AQ344" s="237">
        <f t="shared" si="71"/>
        <v>0</v>
      </c>
      <c r="AR344" s="4">
        <f t="shared" si="72"/>
        <v>48.333333333333336</v>
      </c>
      <c r="AS344" s="1">
        <f t="shared" si="73"/>
        <v>1</v>
      </c>
      <c r="AT344" s="1"/>
    </row>
    <row r="345" spans="1:46" s="130" customFormat="1" ht="15" customHeight="1">
      <c r="A345" s="144"/>
      <c r="B345" s="144">
        <v>1509</v>
      </c>
      <c r="C345" s="133" t="s">
        <v>607</v>
      </c>
      <c r="D345" s="134">
        <v>2011</v>
      </c>
      <c r="E345" s="134" t="s">
        <v>268</v>
      </c>
      <c r="F345" s="133"/>
      <c r="G345" s="219"/>
      <c r="H345" s="134" t="s">
        <v>164</v>
      </c>
      <c r="I345" s="135" t="str">
        <f>IFERROR(VLOOKUP(A345,'KLP1'!$C$1:$I$108,7,0),IFERROR(VLOOKUP(B345,'KLP1'!$D$1:$I$108,6,0),""))</f>
        <v/>
      </c>
      <c r="J345" s="127" t="str">
        <f>IFERROR(VLOOKUP(A345,'KLP2'!$C$1:$I$108,7,0),IFERROR(VLOOKUP(B345,'KLP2'!$D$1:$I$108,6,0),""))</f>
        <v/>
      </c>
      <c r="K345" s="127" t="str">
        <f>IFERROR(VLOOKUP(A345,'DM1'!$C$1:$I$108,7,0),IFERROR(VLOOKUP(B345,'DM1'!$D$1:$I$108,6,0),""))</f>
        <v/>
      </c>
      <c r="L345" s="127" t="str">
        <f>IFERROR(VLOOKUP(A345,'DM2'!$C$1:$I$108,7,0),IFERROR(VLOOKUP(B345,'DM2'!$D$1:$I$108,6,0),""))</f>
        <v/>
      </c>
      <c r="M345" s="130" t="str">
        <f>IFERROR(VLOOKUP(A345,'SPF1'!$C$1:$I$108,7,0),IFERROR(VLOOKUP(B345,'SPF1'!$D$1:$I$108,6,0),""))</f>
        <v/>
      </c>
      <c r="N345" s="127" t="str">
        <f>IFERROR(VLOOKUP(A345,'SPF2'!$C$1:$I$108,7,0),IFERROR(VLOOKUP(B345,'SPF2'!$D$1:$I$108,6,0),""))</f>
        <v/>
      </c>
      <c r="O345" s="10">
        <f t="shared" si="63"/>
        <v>0</v>
      </c>
      <c r="P345" s="11">
        <f t="shared" si="64"/>
        <v>0</v>
      </c>
      <c r="Q345" s="201">
        <f t="shared" si="65"/>
        <v>0</v>
      </c>
      <c r="R345" s="8"/>
      <c r="S345" s="136">
        <v>36</v>
      </c>
      <c r="T345" s="136">
        <v>36</v>
      </c>
      <c r="U345" s="135" t="str">
        <f>IFERROR(VLOOKUP(B345,'SP1'!$D$1:$I$107,6,0),"")</f>
        <v/>
      </c>
      <c r="V345" s="135" t="str">
        <f>IFERROR(VLOOKUP(B345,'SP2'!$D$1:$I$107,6,0),"")</f>
        <v/>
      </c>
      <c r="W345" s="127">
        <f>IFERROR(IF(B345&lt;&gt;0,VLOOKUP(B345,KLSBX1!$D$2:$I$120,6,FALSE()),NA()),IFERROR(IF(A345&lt;&gt;0,VLOOKUP(A345,KLSBX1!$C$2:$I$120,7,FALSE()),NA()),""))</f>
        <v>45</v>
      </c>
      <c r="X345" s="127">
        <f>IFERROR(IF(B345&lt;&gt;0,VLOOKUP(B345,KLSBX2!$D$2:$I$120,6,FALSE()),NA()),IFERROR(IF(A345&lt;&gt;0,VLOOKUP(A345,KLSBX2!$C$2:$I$120,7,FALSE()),NA()),""))</f>
        <v>45</v>
      </c>
      <c r="Y345" s="127">
        <f>IFERROR(IF(B345&lt;&gt;0,VLOOKUP(B345,DMSBXNC!$D$2:$I$420,6,FALSE()),NA()),IFERROR(IF(A345&lt;&gt;0,VLOOKUP(A345,DMSBXNC!$C$2:$I$420,7,FALSE()),NA()),""))</f>
        <v>24</v>
      </c>
      <c r="Z345" s="127">
        <f>IFERROR(IF(B345&lt;&gt;0,VLOOKUP(B345,DMSBX1_3!$D$2:$I$420,6,FALSE()),NA()),IFERROR(IF(A345&lt;&gt;0,VLOOKUP(A345,DMSBX1_3!$C$2:$I$420,7,FALSE()),NA()),""))</f>
        <v>20</v>
      </c>
      <c r="AA345" s="127" t="str">
        <f>IFERROR(IF(B345&lt;&gt;0,VLOOKUP(B345,'KLS1'!$D$2:$I$420,6,FALSE()),NA()),IFERROR(IF(A345&lt;&gt;0,VLOOKUP(A345,'KLS1'!$C$2:$I$420,7,FALSE()),NA()),""))</f>
        <v/>
      </c>
      <c r="AB345" s="129" t="str">
        <f>IFERROR(IF(B345&lt;&gt;0,VLOOKUP(B345,'KLS2'!$D$2:$I$426,6,FALSE()),NA()),IFERROR(IF(A345&lt;&gt;0,VLOOKUP(A345,'KLS2'!$C$2:$I$426,7,FALSE()),NA()),""))</f>
        <v/>
      </c>
      <c r="AC345" s="10">
        <f t="shared" si="66"/>
        <v>206</v>
      </c>
      <c r="AD345" s="11">
        <f t="shared" si="67"/>
        <v>206</v>
      </c>
      <c r="AE345" s="201">
        <f t="shared" si="68"/>
        <v>42</v>
      </c>
      <c r="AF345" s="240"/>
      <c r="AG345" s="4" t="str">
        <f>IFERROR(VLOOKUP(B345,FS!$A$2:$N$78,6,FALSE),"")</f>
        <v/>
      </c>
      <c r="AH345" s="4" t="str">
        <f>IFERROR(VLOOKUP(B345,FS!$A$2:$N$78,7,FALSE),"")</f>
        <v/>
      </c>
      <c r="AI345" s="4" t="str">
        <f>IFERROR(VLOOKUP(B345,FS!$A$2:$N$78,8,FALSE),"")</f>
        <v/>
      </c>
      <c r="AJ345" s="4" t="str">
        <f>IFERROR(VLOOKUP(B345,FS!$A$2:$N$78,9,FALSE),"")</f>
        <v/>
      </c>
      <c r="AK345" s="4" t="str">
        <f>IFERROR(VLOOKUP(B345,FS!$A$2:$N$78,10,FALSE),"")</f>
        <v/>
      </c>
      <c r="AL345" s="4" t="str">
        <f>IFERROR(VLOOKUP(B345,FS!$A$2:$N$78,11,FALSE),"")</f>
        <v/>
      </c>
      <c r="AM345" s="4" t="str">
        <f>IFERROR(VLOOKUP(B345,FS!$A$2:$N$78,12,FALSE),"")</f>
        <v/>
      </c>
      <c r="AN345" s="4" t="str">
        <f>IFERROR(VLOOKUP(B345,FS!$A$2:$N$78,13,FALSE),"")</f>
        <v/>
      </c>
      <c r="AO345" s="236">
        <f t="shared" si="69"/>
        <v>0</v>
      </c>
      <c r="AP345" s="235">
        <f t="shared" si="70"/>
        <v>0</v>
      </c>
      <c r="AQ345" s="237">
        <f t="shared" si="71"/>
        <v>0</v>
      </c>
      <c r="AR345" s="4">
        <f t="shared" si="72"/>
        <v>42</v>
      </c>
      <c r="AS345" s="1">
        <f t="shared" si="73"/>
        <v>1</v>
      </c>
      <c r="AT345" s="1"/>
    </row>
    <row r="346" spans="1:46" s="130" customFormat="1" ht="15" customHeight="1">
      <c r="A346" s="143"/>
      <c r="B346" s="143">
        <v>1100</v>
      </c>
      <c r="C346" s="137" t="s">
        <v>613</v>
      </c>
      <c r="D346" s="138">
        <v>2011</v>
      </c>
      <c r="E346" s="139" t="s">
        <v>93</v>
      </c>
      <c r="F346" s="133"/>
      <c r="G346" s="219"/>
      <c r="H346" s="139" t="s">
        <v>164</v>
      </c>
      <c r="I346" s="135" t="str">
        <f>IFERROR(VLOOKUP(A346,'KLP1'!$C$1:$I$108,7,0),IFERROR(VLOOKUP(B346,'KLP1'!$D$1:$I$108,6,0),""))</f>
        <v/>
      </c>
      <c r="J346" s="127" t="str">
        <f>IFERROR(VLOOKUP(A346,'KLP2'!$C$1:$I$108,7,0),IFERROR(VLOOKUP(B346,'KLP2'!$D$1:$I$108,6,0),""))</f>
        <v/>
      </c>
      <c r="K346" s="127" t="str">
        <f>IFERROR(VLOOKUP(A346,'DM1'!$C$1:$I$108,7,0),IFERROR(VLOOKUP(B346,'DM1'!$D$1:$I$108,6,0),""))</f>
        <v/>
      </c>
      <c r="L346" s="127" t="str">
        <f>IFERROR(VLOOKUP(A346,'DM2'!$C$1:$I$108,7,0),IFERROR(VLOOKUP(B346,'DM2'!$D$1:$I$108,6,0),""))</f>
        <v/>
      </c>
      <c r="M346" s="130" t="str">
        <f>IFERROR(VLOOKUP(A346,'SPF1'!$C$1:$I$108,7,0),IFERROR(VLOOKUP(B346,'SPF1'!$D$1:$I$108,6,0),""))</f>
        <v/>
      </c>
      <c r="N346" s="127" t="str">
        <f>IFERROR(VLOOKUP(A346,'SPF2'!$C$1:$I$108,7,0),IFERROR(VLOOKUP(B346,'SPF2'!$D$1:$I$108,6,0),""))</f>
        <v/>
      </c>
      <c r="O346" s="10">
        <f t="shared" si="63"/>
        <v>0</v>
      </c>
      <c r="P346" s="11">
        <f t="shared" si="64"/>
        <v>0</v>
      </c>
      <c r="Q346" s="201">
        <f t="shared" si="65"/>
        <v>0</v>
      </c>
      <c r="R346" s="8"/>
      <c r="S346" s="136" t="str">
        <f>IFERROR(VLOOKUP(A346,DMSBX1!$C$1:$I$108,7,0),IFERROR(VLOOKUP(B346,DMSBX1!$D$1:$I$108,6,0),""))</f>
        <v/>
      </c>
      <c r="T346" s="136" t="str">
        <f>IFERROR(VLOOKUP(A346,DMSBX2!$C$1:$I$101,7,0),IFERROR(VLOOKUP(B346,DMSBX2!$D$1:$I$101,6,0),""))</f>
        <v/>
      </c>
      <c r="U346" s="135" t="str">
        <f>IFERROR(VLOOKUP(B346,'SP1'!$D$1:$I$107,6,0),"")</f>
        <v/>
      </c>
      <c r="V346" s="135" t="str">
        <f>IFERROR(VLOOKUP(B346,'SP2'!$D$1:$I$107,6,0),"")</f>
        <v/>
      </c>
      <c r="W346" s="127" t="str">
        <f>IFERROR(IF(B346&lt;&gt;0,VLOOKUP(B346,KLSBX1!$D$2:$I$120,6,FALSE()),NA()),IFERROR(IF(A346&lt;&gt;0,VLOOKUP(A346,KLSBX1!$C$2:$I$120,7,FALSE()),NA()),""))</f>
        <v/>
      </c>
      <c r="X346" s="127" t="str">
        <f>IFERROR(IF(B346&lt;&gt;0,VLOOKUP(B346,KLSBX2!$D$2:$I$120,6,FALSE()),NA()),IFERROR(IF(A346&lt;&gt;0,VLOOKUP(A346,KLSBX2!$C$2:$I$120,7,FALSE()),NA()),""))</f>
        <v/>
      </c>
      <c r="Y346" s="127">
        <f>IFERROR(IF(B346&lt;&gt;0,VLOOKUP(B346,DMSBXNC!$D$2:$I$420,6,FALSE()),NA()),IFERROR(IF(A346&lt;&gt;0,VLOOKUP(A346,DMSBXNC!$C$2:$I$420,7,FALSE()),NA()),""))</f>
        <v>11</v>
      </c>
      <c r="Z346" s="127">
        <f>IFERROR(IF(B346&lt;&gt;0,VLOOKUP(B346,DMSBX1_3!$D$2:$I$420,6,FALSE()),NA()),IFERROR(IF(A346&lt;&gt;0,VLOOKUP(A346,DMSBX1_3!$C$2:$I$420,7,FALSE()),NA()),""))</f>
        <v>26</v>
      </c>
      <c r="AA346" s="127" t="str">
        <f>IFERROR(IF(B346&lt;&gt;0,VLOOKUP(B346,'KLS1'!$D$2:$I$420,6,FALSE()),NA()),IFERROR(IF(A346&lt;&gt;0,VLOOKUP(A346,'KLS1'!$C$2:$I$420,7,FALSE()),NA()),""))</f>
        <v/>
      </c>
      <c r="AB346" s="129" t="str">
        <f>IFERROR(IF(B346&lt;&gt;0,VLOOKUP(B346,'KLS2'!$D$2:$I$426,6,FALSE()),NA()),IFERROR(IF(A346&lt;&gt;0,VLOOKUP(A346,'KLS2'!$C$2:$I$426,7,FALSE()),NA()),""))</f>
        <v/>
      </c>
      <c r="AC346" s="10">
        <f t="shared" si="66"/>
        <v>37</v>
      </c>
      <c r="AD346" s="11">
        <f t="shared" si="67"/>
        <v>37</v>
      </c>
      <c r="AE346" s="201">
        <f t="shared" si="68"/>
        <v>12.333333333333334</v>
      </c>
      <c r="AF346" s="240"/>
      <c r="AG346" s="4" t="str">
        <f>IFERROR(VLOOKUP(B346,FS!$A$2:$N$78,6,FALSE),"")</f>
        <v/>
      </c>
      <c r="AH346" s="4" t="str">
        <f>IFERROR(VLOOKUP(B346,FS!$A$2:$N$78,7,FALSE),"")</f>
        <v/>
      </c>
      <c r="AI346" s="4" t="str">
        <f>IFERROR(VLOOKUP(B346,FS!$A$2:$N$78,8,FALSE),"")</f>
        <v/>
      </c>
      <c r="AJ346" s="4" t="str">
        <f>IFERROR(VLOOKUP(B346,FS!$A$2:$N$78,9,FALSE),"")</f>
        <v/>
      </c>
      <c r="AK346" s="4" t="str">
        <f>IFERROR(VLOOKUP(B346,FS!$A$2:$N$78,10,FALSE),"")</f>
        <v/>
      </c>
      <c r="AL346" s="4" t="str">
        <f>IFERROR(VLOOKUP(B346,FS!$A$2:$N$78,11,FALSE),"")</f>
        <v/>
      </c>
      <c r="AM346" s="4" t="str">
        <f>IFERROR(VLOOKUP(B346,FS!$A$2:$N$78,12,FALSE),"")</f>
        <v/>
      </c>
      <c r="AN346" s="4" t="str">
        <f>IFERROR(VLOOKUP(B346,FS!$A$2:$N$78,13,FALSE),"")</f>
        <v/>
      </c>
      <c r="AO346" s="236">
        <f t="shared" si="69"/>
        <v>0</v>
      </c>
      <c r="AP346" s="235">
        <f t="shared" si="70"/>
        <v>0</v>
      </c>
      <c r="AQ346" s="237">
        <f t="shared" si="71"/>
        <v>0</v>
      </c>
      <c r="AR346" s="4">
        <f t="shared" si="72"/>
        <v>12.333333333333334</v>
      </c>
      <c r="AS346" s="1">
        <f t="shared" si="73"/>
        <v>1</v>
      </c>
      <c r="AT346" s="1"/>
    </row>
    <row r="347" spans="1:46" s="130" customFormat="1" ht="15" customHeight="1">
      <c r="A347" s="14"/>
      <c r="B347" s="14">
        <v>889204</v>
      </c>
      <c r="C347" s="1" t="s">
        <v>1199</v>
      </c>
      <c r="D347" s="3">
        <v>2010</v>
      </c>
      <c r="E347" s="3" t="s">
        <v>11</v>
      </c>
      <c r="F347" s="1" t="str">
        <f>IFERROR(VLOOKUP(B347,SVEXP!$A$2:$F$6577,6,FALSE),"")</f>
        <v>Český snowboarding</v>
      </c>
      <c r="G347" s="211" t="str">
        <f>IFERROR(VLOOKUP(B347,SVEXP!$A$2:$E$6577,5,FALSE),"")</f>
        <v>Královéhradecký kraj</v>
      </c>
      <c r="H347" s="3" t="s">
        <v>164</v>
      </c>
      <c r="I347" s="1"/>
      <c r="J347" s="1"/>
      <c r="K347" s="1"/>
      <c r="L347" s="1"/>
      <c r="M347" s="4"/>
      <c r="N347" s="4"/>
      <c r="O347" s="10">
        <f t="shared" si="63"/>
        <v>0</v>
      </c>
      <c r="P347" s="11">
        <f t="shared" si="64"/>
        <v>0</v>
      </c>
      <c r="Q347" s="201">
        <f t="shared" si="65"/>
        <v>0</v>
      </c>
      <c r="R347" s="197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0">
        <f t="shared" si="66"/>
        <v>0</v>
      </c>
      <c r="AD347" s="11">
        <f t="shared" si="67"/>
        <v>0</v>
      </c>
      <c r="AE347" s="201">
        <f t="shared" si="68"/>
        <v>0</v>
      </c>
      <c r="AF347" s="240"/>
      <c r="AG347" s="4"/>
      <c r="AH347" s="4">
        <f>IFERROR(VLOOKUP(B347,FS!$A$2:$N$78,7,FALSE),"")</f>
        <v>10</v>
      </c>
      <c r="AI347" s="4"/>
      <c r="AJ347" s="4"/>
      <c r="AK347" s="4">
        <f>IFERROR(VLOOKUP(B347,FS!$A$2:$N$78,10,FALSE),"")</f>
        <v>28.8</v>
      </c>
      <c r="AL347" s="4">
        <f>IFERROR(VLOOKUP(B347,FS!$A$2:$N$78,11,FALSE),"")</f>
        <v>40</v>
      </c>
      <c r="AM347" s="4">
        <f>IFERROR(VLOOKUP(B347,FS!$A$2:$N$78,12,FALSE),"")</f>
        <v>24</v>
      </c>
      <c r="AN347" s="4"/>
      <c r="AO347" s="236">
        <f t="shared" si="69"/>
        <v>102.8</v>
      </c>
      <c r="AP347" s="235">
        <f t="shared" si="70"/>
        <v>102.8</v>
      </c>
      <c r="AQ347" s="237">
        <f t="shared" si="71"/>
        <v>30.933333333333334</v>
      </c>
      <c r="AR347" s="4">
        <f t="shared" si="72"/>
        <v>30.933333333333334</v>
      </c>
      <c r="AS347" s="1">
        <f t="shared" si="73"/>
        <v>1</v>
      </c>
      <c r="AT347" s="245">
        <f t="shared" ref="AT347:AT363" si="75">COUNTIF(I347:N347,"&gt;"&amp;0)+COUNTIF(S347:AB347,"&gt;"&amp;0)+COUNTIF(AG347:AN347,"&gt;"&amp;0)</f>
        <v>4</v>
      </c>
    </row>
    <row r="348" spans="1:46" s="130" customFormat="1" ht="15" customHeight="1">
      <c r="A348" s="14"/>
      <c r="B348" s="14">
        <v>891767</v>
      </c>
      <c r="C348" s="1" t="s">
        <v>1205</v>
      </c>
      <c r="D348" s="3">
        <v>2010</v>
      </c>
      <c r="E348" s="3" t="s">
        <v>11</v>
      </c>
      <c r="F348" s="1" t="str">
        <f>IFERROR(VLOOKUP(B348,SVEXP!$A$2:$F$6577,6,FALSE),"")</f>
        <v>Český snowboarding</v>
      </c>
      <c r="G348" s="211" t="str">
        <f>IFERROR(VLOOKUP(B348,SVEXP!$A$2:$E$6577,5,FALSE),"")</f>
        <v>Královéhradecký kraj</v>
      </c>
      <c r="H348" s="3" t="s">
        <v>164</v>
      </c>
      <c r="I348" s="1"/>
      <c r="J348" s="1"/>
      <c r="K348" s="1"/>
      <c r="L348" s="1"/>
      <c r="M348" s="4"/>
      <c r="N348" s="4"/>
      <c r="O348" s="10">
        <f t="shared" si="63"/>
        <v>0</v>
      </c>
      <c r="P348" s="11">
        <f t="shared" si="64"/>
        <v>0</v>
      </c>
      <c r="Q348" s="201">
        <f t="shared" si="65"/>
        <v>0</v>
      </c>
      <c r="R348" s="197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0">
        <f t="shared" si="66"/>
        <v>0</v>
      </c>
      <c r="AD348" s="11">
        <f t="shared" si="67"/>
        <v>0</v>
      </c>
      <c r="AE348" s="201">
        <f t="shared" si="68"/>
        <v>0</v>
      </c>
      <c r="AF348" s="240"/>
      <c r="AG348" s="4"/>
      <c r="AH348" s="4"/>
      <c r="AI348" s="4"/>
      <c r="AJ348" s="4"/>
      <c r="AK348" s="4">
        <f>IFERROR(VLOOKUP(B348,FS!$A$2:$N$78,10,FALSE),"")</f>
        <v>36</v>
      </c>
      <c r="AL348" s="4">
        <f>IFERROR(VLOOKUP(B348,FS!$A$2:$N$78,11,FALSE),"")</f>
        <v>32</v>
      </c>
      <c r="AM348" s="4"/>
      <c r="AN348" s="4"/>
      <c r="AO348" s="236">
        <f t="shared" si="69"/>
        <v>68</v>
      </c>
      <c r="AP348" s="235">
        <f t="shared" si="70"/>
        <v>68</v>
      </c>
      <c r="AQ348" s="237">
        <f t="shared" si="71"/>
        <v>22.666666666666668</v>
      </c>
      <c r="AR348" s="4">
        <f t="shared" si="72"/>
        <v>22.666666666666668</v>
      </c>
      <c r="AS348" s="1">
        <f t="shared" si="73"/>
        <v>1</v>
      </c>
      <c r="AT348" s="245">
        <f t="shared" si="75"/>
        <v>2</v>
      </c>
    </row>
    <row r="349" spans="1:46" s="130" customFormat="1" ht="15" customHeight="1">
      <c r="A349" s="141">
        <v>9155167</v>
      </c>
      <c r="B349" s="141">
        <v>888554</v>
      </c>
      <c r="C349" s="14" t="s">
        <v>226</v>
      </c>
      <c r="D349" s="2">
        <v>2010</v>
      </c>
      <c r="E349" s="3" t="s">
        <v>11</v>
      </c>
      <c r="F349" s="1" t="str">
        <f>IFERROR(VLOOKUP(B349,SVEXP!$A$2:$F$6577,6,FALSE),"")</f>
        <v>Lítací jelen</v>
      </c>
      <c r="G349" s="211" t="str">
        <f>IFERROR(VLOOKUP(B349,SVEXP!$A$2:$E$6577,5,FALSE),"")</f>
        <v>Moravskoslezský kraj</v>
      </c>
      <c r="H349" s="3" t="s">
        <v>164</v>
      </c>
      <c r="I349" s="4">
        <f>IFERROR(VLOOKUP(A349,'KLP1'!$C$1:$I$108,7,0),IFERROR(VLOOKUP(B349,'KLP1'!$D$1:$I$108,6,0),""))</f>
        <v>18</v>
      </c>
      <c r="J349" s="4">
        <f>IFERROR(VLOOKUP(A349,'KLP2'!$C$1:$I$108,7,0),IFERROR(VLOOKUP(B349,'KLP2'!$D$1:$I$108,6,0),""))</f>
        <v>18</v>
      </c>
      <c r="K349" s="4">
        <f>IFERROR(VLOOKUP(A349,'DM1'!$C$1:$I$108,7,0),IFERROR(VLOOKUP(B349,'DM1'!$D$1:$I$108,6,0),""))</f>
        <v>10</v>
      </c>
      <c r="L349" s="4">
        <f>IFERROR(VLOOKUP(A349,'DM2'!$C$1:$I$108,7,0),IFERROR(VLOOKUP(B349,'DM2'!$D$1:$I$108,6,0),""))</f>
        <v>8</v>
      </c>
      <c r="M349" s="4">
        <f>IFERROR(VLOOKUP(A349,'SPF1'!$C$1:$I$108,7,0),IFERROR(VLOOKUP(B349,'SPF1'!$D$1:$I$108,6,0),""))</f>
        <v>20</v>
      </c>
      <c r="N349" s="4">
        <f>IFERROR(VLOOKUP(A349,'SPF2'!$C$1:$I$108,7,0),IFERROR(VLOOKUP(B349,'SPF2'!$D$1:$I$108,6,0),""))</f>
        <v>16</v>
      </c>
      <c r="O349" s="10">
        <f t="shared" si="63"/>
        <v>90</v>
      </c>
      <c r="P349" s="11">
        <f t="shared" si="64"/>
        <v>72</v>
      </c>
      <c r="Q349" s="201">
        <f t="shared" si="65"/>
        <v>18.666666666666668</v>
      </c>
      <c r="R349" s="8"/>
      <c r="S349" s="5" t="str">
        <f>IFERROR(VLOOKUP(A349,DMSBX1!$C$1:$I$108,7,0),IFERROR(VLOOKUP(B349,DMSBX1!$D$1:$I$108,6,0),""))</f>
        <v/>
      </c>
      <c r="T349" s="5" t="str">
        <f>IFERROR(VLOOKUP(A349,DMSBX2!$C$1:$I$101,7,0),IFERROR(VLOOKUP(B349,DMSBX2!$D$1:$I$101,6,0),""))</f>
        <v/>
      </c>
      <c r="U349" s="4" t="str">
        <f>IFERROR(VLOOKUP(B349,'SP1'!$D$1:$I$107,6,0),"")</f>
        <v/>
      </c>
      <c r="V349" s="4" t="str">
        <f>IFERROR(VLOOKUP(B349,'SP2'!$D$1:$I$107,6,0),"")</f>
        <v/>
      </c>
      <c r="W349" s="4" t="str">
        <f>IFERROR(IF(B349&lt;&gt;0,VLOOKUP(B349,KLSBX1!$D$2:$I$120,6,FALSE()),NA()),IFERROR(IF(A349&lt;&gt;0,VLOOKUP(A349,KLSBX1!$C$2:$I$120,7,FALSE()),NA()),""))</f>
        <v/>
      </c>
      <c r="X349" s="4" t="str">
        <f>IFERROR(IF(B349&lt;&gt;0,VLOOKUP(B349,KLSBX2!$D$2:$I$120,6,FALSE()),NA()),IFERROR(IF(A349&lt;&gt;0,VLOOKUP(A349,KLSBX2!$C$2:$I$120,7,FALSE()),NA()),""))</f>
        <v/>
      </c>
      <c r="Y349" s="4" t="str">
        <f>IFERROR(IF(B349&lt;&gt;0,VLOOKUP(B349,DMSBXNC!$D$2:$I$420,6,FALSE()),NA()),IFERROR(IF(A349&lt;&gt;0,VLOOKUP(A349,DMSBXNC!$C$2:$I$420,7,FALSE()),NA()),""))</f>
        <v/>
      </c>
      <c r="Z349" s="4" t="str">
        <f>IFERROR(IF(B349&lt;&gt;0,VLOOKUP(B349,DMSBX1_3!$D$2:$I$420,6,FALSE()),NA()),IFERROR(IF(A349&lt;&gt;0,VLOOKUP(A349,DMSBX1_3!$C$2:$I$420,7,FALSE()),NA()),""))</f>
        <v/>
      </c>
      <c r="AA349" s="4" t="str">
        <f>IFERROR(IF(B349&lt;&gt;0,VLOOKUP(B349,'KLS1'!$D$2:$I$420,6,FALSE()),NA()),IFERROR(IF(A349&lt;&gt;0,VLOOKUP(A349,'KLS1'!$C$2:$I$420,7,FALSE()),NA()),""))</f>
        <v/>
      </c>
      <c r="AB349" s="6" t="str">
        <f>IFERROR(IF(B349&lt;&gt;0,VLOOKUP(B349,'KLS2'!$D$2:$I$426,6,FALSE()),NA()),IFERROR(IF(A349&lt;&gt;0,VLOOKUP(A349,'KLS2'!$C$2:$I$426,7,FALSE()),NA()),""))</f>
        <v/>
      </c>
      <c r="AC349" s="10">
        <f t="shared" si="66"/>
        <v>0</v>
      </c>
      <c r="AD349" s="11">
        <f t="shared" si="67"/>
        <v>0</v>
      </c>
      <c r="AE349" s="201">
        <f t="shared" si="68"/>
        <v>0</v>
      </c>
      <c r="AF349" s="240"/>
      <c r="AG349" s="4" t="str">
        <f>IFERROR(VLOOKUP(B349,FS!$A$2:$N$78,6,FALSE),"")</f>
        <v/>
      </c>
      <c r="AH349" s="4" t="str">
        <f>IFERROR(VLOOKUP(B349,FS!$A$2:$N$78,7,FALSE),"")</f>
        <v/>
      </c>
      <c r="AI349" s="4" t="str">
        <f>IFERROR(VLOOKUP(B349,FS!$A$2:$N$78,8,FALSE),"")</f>
        <v/>
      </c>
      <c r="AJ349" s="4" t="str">
        <f>IFERROR(VLOOKUP(B349,FS!$A$2:$N$78,9,FALSE),"")</f>
        <v/>
      </c>
      <c r="AK349" s="4" t="str">
        <f>IFERROR(VLOOKUP(B349,FS!$A$2:$N$78,10,FALSE),"")</f>
        <v/>
      </c>
      <c r="AL349" s="4" t="str">
        <f>IFERROR(VLOOKUP(B349,FS!$A$2:$N$78,11,FALSE),"")</f>
        <v/>
      </c>
      <c r="AM349" s="4" t="str">
        <f>IFERROR(VLOOKUP(B349,FS!$A$2:$N$78,12,FALSE),"")</f>
        <v/>
      </c>
      <c r="AN349" s="4" t="str">
        <f>IFERROR(VLOOKUP(B349,FS!$A$2:$N$78,13,FALSE),"")</f>
        <v/>
      </c>
      <c r="AO349" s="236">
        <f t="shared" si="69"/>
        <v>0</v>
      </c>
      <c r="AP349" s="235">
        <f t="shared" si="70"/>
        <v>0</v>
      </c>
      <c r="AQ349" s="237">
        <f t="shared" si="71"/>
        <v>0</v>
      </c>
      <c r="AR349" s="4">
        <f t="shared" si="72"/>
        <v>18.666666666666668</v>
      </c>
      <c r="AS349" s="1">
        <f t="shared" si="73"/>
        <v>1</v>
      </c>
      <c r="AT349" s="245">
        <f t="shared" si="75"/>
        <v>6</v>
      </c>
    </row>
    <row r="350" spans="1:46" s="130" customFormat="1" ht="15" customHeight="1">
      <c r="A350" s="14">
        <v>9155165</v>
      </c>
      <c r="B350" s="141">
        <v>888853</v>
      </c>
      <c r="C350" s="14" t="s">
        <v>216</v>
      </c>
      <c r="D350" s="2">
        <v>2010</v>
      </c>
      <c r="E350" s="3" t="s">
        <v>11</v>
      </c>
      <c r="F350" s="1" t="str">
        <f>IFERROR(VLOOKUP(B350,SVEXP!$A$2:$F$6577,6,FALSE),"")</f>
        <v>Lítací jelen</v>
      </c>
      <c r="G350" s="211" t="str">
        <f>IFERROR(VLOOKUP(B350,SVEXP!$A$2:$E$6577,5,FALSE),"")</f>
        <v>Moravskoslezský kraj</v>
      </c>
      <c r="H350" s="3" t="s">
        <v>164</v>
      </c>
      <c r="I350" s="4">
        <f>IFERROR(VLOOKUP(A350,'KLP1'!$C$1:$I$108,7,0),IFERROR(VLOOKUP(B350,'KLP1'!$D$1:$I$108,6,0),""))</f>
        <v>32</v>
      </c>
      <c r="J350" s="4">
        <f>IFERROR(VLOOKUP(A350,'KLP2'!$C$1:$I$108,7,0),IFERROR(VLOOKUP(B350,'KLP2'!$D$1:$I$108,6,0),""))</f>
        <v>32</v>
      </c>
      <c r="K350" s="4">
        <f>IFERROR(VLOOKUP(A350,'DM1'!$C$1:$I$108,7,0),IFERROR(VLOOKUP(B350,'DM1'!$D$1:$I$108,6,0),""))</f>
        <v>24</v>
      </c>
      <c r="L350" s="4">
        <f>IFERROR(VLOOKUP(A350,'DM2'!$C$1:$I$108,7,0),IFERROR(VLOOKUP(B350,'DM2'!$D$1:$I$108,6,0),""))</f>
        <v>20</v>
      </c>
      <c r="M350" s="4">
        <f>IFERROR(VLOOKUP(A350,'SPF1'!$C$1:$I$108,7,0),IFERROR(VLOOKUP(B350,'SPF1'!$D$1:$I$108,6,0),""))</f>
        <v>50</v>
      </c>
      <c r="N350" s="4">
        <f>IFERROR(VLOOKUP(A350,'SPF2'!$C$1:$I$108,7,0),IFERROR(VLOOKUP(B350,'SPF2'!$D$1:$I$108,6,0),""))</f>
        <v>29</v>
      </c>
      <c r="O350" s="10">
        <f t="shared" si="63"/>
        <v>187</v>
      </c>
      <c r="P350" s="11">
        <f t="shared" si="64"/>
        <v>143</v>
      </c>
      <c r="Q350" s="201">
        <f t="shared" si="65"/>
        <v>38</v>
      </c>
      <c r="R350" s="8"/>
      <c r="S350" s="5" t="str">
        <f>IFERROR(VLOOKUP(A350,DMSBX1!$C$1:$I$108,7,0),IFERROR(VLOOKUP(B350,DMSBX1!$D$1:$I$108,6,0),""))</f>
        <v/>
      </c>
      <c r="T350" s="5" t="str">
        <f>IFERROR(VLOOKUP(A350,DMSBX2!$C$1:$I$101,7,0),IFERROR(VLOOKUP(B350,DMSBX2!$D$1:$I$101,6,0),""))</f>
        <v/>
      </c>
      <c r="U350" s="4" t="str">
        <f>IFERROR(VLOOKUP(B350,'SP1'!$D$1:$I$107,6,0),"")</f>
        <v/>
      </c>
      <c r="V350" s="4" t="str">
        <f>IFERROR(VLOOKUP(B350,'SP2'!$D$1:$I$107,6,0),"")</f>
        <v/>
      </c>
      <c r="W350" s="4" t="str">
        <f>IFERROR(IF(B350&lt;&gt;0,VLOOKUP(B350,KLSBX1!$D$2:$I$120,6,FALSE()),NA()),IFERROR(IF(A350&lt;&gt;0,VLOOKUP(A350,KLSBX1!$C$2:$I$120,7,FALSE()),NA()),""))</f>
        <v/>
      </c>
      <c r="X350" s="4" t="str">
        <f>IFERROR(IF(B350&lt;&gt;0,VLOOKUP(B350,KLSBX2!$D$2:$I$120,6,FALSE()),NA()),IFERROR(IF(A350&lt;&gt;0,VLOOKUP(A350,KLSBX2!$C$2:$I$120,7,FALSE()),NA()),""))</f>
        <v/>
      </c>
      <c r="Y350" s="4" t="str">
        <f>IFERROR(IF(B350&lt;&gt;0,VLOOKUP(B350,DMSBXNC!$D$2:$I$420,6,FALSE()),NA()),IFERROR(IF(A350&lt;&gt;0,VLOOKUP(A350,DMSBXNC!$C$2:$I$420,7,FALSE()),NA()),""))</f>
        <v/>
      </c>
      <c r="Z350" s="4" t="str">
        <f>IFERROR(IF(B350&lt;&gt;0,VLOOKUP(B350,DMSBX1_3!$D$2:$I$420,6,FALSE()),NA()),IFERROR(IF(A350&lt;&gt;0,VLOOKUP(A350,DMSBX1_3!$C$2:$I$420,7,FALSE()),NA()),""))</f>
        <v/>
      </c>
      <c r="AA350" s="4" t="str">
        <f>IFERROR(IF(B350&lt;&gt;0,VLOOKUP(B350,'KLS1'!$D$2:$I$420,6,FALSE()),NA()),IFERROR(IF(A350&lt;&gt;0,VLOOKUP(A350,'KLS1'!$C$2:$I$420,7,FALSE()),NA()),""))</f>
        <v/>
      </c>
      <c r="AB350" s="6" t="str">
        <f>IFERROR(IF(B350&lt;&gt;0,VLOOKUP(B350,'KLS2'!$D$2:$I$426,6,FALSE()),NA()),IFERROR(IF(A350&lt;&gt;0,VLOOKUP(A350,'KLS2'!$C$2:$I$426,7,FALSE()),NA()),""))</f>
        <v/>
      </c>
      <c r="AC350" s="10">
        <f t="shared" si="66"/>
        <v>0</v>
      </c>
      <c r="AD350" s="11">
        <f t="shared" si="67"/>
        <v>0</v>
      </c>
      <c r="AE350" s="201">
        <f t="shared" si="68"/>
        <v>0</v>
      </c>
      <c r="AF350" s="240"/>
      <c r="AG350" s="4" t="str">
        <f>IFERROR(VLOOKUP(B350,FS!$A$2:$N$78,6,FALSE),"")</f>
        <v/>
      </c>
      <c r="AH350" s="4" t="str">
        <f>IFERROR(VLOOKUP(B350,FS!$A$2:$N$78,7,FALSE),"")</f>
        <v/>
      </c>
      <c r="AI350" s="4" t="str">
        <f>IFERROR(VLOOKUP(B350,FS!$A$2:$N$78,8,FALSE),"")</f>
        <v/>
      </c>
      <c r="AJ350" s="4" t="str">
        <f>IFERROR(VLOOKUP(B350,FS!$A$2:$N$78,9,FALSE),"")</f>
        <v/>
      </c>
      <c r="AK350" s="4" t="str">
        <f>IFERROR(VLOOKUP(B350,FS!$A$2:$N$78,10,FALSE),"")</f>
        <v/>
      </c>
      <c r="AL350" s="4" t="str">
        <f>IFERROR(VLOOKUP(B350,FS!$A$2:$N$78,11,FALSE),"")</f>
        <v/>
      </c>
      <c r="AM350" s="4" t="str">
        <f>IFERROR(VLOOKUP(B350,FS!$A$2:$N$78,12,FALSE),"")</f>
        <v/>
      </c>
      <c r="AN350" s="4" t="str">
        <f>IFERROR(VLOOKUP(B350,FS!$A$2:$N$78,13,FALSE),"")</f>
        <v/>
      </c>
      <c r="AO350" s="236">
        <f t="shared" si="69"/>
        <v>0</v>
      </c>
      <c r="AP350" s="235">
        <f t="shared" si="70"/>
        <v>0</v>
      </c>
      <c r="AQ350" s="237">
        <f t="shared" si="71"/>
        <v>0</v>
      </c>
      <c r="AR350" s="4">
        <f t="shared" si="72"/>
        <v>38</v>
      </c>
      <c r="AS350" s="1">
        <f t="shared" si="73"/>
        <v>1</v>
      </c>
      <c r="AT350" s="245">
        <f t="shared" si="75"/>
        <v>6</v>
      </c>
    </row>
    <row r="351" spans="1:46" s="130" customFormat="1" ht="15" customHeight="1">
      <c r="A351" s="14">
        <v>9155173</v>
      </c>
      <c r="B351" s="141">
        <v>889233</v>
      </c>
      <c r="C351" s="14" t="s">
        <v>190</v>
      </c>
      <c r="D351" s="2">
        <v>2010</v>
      </c>
      <c r="E351" s="3" t="s">
        <v>11</v>
      </c>
      <c r="F351" s="1" t="str">
        <f>IFERROR(VLOOKUP(B351,SVEXP!$A$2:$F$6577,6,FALSE),"")</f>
        <v>Snow Rockets</v>
      </c>
      <c r="G351" s="211" t="str">
        <f>IFERROR(VLOOKUP(B351,SVEXP!$A$2:$E$6577,5,FALSE),"")</f>
        <v>Plzeňský kraj</v>
      </c>
      <c r="H351" s="3" t="s">
        <v>164</v>
      </c>
      <c r="I351" s="4" t="str">
        <f>IFERROR(VLOOKUP(A351,'KLP1'!$C$1:$I$108,7,0),IFERROR(VLOOKUP(B351,'KLP1'!$D$1:$I$108,6,0),""))</f>
        <v/>
      </c>
      <c r="J351" s="4" t="str">
        <f>IFERROR(VLOOKUP(A351,'KLP2'!$C$1:$I$108,7,0),IFERROR(VLOOKUP(B351,'KLP2'!$D$1:$I$108,6,0),""))</f>
        <v/>
      </c>
      <c r="K351" s="4" t="str">
        <f>IFERROR(VLOOKUP(A351,'DM1'!$C$1:$I$108,7,0),IFERROR(VLOOKUP(B351,'DM1'!$D$1:$I$108,6,0),""))</f>
        <v/>
      </c>
      <c r="L351" s="4" t="str">
        <f>IFERROR(VLOOKUP(A351,'DM2'!$C$1:$I$108,7,0),IFERROR(VLOOKUP(B351,'DM2'!$D$1:$I$108,6,0),""))</f>
        <v/>
      </c>
      <c r="M351" s="1" t="str">
        <f>IFERROR(VLOOKUP(A351,'SPF1'!$C$1:$I$108,7,0),IFERROR(VLOOKUP(B351,'SPF1'!$D$1:$I$108,6,0),""))</f>
        <v/>
      </c>
      <c r="N351" s="4" t="str">
        <f>IFERROR(VLOOKUP(A351,'SPF2'!$C$1:$I$108,7,0),IFERROR(VLOOKUP(B351,'SPF2'!$D$1:$I$108,6,0),""))</f>
        <v/>
      </c>
      <c r="O351" s="10">
        <f t="shared" si="63"/>
        <v>0</v>
      </c>
      <c r="P351" s="11">
        <f t="shared" si="64"/>
        <v>0</v>
      </c>
      <c r="Q351" s="201">
        <f t="shared" si="65"/>
        <v>0</v>
      </c>
      <c r="R351" s="8"/>
      <c r="S351" s="5">
        <f>IFERROR(VLOOKUP(A351,DMSBX1!$C$1:$I$108,7,0),IFERROR(VLOOKUP(B351,DMSBX1!$D$1:$I$108,6,0),""))</f>
        <v>6</v>
      </c>
      <c r="T351" s="5">
        <f>IFERROR(VLOOKUP(A351,DMSBX2!$C$1:$I$101,7,0),IFERROR(VLOOKUP(B351,DMSBX2!$D$1:$I$101,6,0),""))</f>
        <v>14</v>
      </c>
      <c r="U351" s="4">
        <f>IFERROR(VLOOKUP(B351,'SP1'!$D$1:$I$107,6,0),"")</f>
        <v>80</v>
      </c>
      <c r="V351" s="4">
        <f>IFERROR(VLOOKUP(B351,'SP2'!$D$1:$I$107,6,0),"")</f>
        <v>40</v>
      </c>
      <c r="W351" s="4">
        <f>IFERROR(IF(B351&lt;&gt;0,VLOOKUP(B351,KLSBX1!$D$2:$I$120,6,FALSE()),NA()),IFERROR(IF(A351&lt;&gt;0,VLOOKUP(A351,KLSBX1!$C$2:$I$120,7,FALSE()),NA()),""))</f>
        <v>29</v>
      </c>
      <c r="X351" s="4">
        <f>IFERROR(IF(B351&lt;&gt;0,VLOOKUP(B351,KLSBX2!$D$2:$I$120,6,FALSE()),NA()),IFERROR(IF(A351&lt;&gt;0,VLOOKUP(A351,KLSBX2!$C$2:$I$120,7,FALSE()),NA()),""))</f>
        <v>32</v>
      </c>
      <c r="Y351" s="4" t="str">
        <f>IFERROR(IF(B351&lt;&gt;0,VLOOKUP(B351,DMSBXNC!$D$2:$I$420,6,FALSE()),NA()),IFERROR(IF(A351&lt;&gt;0,VLOOKUP(A351,DMSBXNC!$C$2:$I$420,7,FALSE()),NA()),""))</f>
        <v/>
      </c>
      <c r="Z351" s="4" t="str">
        <f>IFERROR(IF(B351&lt;&gt;0,VLOOKUP(B351,DMSBX1_3!$D$2:$I$420,6,FALSE()),NA()),IFERROR(IF(A351&lt;&gt;0,VLOOKUP(A351,DMSBX1_3!$C$2:$I$420,7,FALSE()),NA()),""))</f>
        <v/>
      </c>
      <c r="AA351" s="4">
        <f>IFERROR(IF(B351&lt;&gt;0,VLOOKUP(B351,'KLS1'!$D$2:$I$420,6,FALSE()),NA()),IFERROR(IF(A351&lt;&gt;0,VLOOKUP(A351,'KLS1'!$C$2:$I$420,7,FALSE()),NA()),""))</f>
        <v>40.5</v>
      </c>
      <c r="AB351" s="6">
        <f>IFERROR(IF(B351&lt;&gt;0,VLOOKUP(B351,'KLS2'!$D$2:$I$426,6,FALSE()),NA()),IFERROR(IF(A351&lt;&gt;0,VLOOKUP(A351,'KLS2'!$C$2:$I$426,7,FALSE()),NA()),""))</f>
        <v>42</v>
      </c>
      <c r="AC351" s="10">
        <f t="shared" si="66"/>
        <v>283.5</v>
      </c>
      <c r="AD351" s="11">
        <f t="shared" si="67"/>
        <v>283.5</v>
      </c>
      <c r="AE351" s="201">
        <f t="shared" si="68"/>
        <v>54.166666666666664</v>
      </c>
      <c r="AF351" s="240"/>
      <c r="AG351" s="4" t="str">
        <f>IFERROR(VLOOKUP(B351,FS!$A$2:$N$78,6,FALSE),"")</f>
        <v/>
      </c>
      <c r="AH351" s="4" t="str">
        <f>IFERROR(VLOOKUP(B351,FS!$A$2:$N$78,7,FALSE),"")</f>
        <v/>
      </c>
      <c r="AI351" s="4" t="str">
        <f>IFERROR(VLOOKUP(B351,FS!$A$2:$N$78,8,FALSE),"")</f>
        <v/>
      </c>
      <c r="AJ351" s="4" t="str">
        <f>IFERROR(VLOOKUP(B351,FS!$A$2:$N$78,9,FALSE),"")</f>
        <v/>
      </c>
      <c r="AK351" s="4" t="str">
        <f>IFERROR(VLOOKUP(B351,FS!$A$2:$N$78,10,FALSE),"")</f>
        <v/>
      </c>
      <c r="AL351" s="4" t="str">
        <f>IFERROR(VLOOKUP(B351,FS!$A$2:$N$78,11,FALSE),"")</f>
        <v/>
      </c>
      <c r="AM351" s="4" t="str">
        <f>IFERROR(VLOOKUP(B351,FS!$A$2:$N$78,12,FALSE),"")</f>
        <v/>
      </c>
      <c r="AN351" s="4" t="str">
        <f>IFERROR(VLOOKUP(B351,FS!$A$2:$N$78,13,FALSE),"")</f>
        <v/>
      </c>
      <c r="AO351" s="236">
        <f t="shared" si="69"/>
        <v>0</v>
      </c>
      <c r="AP351" s="235">
        <f t="shared" si="70"/>
        <v>0</v>
      </c>
      <c r="AQ351" s="237">
        <f t="shared" si="71"/>
        <v>0</v>
      </c>
      <c r="AR351" s="4">
        <f t="shared" si="72"/>
        <v>54.166666666666664</v>
      </c>
      <c r="AS351" s="1">
        <f t="shared" si="73"/>
        <v>1</v>
      </c>
      <c r="AT351" s="245">
        <f t="shared" si="75"/>
        <v>8</v>
      </c>
    </row>
    <row r="352" spans="1:46" s="130" customFormat="1" ht="15" customHeight="1">
      <c r="A352" s="14">
        <v>9155174</v>
      </c>
      <c r="B352" s="141">
        <v>887887</v>
      </c>
      <c r="C352" s="14" t="s">
        <v>200</v>
      </c>
      <c r="D352" s="2">
        <v>2010</v>
      </c>
      <c r="E352" s="3" t="s">
        <v>11</v>
      </c>
      <c r="F352" s="1" t="str">
        <f>IFERROR(VLOOKUP(B352,SVEXP!$A$2:$F$6577,6,FALSE),"")</f>
        <v>SA Špindlerův Mlýn</v>
      </c>
      <c r="G352" s="211" t="str">
        <f>IFERROR(VLOOKUP(B352,SVEXP!$A$2:$E$6577,5,FALSE),"")</f>
        <v>Středočeský kraj</v>
      </c>
      <c r="H352" s="3" t="s">
        <v>164</v>
      </c>
      <c r="I352" s="4" t="str">
        <f>IFERROR(VLOOKUP(A352,'KLP1'!$C$1:$I$108,7,0),IFERROR(VLOOKUP(B352,'KLP1'!$D$1:$I$108,6,0),""))</f>
        <v/>
      </c>
      <c r="J352" s="4" t="str">
        <f>IFERROR(VLOOKUP(A352,'KLP2'!$C$1:$I$108,7,0),IFERROR(VLOOKUP(B352,'KLP2'!$D$1:$I$108,6,0),""))</f>
        <v/>
      </c>
      <c r="K352" s="4" t="str">
        <f>IFERROR(VLOOKUP(A352,'DM1'!$C$1:$I$108,7,0),IFERROR(VLOOKUP(B352,'DM1'!$D$1:$I$108,6,0),""))</f>
        <v/>
      </c>
      <c r="L352" s="4" t="str">
        <f>IFERROR(VLOOKUP(A352,'DM2'!$C$1:$I$108,7,0),IFERROR(VLOOKUP(B352,'DM2'!$D$1:$I$108,6,0),""))</f>
        <v/>
      </c>
      <c r="M352" s="1" t="str">
        <f>IFERROR(VLOOKUP(A352,'SPF1'!$C$1:$I$108,7,0),IFERROR(VLOOKUP(B352,'SPF1'!$D$1:$I$108,6,0),""))</f>
        <v/>
      </c>
      <c r="N352" s="4" t="str">
        <f>IFERROR(VLOOKUP(A352,'SPF2'!$C$1:$I$108,7,0),IFERROR(VLOOKUP(B352,'SPF2'!$D$1:$I$108,6,0),""))</f>
        <v/>
      </c>
      <c r="O352" s="10">
        <f t="shared" si="63"/>
        <v>0</v>
      </c>
      <c r="P352" s="11">
        <f t="shared" si="64"/>
        <v>0</v>
      </c>
      <c r="Q352" s="201">
        <f t="shared" si="65"/>
        <v>0</v>
      </c>
      <c r="R352" s="8"/>
      <c r="S352" s="5">
        <f>IFERROR(VLOOKUP(A352,DMSBX1!$C$1:$I$108,7,0),IFERROR(VLOOKUP(B352,DMSBX1!$D$1:$I$108,6,0),""))</f>
        <v>9</v>
      </c>
      <c r="T352" s="5">
        <f>IFERROR(VLOOKUP(A352,DMSBX2!$C$1:$I$101,7,0),IFERROR(VLOOKUP(B352,DMSBX2!$D$1:$I$101,6,0),""))</f>
        <v>12</v>
      </c>
      <c r="U352" s="4" t="str">
        <f>IFERROR(VLOOKUP(B352,'SP1'!$D$1:$I$107,6,0),"")</f>
        <v/>
      </c>
      <c r="V352" s="4" t="str">
        <f>IFERROR(VLOOKUP(B352,'SP2'!$D$1:$I$107,6,0),"")</f>
        <v/>
      </c>
      <c r="W352" s="4" t="str">
        <f>IFERROR(IF(B352&lt;&gt;0,VLOOKUP(B352,KLSBX1!$D$2:$I$120,6,FALSE()),NA()),IFERROR(IF(A352&lt;&gt;0,VLOOKUP(A352,KLSBX1!$C$2:$I$120,7,FALSE()),NA()),""))</f>
        <v/>
      </c>
      <c r="X352" s="4" t="str">
        <f>IFERROR(IF(B352&lt;&gt;0,VLOOKUP(B352,KLSBX2!$D$2:$I$120,6,FALSE()),NA()),IFERROR(IF(A352&lt;&gt;0,VLOOKUP(A352,KLSBX2!$C$2:$I$120,7,FALSE()),NA()),""))</f>
        <v/>
      </c>
      <c r="Y352" s="4">
        <f>IFERROR(IF(B352&lt;&gt;0,VLOOKUP(B352,DMSBXNC!$D$2:$I$420,6,FALSE()),NA()),IFERROR(IF(A352&lt;&gt;0,VLOOKUP(A352,DMSBXNC!$C$2:$I$420,7,FALSE()),NA()),""))</f>
        <v>10</v>
      </c>
      <c r="Z352" s="4">
        <f>IFERROR(IF(B352&lt;&gt;0,VLOOKUP(B352,DMSBX1_3!$D$2:$I$420,6,FALSE()),NA()),IFERROR(IF(A352&lt;&gt;0,VLOOKUP(A352,DMSBX1_3!$C$2:$I$420,7,FALSE()),NA()),""))</f>
        <v>4.5</v>
      </c>
      <c r="AA352" s="4">
        <f>IFERROR(IF(B352&lt;&gt;0,VLOOKUP(B352,'KLS1'!$D$2:$I$420,6,FALSE()),NA()),IFERROR(IF(A352&lt;&gt;0,VLOOKUP(A352,'KLS1'!$C$2:$I$420,7,FALSE()),NA()),""))</f>
        <v>36</v>
      </c>
      <c r="AB352" s="6" t="str">
        <f>IFERROR(IF(B352&lt;&gt;0,VLOOKUP(B352,'KLS2'!$D$2:$I$426,6,FALSE()),NA()),IFERROR(IF(A352&lt;&gt;0,VLOOKUP(A352,'KLS2'!$C$2:$I$426,7,FALSE()),NA()),""))</f>
        <v/>
      </c>
      <c r="AC352" s="10">
        <f t="shared" si="66"/>
        <v>71.5</v>
      </c>
      <c r="AD352" s="11">
        <f t="shared" si="67"/>
        <v>71.5</v>
      </c>
      <c r="AE352" s="201">
        <f t="shared" si="68"/>
        <v>19.333333333333332</v>
      </c>
      <c r="AF352" s="240"/>
      <c r="AG352" s="4" t="str">
        <f>IFERROR(VLOOKUP(B352,FS!$A$2:$N$78,6,FALSE),"")</f>
        <v/>
      </c>
      <c r="AH352" s="4" t="str">
        <f>IFERROR(VLOOKUP(B352,FS!$A$2:$N$78,7,FALSE),"")</f>
        <v/>
      </c>
      <c r="AI352" s="4" t="str">
        <f>IFERROR(VLOOKUP(B352,FS!$A$2:$N$78,8,FALSE),"")</f>
        <v/>
      </c>
      <c r="AJ352" s="4" t="str">
        <f>IFERROR(VLOOKUP(B352,FS!$A$2:$N$78,9,FALSE),"")</f>
        <v/>
      </c>
      <c r="AK352" s="4" t="str">
        <f>IFERROR(VLOOKUP(B352,FS!$A$2:$N$78,10,FALSE),"")</f>
        <v/>
      </c>
      <c r="AL352" s="4" t="str">
        <f>IFERROR(VLOOKUP(B352,FS!$A$2:$N$78,11,FALSE),"")</f>
        <v/>
      </c>
      <c r="AM352" s="4" t="str">
        <f>IFERROR(VLOOKUP(B352,FS!$A$2:$N$78,12,FALSE),"")</f>
        <v/>
      </c>
      <c r="AN352" s="4" t="str">
        <f>IFERROR(VLOOKUP(B352,FS!$A$2:$N$78,13,FALSE),"")</f>
        <v/>
      </c>
      <c r="AO352" s="236">
        <f t="shared" si="69"/>
        <v>0</v>
      </c>
      <c r="AP352" s="235">
        <f t="shared" si="70"/>
        <v>0</v>
      </c>
      <c r="AQ352" s="237">
        <f t="shared" si="71"/>
        <v>0</v>
      </c>
      <c r="AR352" s="4">
        <f t="shared" si="72"/>
        <v>19.333333333333332</v>
      </c>
      <c r="AS352" s="1">
        <f t="shared" si="73"/>
        <v>1</v>
      </c>
      <c r="AT352" s="245">
        <f t="shared" si="75"/>
        <v>5</v>
      </c>
    </row>
    <row r="353" spans="1:46" s="130" customFormat="1" ht="15" customHeight="1">
      <c r="A353" s="14">
        <v>9155172</v>
      </c>
      <c r="B353" s="141">
        <v>889971</v>
      </c>
      <c r="C353" s="14" t="s">
        <v>198</v>
      </c>
      <c r="D353" s="2">
        <v>2010</v>
      </c>
      <c r="E353" s="3" t="s">
        <v>11</v>
      </c>
      <c r="F353" s="1" t="str">
        <f>IFERROR(VLOOKUP(B353,SVEXP!$A$2:$F$6577,6,FALSE),"")</f>
        <v>Snow Rockets</v>
      </c>
      <c r="G353" s="211" t="str">
        <f>IFERROR(VLOOKUP(B353,SVEXP!$A$2:$E$6577,5,FALSE),"")</f>
        <v>Středočeský kraj</v>
      </c>
      <c r="H353" s="3" t="s">
        <v>164</v>
      </c>
      <c r="I353" s="4" t="str">
        <f>IFERROR(VLOOKUP(A353,'KLP1'!$C$1:$I$108,7,0),IFERROR(VLOOKUP(B353,'KLP1'!$D$1:$I$108,6,0),""))</f>
        <v/>
      </c>
      <c r="J353" s="4" t="str">
        <f>IFERROR(VLOOKUP(A353,'KLP2'!$C$1:$I$108,7,0),IFERROR(VLOOKUP(B353,'KLP2'!$D$1:$I$108,6,0),""))</f>
        <v/>
      </c>
      <c r="K353" s="4" t="str">
        <f>IFERROR(VLOOKUP(A353,'DM1'!$C$1:$I$108,7,0),IFERROR(VLOOKUP(B353,'DM1'!$D$1:$I$108,6,0),""))</f>
        <v/>
      </c>
      <c r="L353" s="4" t="str">
        <f>IFERROR(VLOOKUP(A353,'DM2'!$C$1:$I$108,7,0),IFERROR(VLOOKUP(B353,'DM2'!$D$1:$I$108,6,0),""))</f>
        <v/>
      </c>
      <c r="M353" s="1" t="str">
        <f>IFERROR(VLOOKUP(A353,'SPF1'!$C$1:$I$108,7,0),IFERROR(VLOOKUP(B353,'SPF1'!$D$1:$I$108,6,0),""))</f>
        <v/>
      </c>
      <c r="N353" s="4" t="str">
        <f>IFERROR(VLOOKUP(A353,'SPF2'!$C$1:$I$108,7,0),IFERROR(VLOOKUP(B353,'SPF2'!$D$1:$I$108,6,0),""))</f>
        <v/>
      </c>
      <c r="O353" s="10">
        <f t="shared" si="63"/>
        <v>0</v>
      </c>
      <c r="P353" s="11">
        <f t="shared" si="64"/>
        <v>0</v>
      </c>
      <c r="Q353" s="201">
        <f t="shared" si="65"/>
        <v>0</v>
      </c>
      <c r="R353" s="8"/>
      <c r="S353" s="5" t="str">
        <f>IFERROR(VLOOKUP(A353,DMSBX1!$C$1:$I$108,7,0),IFERROR(VLOOKUP(B353,DMSBX1!$D$1:$I$108,6,0),""))</f>
        <v/>
      </c>
      <c r="T353" s="5" t="str">
        <f>IFERROR(VLOOKUP(A353,DMSBX2!$C$1:$I$101,7,0),IFERROR(VLOOKUP(B353,DMSBX2!$D$1:$I$101,6,0),""))</f>
        <v/>
      </c>
      <c r="U353" s="4">
        <f>IFERROR(VLOOKUP(B353,'SP1'!$D$1:$I$107,6,0),"")</f>
        <v>45</v>
      </c>
      <c r="V353" s="4">
        <f>IFERROR(VLOOKUP(B353,'SP2'!$D$1:$I$107,6,0),"")</f>
        <v>20</v>
      </c>
      <c r="W353" s="4">
        <f>IFERROR(IF(B353&lt;&gt;0,VLOOKUP(B353,KLSBX1!$D$2:$I$120,6,FALSE()),NA()),IFERROR(IF(A353&lt;&gt;0,VLOOKUP(A353,KLSBX1!$C$2:$I$120,7,FALSE()),NA()),""))</f>
        <v>15</v>
      </c>
      <c r="X353" s="4">
        <f>IFERROR(IF(B353&lt;&gt;0,VLOOKUP(B353,KLSBX2!$D$2:$I$120,6,FALSE()),NA()),IFERROR(IF(A353&lt;&gt;0,VLOOKUP(A353,KLSBX2!$C$2:$I$120,7,FALSE()),NA()),""))</f>
        <v>15</v>
      </c>
      <c r="Y353" s="4" t="str">
        <f>IFERROR(IF(B353&lt;&gt;0,VLOOKUP(B353,DMSBXNC!$D$2:$I$420,6,FALSE()),NA()),IFERROR(IF(A353&lt;&gt;0,VLOOKUP(A353,DMSBXNC!$C$2:$I$420,7,FALSE()),NA()),""))</f>
        <v/>
      </c>
      <c r="Z353" s="4" t="str">
        <f>IFERROR(IF(B353&lt;&gt;0,VLOOKUP(B353,DMSBX1_3!$D$2:$I$420,6,FALSE()),NA()),IFERROR(IF(A353&lt;&gt;0,VLOOKUP(A353,DMSBX1_3!$C$2:$I$420,7,FALSE()),NA()),""))</f>
        <v/>
      </c>
      <c r="AA353" s="4" t="str">
        <f>IFERROR(IF(B353&lt;&gt;0,VLOOKUP(B353,'KLS1'!$D$2:$I$420,6,FALSE()),NA()),IFERROR(IF(A353&lt;&gt;0,VLOOKUP(A353,'KLS1'!$C$2:$I$420,7,FALSE()),NA()),""))</f>
        <v/>
      </c>
      <c r="AB353" s="6" t="str">
        <f>IFERROR(IF(B353&lt;&gt;0,VLOOKUP(B353,'KLS2'!$D$2:$I$426,6,FALSE()),NA()),IFERROR(IF(A353&lt;&gt;0,VLOOKUP(A353,'KLS2'!$C$2:$I$426,7,FALSE()),NA()),""))</f>
        <v/>
      </c>
      <c r="AC353" s="10">
        <f t="shared" si="66"/>
        <v>95</v>
      </c>
      <c r="AD353" s="11">
        <f t="shared" si="67"/>
        <v>95</v>
      </c>
      <c r="AE353" s="201">
        <f t="shared" si="68"/>
        <v>26.666666666666668</v>
      </c>
      <c r="AF353" s="240"/>
      <c r="AG353" s="4" t="str">
        <f>IFERROR(VLOOKUP(B353,FS!$A$2:$N$78,6,FALSE),"")</f>
        <v/>
      </c>
      <c r="AH353" s="4" t="str">
        <f>IFERROR(VLOOKUP(B353,FS!$A$2:$N$78,7,FALSE),"")</f>
        <v/>
      </c>
      <c r="AI353" s="4" t="str">
        <f>IFERROR(VLOOKUP(B353,FS!$A$2:$N$78,8,FALSE),"")</f>
        <v/>
      </c>
      <c r="AJ353" s="4" t="str">
        <f>IFERROR(VLOOKUP(B353,FS!$A$2:$N$78,9,FALSE),"")</f>
        <v/>
      </c>
      <c r="AK353" s="4" t="str">
        <f>IFERROR(VLOOKUP(B353,FS!$A$2:$N$78,10,FALSE),"")</f>
        <v/>
      </c>
      <c r="AL353" s="4" t="str">
        <f>IFERROR(VLOOKUP(B353,FS!$A$2:$N$78,11,FALSE),"")</f>
        <v/>
      </c>
      <c r="AM353" s="4" t="str">
        <f>IFERROR(VLOOKUP(B353,FS!$A$2:$N$78,12,FALSE),"")</f>
        <v/>
      </c>
      <c r="AN353" s="4" t="str">
        <f>IFERROR(VLOOKUP(B353,FS!$A$2:$N$78,13,FALSE),"")</f>
        <v/>
      </c>
      <c r="AO353" s="236">
        <f t="shared" si="69"/>
        <v>0</v>
      </c>
      <c r="AP353" s="235">
        <f t="shared" si="70"/>
        <v>0</v>
      </c>
      <c r="AQ353" s="237">
        <f t="shared" si="71"/>
        <v>0</v>
      </c>
      <c r="AR353" s="4">
        <f t="shared" si="72"/>
        <v>26.666666666666668</v>
      </c>
      <c r="AS353" s="1">
        <f t="shared" si="73"/>
        <v>1</v>
      </c>
      <c r="AT353" s="245">
        <f t="shared" si="75"/>
        <v>4</v>
      </c>
    </row>
    <row r="354" spans="1:46" s="130" customFormat="1" ht="15" customHeight="1">
      <c r="A354" s="14">
        <v>9155166</v>
      </c>
      <c r="B354" s="141">
        <v>887152</v>
      </c>
      <c r="C354" s="14" t="s">
        <v>225</v>
      </c>
      <c r="D354" s="2">
        <v>2010</v>
      </c>
      <c r="E354" s="3" t="s">
        <v>11</v>
      </c>
      <c r="F354" s="1" t="str">
        <f>IFERROR(VLOOKUP(B354,SVEXP!$A$2:$F$6577,6,FALSE),"")</f>
        <v>SKI SOLÁŇ</v>
      </c>
      <c r="G354" s="211" t="str">
        <f>IFERROR(VLOOKUP(B354,SVEXP!$A$2:$E$6577,5,FALSE),"")</f>
        <v>Zlínský kraj</v>
      </c>
      <c r="H354" s="3" t="s">
        <v>164</v>
      </c>
      <c r="I354" s="4" t="str">
        <f>IFERROR(VLOOKUP(A354,'KLP1'!$C$1:$I$108,7,0),IFERROR(VLOOKUP(B354,'KLP1'!$D$1:$I$108,6,0),""))</f>
        <v/>
      </c>
      <c r="J354" s="4" t="str">
        <f>IFERROR(VLOOKUP(A354,'KLP2'!$C$1:$I$108,7,0),IFERROR(VLOOKUP(B354,'KLP2'!$D$1:$I$108,6,0),""))</f>
        <v/>
      </c>
      <c r="K354" s="4">
        <f>IFERROR(VLOOKUP(A354,'DM1'!$C$1:$I$108,7,0),IFERROR(VLOOKUP(B354,'DM1'!$D$1:$I$108,6,0),""))</f>
        <v>32</v>
      </c>
      <c r="L354" s="4">
        <f>IFERROR(VLOOKUP(A354,'DM2'!$C$1:$I$108,7,0),IFERROR(VLOOKUP(B354,'DM2'!$D$1:$I$108,6,0),""))</f>
        <v>24</v>
      </c>
      <c r="M354" s="4">
        <f>IFERROR(VLOOKUP(A354,'SPF1'!$C$1:$I$108,7,0),IFERROR(VLOOKUP(B354,'SPF1'!$D$1:$I$108,6,0),""))</f>
        <v>29</v>
      </c>
      <c r="N354" s="4">
        <f>IFERROR(VLOOKUP(A354,'SPF2'!$C$1:$I$108,7,0),IFERROR(VLOOKUP(B354,'SPF2'!$D$1:$I$108,6,0),""))</f>
        <v>40</v>
      </c>
      <c r="O354" s="10">
        <f t="shared" si="63"/>
        <v>125</v>
      </c>
      <c r="P354" s="11">
        <f t="shared" si="64"/>
        <v>125</v>
      </c>
      <c r="Q354" s="201">
        <f t="shared" si="65"/>
        <v>33.666666666666664</v>
      </c>
      <c r="R354" s="8"/>
      <c r="S354" s="5" t="str">
        <f>IFERROR(VLOOKUP(A354,DMSBX1!$C$1:$I$108,7,0),IFERROR(VLOOKUP(B354,DMSBX1!$D$1:$I$108,6,0),""))</f>
        <v/>
      </c>
      <c r="T354" s="5" t="str">
        <f>IFERROR(VLOOKUP(A354,DMSBX2!$C$1:$I$101,7,0),IFERROR(VLOOKUP(B354,DMSBX2!$D$1:$I$101,6,0),""))</f>
        <v/>
      </c>
      <c r="U354" s="4" t="str">
        <f>IFERROR(VLOOKUP(B354,'SP1'!$D$1:$I$107,6,0),"")</f>
        <v/>
      </c>
      <c r="V354" s="4" t="str">
        <f>IFERROR(VLOOKUP(B354,'SP2'!$D$1:$I$107,6,0),"")</f>
        <v/>
      </c>
      <c r="W354" s="4" t="str">
        <f>IFERROR(IF(B354&lt;&gt;0,VLOOKUP(B354,KLSBX1!$D$2:$I$120,6,FALSE()),NA()),IFERROR(IF(A354&lt;&gt;0,VLOOKUP(A354,KLSBX1!$C$2:$I$120,7,FALSE()),NA()),""))</f>
        <v/>
      </c>
      <c r="X354" s="4" t="str">
        <f>IFERROR(IF(B354&lt;&gt;0,VLOOKUP(B354,KLSBX2!$D$2:$I$120,6,FALSE()),NA()),IFERROR(IF(A354&lt;&gt;0,VLOOKUP(A354,KLSBX2!$C$2:$I$120,7,FALSE()),NA()),""))</f>
        <v/>
      </c>
      <c r="Y354" s="4" t="str">
        <f>IFERROR(IF(B354&lt;&gt;0,VLOOKUP(B354,DMSBXNC!$D$2:$I$420,6,FALSE()),NA()),IFERROR(IF(A354&lt;&gt;0,VLOOKUP(A354,DMSBXNC!$C$2:$I$420,7,FALSE()),NA()),""))</f>
        <v/>
      </c>
      <c r="Z354" s="4" t="str">
        <f>IFERROR(IF(B354&lt;&gt;0,VLOOKUP(B354,DMSBX1_3!$D$2:$I$420,6,FALSE()),NA()),IFERROR(IF(A354&lt;&gt;0,VLOOKUP(A354,DMSBX1_3!$C$2:$I$420,7,FALSE()),NA()),""))</f>
        <v/>
      </c>
      <c r="AA354" s="4" t="str">
        <f>IFERROR(IF(B354&lt;&gt;0,VLOOKUP(B354,'KLS1'!$D$2:$I$420,6,FALSE()),NA()),IFERROR(IF(A354&lt;&gt;0,VLOOKUP(A354,'KLS1'!$C$2:$I$420,7,FALSE()),NA()),""))</f>
        <v/>
      </c>
      <c r="AB354" s="6" t="str">
        <f>IFERROR(IF(B354&lt;&gt;0,VLOOKUP(B354,'KLS2'!$D$2:$I$426,6,FALSE()),NA()),IFERROR(IF(A354&lt;&gt;0,VLOOKUP(A354,'KLS2'!$C$2:$I$426,7,FALSE()),NA()),""))</f>
        <v/>
      </c>
      <c r="AC354" s="10">
        <f t="shared" si="66"/>
        <v>0</v>
      </c>
      <c r="AD354" s="11">
        <f t="shared" si="67"/>
        <v>0</v>
      </c>
      <c r="AE354" s="201">
        <f t="shared" si="68"/>
        <v>0</v>
      </c>
      <c r="AF354" s="240"/>
      <c r="AG354" s="4" t="str">
        <f>IFERROR(VLOOKUP(B354,FS!$A$2:$N$78,6,FALSE),"")</f>
        <v/>
      </c>
      <c r="AH354" s="4" t="str">
        <f>IFERROR(VLOOKUP(B354,FS!$A$2:$N$78,7,FALSE),"")</f>
        <v/>
      </c>
      <c r="AI354" s="4" t="str">
        <f>IFERROR(VLOOKUP(B354,FS!$A$2:$N$78,8,FALSE),"")</f>
        <v/>
      </c>
      <c r="AJ354" s="4" t="str">
        <f>IFERROR(VLOOKUP(B354,FS!$A$2:$N$78,9,FALSE),"")</f>
        <v/>
      </c>
      <c r="AK354" s="4" t="str">
        <f>IFERROR(VLOOKUP(B354,FS!$A$2:$N$78,10,FALSE),"")</f>
        <v/>
      </c>
      <c r="AL354" s="4" t="str">
        <f>IFERROR(VLOOKUP(B354,FS!$A$2:$N$78,11,FALSE),"")</f>
        <v/>
      </c>
      <c r="AM354" s="4" t="str">
        <f>IFERROR(VLOOKUP(B354,FS!$A$2:$N$78,12,FALSE),"")</f>
        <v/>
      </c>
      <c r="AN354" s="4" t="str">
        <f>IFERROR(VLOOKUP(B354,FS!$A$2:$N$78,13,FALSE),"")</f>
        <v/>
      </c>
      <c r="AO354" s="236">
        <f t="shared" si="69"/>
        <v>0</v>
      </c>
      <c r="AP354" s="235">
        <f t="shared" si="70"/>
        <v>0</v>
      </c>
      <c r="AQ354" s="237">
        <f t="shared" si="71"/>
        <v>0</v>
      </c>
      <c r="AR354" s="4">
        <f t="shared" si="72"/>
        <v>33.666666666666664</v>
      </c>
      <c r="AS354" s="1">
        <f t="shared" si="73"/>
        <v>1</v>
      </c>
      <c r="AT354" s="245">
        <f t="shared" si="75"/>
        <v>4</v>
      </c>
    </row>
    <row r="355" spans="1:46" s="130" customFormat="1" ht="15" customHeight="1">
      <c r="A355" s="141">
        <v>9150429</v>
      </c>
      <c r="B355" s="141">
        <v>773749</v>
      </c>
      <c r="C355" s="14" t="s">
        <v>460</v>
      </c>
      <c r="D355" s="2">
        <v>2010</v>
      </c>
      <c r="E355" s="3" t="s">
        <v>11</v>
      </c>
      <c r="F355" s="1" t="str">
        <f>IFERROR(VLOOKUP(B355,SVEXP!$A$2:$F$6577,6,FALSE),"")</f>
        <v>SK SNOWRIDERS VIMPERK</v>
      </c>
      <c r="G355" s="211">
        <f>IFERROR(VLOOKUP(B355,SVEXP!$A$2:$E$6577,5,FALSE),"")</f>
        <v>0</v>
      </c>
      <c r="H355" s="3" t="s">
        <v>161</v>
      </c>
      <c r="I355" s="4" t="str">
        <f>IFERROR(VLOOKUP(A355,'KLP1'!$C$1:$I$108,7,0),IFERROR(VLOOKUP(B355,'KLP1'!$D$1:$I$108,6,0),""))</f>
        <v/>
      </c>
      <c r="J355" s="4" t="str">
        <f>IFERROR(VLOOKUP(A355,'KLP2'!$C$1:$I$108,7,0),IFERROR(VLOOKUP(B355,'KLP2'!$D$1:$I$108,6,0),""))</f>
        <v/>
      </c>
      <c r="K355" s="4" t="str">
        <f>IFERROR(VLOOKUP(A355,'DM1'!$C$1:$I$108,7,0),IFERROR(VLOOKUP(B355,'DM1'!$D$1:$I$108,6,0),""))</f>
        <v/>
      </c>
      <c r="L355" s="4" t="str">
        <f>IFERROR(VLOOKUP(A355,'DM2'!$C$1:$I$108,7,0),IFERROR(VLOOKUP(B355,'DM2'!$D$1:$I$108,6,0),""))</f>
        <v/>
      </c>
      <c r="M355" s="1" t="str">
        <f>IFERROR(VLOOKUP(A355,'SPF1'!$C$1:$I$108,7,0),IFERROR(VLOOKUP(B355,'SPF1'!$D$1:$I$108,6,0),""))</f>
        <v/>
      </c>
      <c r="N355" s="4" t="str">
        <f>IFERROR(VLOOKUP(A355,'SPF2'!$C$1:$I$108,7,0),IFERROR(VLOOKUP(B355,'SPF2'!$D$1:$I$108,6,0),""))</f>
        <v/>
      </c>
      <c r="O355" s="10">
        <f t="shared" si="63"/>
        <v>0</v>
      </c>
      <c r="P355" s="11">
        <f t="shared" si="64"/>
        <v>0</v>
      </c>
      <c r="Q355" s="201">
        <f t="shared" si="65"/>
        <v>0</v>
      </c>
      <c r="R355" s="8"/>
      <c r="S355" s="5" t="str">
        <f>IFERROR(VLOOKUP(A355,DMSBX1!$C$1:$I$108,7,0),IFERROR(VLOOKUP(B355,DMSBX1!$D$1:$I$108,6,0),""))</f>
        <v/>
      </c>
      <c r="T355" s="5" t="str">
        <f>IFERROR(VLOOKUP(A355,DMSBX2!$C$1:$I$101,7,0),IFERROR(VLOOKUP(B355,DMSBX2!$D$1:$I$101,6,0),""))</f>
        <v/>
      </c>
      <c r="U355" s="4">
        <f>IFERROR(VLOOKUP(B355,'SP1'!$D$1:$I$107,6,0),"")</f>
        <v>29</v>
      </c>
      <c r="V355" s="4">
        <f>IFERROR(VLOOKUP(B355,'SP2'!$D$1:$I$107,6,0),"")</f>
        <v>45</v>
      </c>
      <c r="W355" s="4">
        <f>IFERROR(IF(B355&lt;&gt;0,VLOOKUP(B355,KLSBX1!$D$2:$I$120,6,FALSE()),NA()),IFERROR(IF(A355&lt;&gt;0,VLOOKUP(A355,KLSBX1!$C$2:$I$120,7,FALSE()),NA()),""))</f>
        <v>4</v>
      </c>
      <c r="X355" s="4">
        <f>IFERROR(IF(B355&lt;&gt;0,VLOOKUP(B355,KLSBX2!$D$2:$I$120,6,FALSE()),NA()),IFERROR(IF(A355&lt;&gt;0,VLOOKUP(A355,KLSBX2!$C$2:$I$120,7,FALSE()),NA()),""))</f>
        <v>9</v>
      </c>
      <c r="Y355" s="4">
        <f>IFERROR(IF(B355&lt;&gt;0,VLOOKUP(B355,DMSBXNC!$D$2:$I$420,6,FALSE()),NA()),IFERROR(IF(A355&lt;&gt;0,VLOOKUP(A355,DMSBXNC!$C$2:$I$420,7,FALSE()),NA()),""))</f>
        <v>1.94</v>
      </c>
      <c r="Z355" s="4">
        <f>IFERROR(IF(B355&lt;&gt;0,VLOOKUP(B355,DMSBX1_3!$D$2:$I$420,6,FALSE()),NA()),IFERROR(IF(A355&lt;&gt;0,VLOOKUP(A355,DMSBX1_3!$C$2:$I$420,7,FALSE()),NA()),""))</f>
        <v>1.94</v>
      </c>
      <c r="AA355" s="4">
        <f>IFERROR(IF(B355&lt;&gt;0,VLOOKUP(B355,'KLS1'!$D$2:$I$420,6,FALSE()),NA()),IFERROR(IF(A355&lt;&gt;0,VLOOKUP(A355,'KLS1'!$C$2:$I$420,7,FALSE()),NA()),""))</f>
        <v>24</v>
      </c>
      <c r="AB355" s="6">
        <f>IFERROR(IF(B355&lt;&gt;0,VLOOKUP(B355,'KLS2'!$D$2:$I$426,6,FALSE()),NA()),IFERROR(IF(A355&lt;&gt;0,VLOOKUP(A355,'KLS2'!$C$2:$I$426,7,FALSE()),NA()),""))</f>
        <v>22</v>
      </c>
      <c r="AC355" s="10">
        <f t="shared" si="66"/>
        <v>136.88</v>
      </c>
      <c r="AD355" s="11">
        <f t="shared" si="67"/>
        <v>136.88</v>
      </c>
      <c r="AE355" s="201">
        <f t="shared" si="68"/>
        <v>32.666666666666664</v>
      </c>
      <c r="AF355" s="240"/>
      <c r="AG355" s="4" t="str">
        <f>IFERROR(VLOOKUP(B355,FS!$A$2:$N$78,6,FALSE),"")</f>
        <v/>
      </c>
      <c r="AH355" s="4" t="str">
        <f>IFERROR(VLOOKUP(B355,FS!$A$2:$N$78,7,FALSE),"")</f>
        <v/>
      </c>
      <c r="AI355" s="4" t="str">
        <f>IFERROR(VLOOKUP(B355,FS!$A$2:$N$78,8,FALSE),"")</f>
        <v/>
      </c>
      <c r="AJ355" s="4" t="str">
        <f>IFERROR(VLOOKUP(B355,FS!$A$2:$N$78,9,FALSE),"")</f>
        <v/>
      </c>
      <c r="AK355" s="4" t="str">
        <f>IFERROR(VLOOKUP(B355,FS!$A$2:$N$78,10,FALSE),"")</f>
        <v/>
      </c>
      <c r="AL355" s="4" t="str">
        <f>IFERROR(VLOOKUP(B355,FS!$A$2:$N$78,11,FALSE),"")</f>
        <v/>
      </c>
      <c r="AM355" s="4" t="str">
        <f>IFERROR(VLOOKUP(B355,FS!$A$2:$N$78,12,FALSE),"")</f>
        <v/>
      </c>
      <c r="AN355" s="4" t="str">
        <f>IFERROR(VLOOKUP(B355,FS!$A$2:$N$78,13,FALSE),"")</f>
        <v/>
      </c>
      <c r="AO355" s="236">
        <f t="shared" si="69"/>
        <v>0</v>
      </c>
      <c r="AP355" s="235">
        <f t="shared" si="70"/>
        <v>0</v>
      </c>
      <c r="AQ355" s="237">
        <f t="shared" si="71"/>
        <v>0</v>
      </c>
      <c r="AR355" s="4">
        <f t="shared" si="72"/>
        <v>32.666666666666664</v>
      </c>
      <c r="AS355" s="1">
        <f t="shared" si="73"/>
        <v>1</v>
      </c>
      <c r="AT355" s="245">
        <f t="shared" si="75"/>
        <v>8</v>
      </c>
    </row>
    <row r="356" spans="1:46" s="130" customFormat="1" ht="15" customHeight="1">
      <c r="A356" s="14"/>
      <c r="B356" s="14">
        <v>776425</v>
      </c>
      <c r="C356" s="1" t="s">
        <v>1178</v>
      </c>
      <c r="D356" s="3">
        <v>2010</v>
      </c>
      <c r="E356" s="3" t="s">
        <v>11</v>
      </c>
      <c r="F356" s="1" t="str">
        <f>IFERROR(VLOOKUP(B356,SVEXP!$A$2:$F$6577,6,FALSE),"")</f>
        <v>Snow Eagles</v>
      </c>
      <c r="G356" s="211" t="str">
        <f>IFERROR(VLOOKUP(B356,SVEXP!$A$2:$E$6577,5,FALSE),"")</f>
        <v>Hlavní město Praha</v>
      </c>
      <c r="H356" s="3" t="s">
        <v>161</v>
      </c>
      <c r="I356" s="1"/>
      <c r="J356" s="1"/>
      <c r="K356" s="1"/>
      <c r="L356" s="1"/>
      <c r="M356" s="4"/>
      <c r="N356" s="4"/>
      <c r="O356" s="10">
        <f t="shared" si="63"/>
        <v>0</v>
      </c>
      <c r="P356" s="11">
        <f t="shared" si="64"/>
        <v>0</v>
      </c>
      <c r="Q356" s="201">
        <f t="shared" si="65"/>
        <v>0</v>
      </c>
      <c r="R356" s="197"/>
      <c r="S356" s="1"/>
      <c r="T356" s="1"/>
      <c r="U356" s="1"/>
      <c r="V356" s="1"/>
      <c r="W356" s="1"/>
      <c r="X356" s="1"/>
      <c r="Y356" s="1"/>
      <c r="Z356" s="1"/>
      <c r="AA356" s="4" t="str">
        <f>IFERROR(IF(#REF!&lt;&gt;0,VLOOKUP(#REF!,'KLS1'!$D$2:$I$420,6,FALSE()),NA()),IFERROR(IF(#REF!&lt;&gt;0,VLOOKUP(#REF!,'KLS1'!$C$2:$I$420,7,FALSE()),NA()),""))</f>
        <v/>
      </c>
      <c r="AB356" s="6" t="str">
        <f>IFERROR(IF(#REF!&lt;&gt;0,VLOOKUP(#REF!,'KLS2'!$D$2:$I$426,6,FALSE()),NA()),IFERROR(IF(#REF!&lt;&gt;0,VLOOKUP(#REF!,'KLS2'!$C$2:$I$426,7,FALSE()),NA()),""))</f>
        <v/>
      </c>
      <c r="AC356" s="10">
        <f t="shared" si="66"/>
        <v>0</v>
      </c>
      <c r="AD356" s="11">
        <f t="shared" si="67"/>
        <v>0</v>
      </c>
      <c r="AE356" s="201">
        <f t="shared" si="68"/>
        <v>0</v>
      </c>
      <c r="AF356" s="240"/>
      <c r="AG356" s="4">
        <f>IFERROR(VLOOKUP(B356,FS!$A$2:$N$78,6,FALSE),"")</f>
        <v>60</v>
      </c>
      <c r="AH356" s="4"/>
      <c r="AI356" s="4"/>
      <c r="AJ356" s="4">
        <f>IFERROR(VLOOKUP(B356,FS!$A$2:$N$78,9,FALSE),"")</f>
        <v>100</v>
      </c>
      <c r="AK356" s="4">
        <f>IFERROR(VLOOKUP(B356,FS!$A$2:$N$78,10,FALSE),"")</f>
        <v>36</v>
      </c>
      <c r="AL356" s="4">
        <f>IFERROR(VLOOKUP(B356,FS!$A$2:$N$78,11,FALSE),"")</f>
        <v>42</v>
      </c>
      <c r="AM356" s="4"/>
      <c r="AN356" s="4"/>
      <c r="AO356" s="236">
        <f t="shared" si="69"/>
        <v>238</v>
      </c>
      <c r="AP356" s="235">
        <f t="shared" si="70"/>
        <v>238</v>
      </c>
      <c r="AQ356" s="237">
        <f t="shared" si="71"/>
        <v>67.333333333333329</v>
      </c>
      <c r="AR356" s="4">
        <f t="shared" si="72"/>
        <v>67.333333333333329</v>
      </c>
      <c r="AS356" s="1">
        <f t="shared" si="73"/>
        <v>1</v>
      </c>
      <c r="AT356" s="245">
        <f t="shared" si="75"/>
        <v>4</v>
      </c>
    </row>
    <row r="357" spans="1:46" s="130" customFormat="1" ht="15" customHeight="1">
      <c r="A357" s="14"/>
      <c r="B357" s="14">
        <v>779014</v>
      </c>
      <c r="C357" s="1" t="s">
        <v>1192</v>
      </c>
      <c r="D357" s="3">
        <v>2010</v>
      </c>
      <c r="E357" s="3" t="s">
        <v>11</v>
      </c>
      <c r="F357" s="1" t="str">
        <f>IFERROR(VLOOKUP(B357,SVEXP!$A$2:$F$6577,6,FALSE),"")</f>
        <v>Český snowboarding</v>
      </c>
      <c r="G357" s="211" t="str">
        <f>IFERROR(VLOOKUP(B357,SVEXP!$A$2:$E$6577,5,FALSE),"")</f>
        <v>Hlavní město Praha</v>
      </c>
      <c r="H357" s="3" t="s">
        <v>161</v>
      </c>
      <c r="I357" s="1"/>
      <c r="J357" s="1"/>
      <c r="K357" s="1"/>
      <c r="L357" s="1"/>
      <c r="M357" s="4"/>
      <c r="N357" s="4"/>
      <c r="O357" s="10">
        <f t="shared" si="63"/>
        <v>0</v>
      </c>
      <c r="P357" s="11">
        <f t="shared" si="64"/>
        <v>0</v>
      </c>
      <c r="Q357" s="201">
        <f t="shared" si="65"/>
        <v>0</v>
      </c>
      <c r="R357" s="197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0">
        <f t="shared" si="66"/>
        <v>0</v>
      </c>
      <c r="AD357" s="11">
        <f t="shared" si="67"/>
        <v>0</v>
      </c>
      <c r="AE357" s="201">
        <f t="shared" si="68"/>
        <v>0</v>
      </c>
      <c r="AF357" s="240"/>
      <c r="AG357" s="4"/>
      <c r="AH357" s="4">
        <f>IFERROR(VLOOKUP(B357,FS!$A$2:$N$78,7,FALSE),"")</f>
        <v>20</v>
      </c>
      <c r="AI357" s="4"/>
      <c r="AJ357" s="4"/>
      <c r="AK357" s="4">
        <f>IFERROR(VLOOKUP(B357,FS!$A$2:$N$78,10,FALSE),"")</f>
        <v>28.8</v>
      </c>
      <c r="AL357" s="4"/>
      <c r="AM357" s="4"/>
      <c r="AN357" s="4"/>
      <c r="AO357" s="236">
        <f t="shared" si="69"/>
        <v>48.8</v>
      </c>
      <c r="AP357" s="235">
        <f t="shared" si="70"/>
        <v>48.8</v>
      </c>
      <c r="AQ357" s="237">
        <f t="shared" si="71"/>
        <v>16.266666666666666</v>
      </c>
      <c r="AR357" s="4">
        <f t="shared" si="72"/>
        <v>16.266666666666666</v>
      </c>
      <c r="AS357" s="1">
        <f t="shared" si="73"/>
        <v>1</v>
      </c>
      <c r="AT357" s="245">
        <f t="shared" si="75"/>
        <v>2</v>
      </c>
    </row>
    <row r="358" spans="1:46" s="130" customFormat="1" ht="15" customHeight="1">
      <c r="A358" s="14"/>
      <c r="B358" s="14">
        <v>777112</v>
      </c>
      <c r="C358" s="1" t="s">
        <v>1182</v>
      </c>
      <c r="D358" s="3">
        <v>2010</v>
      </c>
      <c r="E358" s="3" t="s">
        <v>11</v>
      </c>
      <c r="F358" s="1" t="str">
        <f>IFERROR(VLOOKUP(B358,SVEXP!$A$2:$F$6577,6,FALSE),"")</f>
        <v>SK Freestyle Area</v>
      </c>
      <c r="G358" s="211" t="str">
        <f>IFERROR(VLOOKUP(B358,SVEXP!$A$2:$E$6577,5,FALSE),"")</f>
        <v>Hlavní město Praha</v>
      </c>
      <c r="H358" s="3" t="s">
        <v>161</v>
      </c>
      <c r="I358" s="1"/>
      <c r="J358" s="1"/>
      <c r="K358" s="1"/>
      <c r="L358" s="1"/>
      <c r="M358" s="4"/>
      <c r="N358" s="4"/>
      <c r="O358" s="10">
        <f t="shared" si="63"/>
        <v>0</v>
      </c>
      <c r="P358" s="11">
        <f t="shared" si="64"/>
        <v>0</v>
      </c>
      <c r="Q358" s="201">
        <f t="shared" si="65"/>
        <v>0</v>
      </c>
      <c r="R358" s="197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0">
        <f t="shared" si="66"/>
        <v>0</v>
      </c>
      <c r="AD358" s="11">
        <f t="shared" si="67"/>
        <v>0</v>
      </c>
      <c r="AE358" s="201">
        <f t="shared" si="68"/>
        <v>0</v>
      </c>
      <c r="AF358" s="240"/>
      <c r="AG358" s="4"/>
      <c r="AH358" s="4"/>
      <c r="AI358" s="4"/>
      <c r="AJ358" s="4">
        <f>IFERROR(VLOOKUP(B358,FS!$A$2:$N$78,9,FALSE),"")</f>
        <v>45</v>
      </c>
      <c r="AK358" s="4"/>
      <c r="AL358" s="4"/>
      <c r="AM358" s="4"/>
      <c r="AN358" s="4"/>
      <c r="AO358" s="236">
        <f t="shared" si="69"/>
        <v>45</v>
      </c>
      <c r="AP358" s="235">
        <f t="shared" si="70"/>
        <v>45</v>
      </c>
      <c r="AQ358" s="237">
        <f t="shared" si="71"/>
        <v>15</v>
      </c>
      <c r="AR358" s="4">
        <f t="shared" si="72"/>
        <v>15</v>
      </c>
      <c r="AS358" s="1">
        <f t="shared" si="73"/>
        <v>1</v>
      </c>
      <c r="AT358" s="245">
        <f t="shared" si="75"/>
        <v>1</v>
      </c>
    </row>
    <row r="359" spans="1:46" s="130" customFormat="1" ht="15" customHeight="1">
      <c r="A359" s="141">
        <v>9150430</v>
      </c>
      <c r="B359" s="141">
        <v>773740</v>
      </c>
      <c r="C359" s="14" t="s">
        <v>455</v>
      </c>
      <c r="D359" s="2">
        <v>2010</v>
      </c>
      <c r="E359" s="3" t="s">
        <v>11</v>
      </c>
      <c r="F359" s="1" t="str">
        <f>IFERROR(VLOOKUP(B359,SVEXP!$A$2:$F$6577,6,FALSE),"")</f>
        <v>SK SNOWRIDERS VIMPERK</v>
      </c>
      <c r="G359" s="211" t="str">
        <f>IFERROR(VLOOKUP(B359,SVEXP!$A$2:$E$6577,5,FALSE),"")</f>
        <v>Jihočeský kraj</v>
      </c>
      <c r="H359" s="3" t="s">
        <v>161</v>
      </c>
      <c r="I359" s="4" t="str">
        <f>IFERROR(VLOOKUP(A359,'KLP1'!$C$1:$I$108,7,0),IFERROR(VLOOKUP(B359,'KLP1'!$D$1:$I$108,6,0),""))</f>
        <v/>
      </c>
      <c r="J359" s="4" t="str">
        <f>IFERROR(VLOOKUP(A359,'KLP2'!$C$1:$I$108,7,0),IFERROR(VLOOKUP(B359,'KLP2'!$D$1:$I$108,6,0),""))</f>
        <v/>
      </c>
      <c r="K359" s="4" t="str">
        <f>IFERROR(VLOOKUP(A359,'DM1'!$C$1:$I$108,7,0),IFERROR(VLOOKUP(B359,'DM1'!$D$1:$I$108,6,0),""))</f>
        <v/>
      </c>
      <c r="L359" s="4" t="str">
        <f>IFERROR(VLOOKUP(A359,'DM2'!$C$1:$I$108,7,0),IFERROR(VLOOKUP(B359,'DM2'!$D$1:$I$108,6,0),""))</f>
        <v/>
      </c>
      <c r="M359" s="1" t="str">
        <f>IFERROR(VLOOKUP(A359,'SPF1'!$C$1:$I$108,7,0),IFERROR(VLOOKUP(B359,'SPF1'!$D$1:$I$108,6,0),""))</f>
        <v/>
      </c>
      <c r="N359" s="4" t="str">
        <f>IFERROR(VLOOKUP(A359,'SPF2'!$C$1:$I$108,7,0),IFERROR(VLOOKUP(B359,'SPF2'!$D$1:$I$108,6,0),""))</f>
        <v/>
      </c>
      <c r="O359" s="10">
        <f t="shared" si="63"/>
        <v>0</v>
      </c>
      <c r="P359" s="11">
        <f t="shared" si="64"/>
        <v>0</v>
      </c>
      <c r="Q359" s="201">
        <f t="shared" si="65"/>
        <v>0</v>
      </c>
      <c r="R359" s="8"/>
      <c r="S359" s="5">
        <f>IFERROR(VLOOKUP(A359,DMSBX1!$C$1:$I$108,7,0),IFERROR(VLOOKUP(B359,DMSBX1!$D$1:$I$108,6,0),""))</f>
        <v>2.2000000000000002</v>
      </c>
      <c r="T359" s="5">
        <f>IFERROR(VLOOKUP(A359,DMSBX2!$C$1:$I$101,7,0),IFERROR(VLOOKUP(B359,DMSBX2!$D$1:$I$101,6,0),""))</f>
        <v>2.6</v>
      </c>
      <c r="U359" s="4">
        <f>IFERROR(VLOOKUP(B359,'SP1'!$D$1:$I$107,6,0),"")</f>
        <v>100</v>
      </c>
      <c r="V359" s="4">
        <f>IFERROR(VLOOKUP(B359,'SP2'!$D$1:$I$107,6,0),"")</f>
        <v>80</v>
      </c>
      <c r="W359" s="4">
        <f>IFERROR(IF(B359&lt;&gt;0,VLOOKUP(B359,KLSBX1!$D$2:$I$120,6,FALSE()),NA()),IFERROR(IF(A359&lt;&gt;0,VLOOKUP(A359,KLSBX1!$C$2:$I$120,7,FALSE()),NA()),""))</f>
        <v>3.6</v>
      </c>
      <c r="X359" s="4">
        <f>IFERROR(IF(B359&lt;&gt;0,VLOOKUP(B359,KLSBX2!$D$2:$I$120,6,FALSE()),NA()),IFERROR(IF(A359&lt;&gt;0,VLOOKUP(A359,KLSBX2!$C$2:$I$120,7,FALSE()),NA()),""))</f>
        <v>8</v>
      </c>
      <c r="Y359" s="4">
        <f>IFERROR(IF(B359&lt;&gt;0,VLOOKUP(B359,DMSBXNC!$D$2:$I$420,6,FALSE()),NA()),IFERROR(IF(A359&lt;&gt;0,VLOOKUP(A359,DMSBXNC!$C$2:$I$420,7,FALSE()),NA()),""))</f>
        <v>1.91</v>
      </c>
      <c r="Z359" s="4">
        <f>IFERROR(IF(B359&lt;&gt;0,VLOOKUP(B359,DMSBX1_3!$D$2:$I$420,6,FALSE()),NA()),IFERROR(IF(A359&lt;&gt;0,VLOOKUP(A359,DMSBX1_3!$C$2:$I$420,7,FALSE()),NA()),""))</f>
        <v>1.91</v>
      </c>
      <c r="AA359" s="4">
        <f>IFERROR(IF(B359&lt;&gt;0,VLOOKUP(B359,'KLS1'!$D$2:$I$420,6,FALSE()),NA()),IFERROR(IF(A359&lt;&gt;0,VLOOKUP(A359,'KLS1'!$C$2:$I$420,7,FALSE()),NA()),""))</f>
        <v>29</v>
      </c>
      <c r="AB359" s="6">
        <f>IFERROR(IF(B359&lt;&gt;0,VLOOKUP(B359,'KLS2'!$D$2:$I$426,6,FALSE()),NA()),IFERROR(IF(A359&lt;&gt;0,VLOOKUP(A359,'KLS2'!$C$2:$I$426,7,FALSE()),NA()),""))</f>
        <v>45</v>
      </c>
      <c r="AC359" s="10">
        <f t="shared" si="66"/>
        <v>274.22000000000003</v>
      </c>
      <c r="AD359" s="11">
        <f t="shared" si="67"/>
        <v>270.40000000000003</v>
      </c>
      <c r="AE359" s="201">
        <f t="shared" si="68"/>
        <v>75</v>
      </c>
      <c r="AF359" s="240"/>
      <c r="AG359" s="4" t="str">
        <f>IFERROR(VLOOKUP(B359,FS!$A$2:$N$78,6,FALSE),"")</f>
        <v/>
      </c>
      <c r="AH359" s="4" t="str">
        <f>IFERROR(VLOOKUP(B359,FS!$A$2:$N$78,7,FALSE),"")</f>
        <v/>
      </c>
      <c r="AI359" s="4" t="str">
        <f>IFERROR(VLOOKUP(B359,FS!$A$2:$N$78,8,FALSE),"")</f>
        <v/>
      </c>
      <c r="AJ359" s="4" t="str">
        <f>IFERROR(VLOOKUP(B359,FS!$A$2:$N$78,9,FALSE),"")</f>
        <v/>
      </c>
      <c r="AK359" s="4" t="str">
        <f>IFERROR(VLOOKUP(B359,FS!$A$2:$N$78,10,FALSE),"")</f>
        <v/>
      </c>
      <c r="AL359" s="4" t="str">
        <f>IFERROR(VLOOKUP(B359,FS!$A$2:$N$78,11,FALSE),"")</f>
        <v/>
      </c>
      <c r="AM359" s="4" t="str">
        <f>IFERROR(VLOOKUP(B359,FS!$A$2:$N$78,12,FALSE),"")</f>
        <v/>
      </c>
      <c r="AN359" s="4" t="str">
        <f>IFERROR(VLOOKUP(B359,FS!$A$2:$N$78,13,FALSE),"")</f>
        <v/>
      </c>
      <c r="AO359" s="236">
        <f t="shared" si="69"/>
        <v>0</v>
      </c>
      <c r="AP359" s="235">
        <f t="shared" si="70"/>
        <v>0</v>
      </c>
      <c r="AQ359" s="237">
        <f t="shared" si="71"/>
        <v>0</v>
      </c>
      <c r="AR359" s="4">
        <f t="shared" si="72"/>
        <v>75</v>
      </c>
      <c r="AS359" s="1">
        <f t="shared" si="73"/>
        <v>1</v>
      </c>
      <c r="AT359" s="245">
        <f t="shared" si="75"/>
        <v>10</v>
      </c>
    </row>
    <row r="360" spans="1:46" s="130" customFormat="1" ht="15" customHeight="1">
      <c r="A360" s="141">
        <v>9150423</v>
      </c>
      <c r="B360" s="141">
        <v>773744</v>
      </c>
      <c r="C360" s="14" t="s">
        <v>471</v>
      </c>
      <c r="D360" s="2">
        <v>2010</v>
      </c>
      <c r="E360" s="3" t="s">
        <v>11</v>
      </c>
      <c r="F360" s="1" t="str">
        <f>IFERROR(VLOOKUP(B360,SVEXP!$A$2:$F$6577,6,FALSE),"")</f>
        <v>SK SNOWRIDERS VIMPERK</v>
      </c>
      <c r="G360" s="211" t="str">
        <f>IFERROR(VLOOKUP(B360,SVEXP!$A$2:$E$6577,5,FALSE),"")</f>
        <v>Jihočeský kraj</v>
      </c>
      <c r="H360" s="3" t="s">
        <v>161</v>
      </c>
      <c r="I360" s="4" t="str">
        <f>IFERROR(VLOOKUP(A360,'KLP1'!$C$1:$I$108,7,0),IFERROR(VLOOKUP(B360,'KLP1'!$D$1:$I$108,6,0),""))</f>
        <v/>
      </c>
      <c r="J360" s="4" t="str">
        <f>IFERROR(VLOOKUP(A360,'KLP2'!$C$1:$I$108,7,0),IFERROR(VLOOKUP(B360,'KLP2'!$D$1:$I$108,6,0),""))</f>
        <v/>
      </c>
      <c r="K360" s="4" t="str">
        <f>IFERROR(VLOOKUP(A360,'DM1'!$C$1:$I$108,7,0),IFERROR(VLOOKUP(B360,'DM1'!$D$1:$I$108,6,0),""))</f>
        <v/>
      </c>
      <c r="L360" s="4" t="str">
        <f>IFERROR(VLOOKUP(A360,'DM2'!$C$1:$I$108,7,0),IFERROR(VLOOKUP(B360,'DM2'!$D$1:$I$108,6,0),""))</f>
        <v/>
      </c>
      <c r="M360" s="1" t="str">
        <f>IFERROR(VLOOKUP(A360,'SPF1'!$C$1:$I$108,7,0),IFERROR(VLOOKUP(B360,'SPF1'!$D$1:$I$108,6,0),""))</f>
        <v/>
      </c>
      <c r="N360" s="4" t="str">
        <f>IFERROR(VLOOKUP(A360,'SPF2'!$C$1:$I$108,7,0),IFERROR(VLOOKUP(B360,'SPF2'!$D$1:$I$108,6,0),""))</f>
        <v/>
      </c>
      <c r="O360" s="10">
        <f t="shared" si="63"/>
        <v>0</v>
      </c>
      <c r="P360" s="11">
        <f t="shared" si="64"/>
        <v>0</v>
      </c>
      <c r="Q360" s="201">
        <f t="shared" si="65"/>
        <v>0</v>
      </c>
      <c r="R360" s="8"/>
      <c r="S360" s="5">
        <f>IFERROR(VLOOKUP(A360,DMSBX1!$C$1:$I$108,7,0),IFERROR(VLOOKUP(B360,DMSBX1!$D$1:$I$108,6,0),""))</f>
        <v>3.2</v>
      </c>
      <c r="T360" s="5">
        <f>IFERROR(VLOOKUP(A360,DMSBX2!$C$1:$I$101,7,0),IFERROR(VLOOKUP(B360,DMSBX2!$D$1:$I$101,6,0),""))</f>
        <v>6</v>
      </c>
      <c r="U360" s="4" t="str">
        <f>IFERROR(VLOOKUP(B360,'SP1'!$D$1:$I$107,6,0),"")</f>
        <v/>
      </c>
      <c r="V360" s="4" t="str">
        <f>IFERROR(VLOOKUP(B360,'SP2'!$D$1:$I$107,6,0),"")</f>
        <v/>
      </c>
      <c r="W360" s="4">
        <f>IFERROR(IF(B360&lt;&gt;0,VLOOKUP(B360,KLSBX1!$D$2:$I$120,6,FALSE()),NA()),IFERROR(IF(A360&lt;&gt;0,VLOOKUP(A360,KLSBX1!$C$2:$I$120,7,FALSE()),NA()),""))</f>
        <v>10</v>
      </c>
      <c r="X360" s="4">
        <f>IFERROR(IF(B360&lt;&gt;0,VLOOKUP(B360,KLSBX2!$D$2:$I$120,6,FALSE()),NA()),IFERROR(IF(A360&lt;&gt;0,VLOOKUP(A360,KLSBX2!$C$2:$I$120,7,FALSE()),NA()),""))</f>
        <v>12</v>
      </c>
      <c r="Y360" s="4">
        <f>IFERROR(IF(B360&lt;&gt;0,VLOOKUP(B360,DMSBXNC!$D$2:$I$420,6,FALSE()),NA()),IFERROR(IF(A360&lt;&gt;0,VLOOKUP(A360,DMSBXNC!$C$2:$I$420,7,FALSE()),NA()),""))</f>
        <v>4</v>
      </c>
      <c r="Z360" s="4">
        <f>IFERROR(IF(B360&lt;&gt;0,VLOOKUP(B360,DMSBX1_3!$D$2:$I$420,6,FALSE()),NA()),IFERROR(IF(A360&lt;&gt;0,VLOOKUP(A360,DMSBX1_3!$C$2:$I$420,7,FALSE()),NA()),""))</f>
        <v>3.6</v>
      </c>
      <c r="AA360" s="4" t="str">
        <f>IFERROR(IF(B360&lt;&gt;0,VLOOKUP(B360,'KLS1'!$D$2:$I$420,6,FALSE()),NA()),IFERROR(IF(A360&lt;&gt;0,VLOOKUP(A360,'KLS1'!$C$2:$I$420,7,FALSE()),NA()),""))</f>
        <v/>
      </c>
      <c r="AB360" s="6" t="str">
        <f>IFERROR(IF(B360&lt;&gt;0,VLOOKUP(B360,'KLS2'!$D$2:$I$426,6,FALSE()),NA()),IFERROR(IF(A360&lt;&gt;0,VLOOKUP(A360,'KLS2'!$C$2:$I$426,7,FALSE()),NA()),""))</f>
        <v/>
      </c>
      <c r="AC360" s="10">
        <f t="shared" si="66"/>
        <v>38.800000000000004</v>
      </c>
      <c r="AD360" s="11">
        <f t="shared" si="67"/>
        <v>38.800000000000004</v>
      </c>
      <c r="AE360" s="201">
        <f t="shared" si="68"/>
        <v>9.3333333333333339</v>
      </c>
      <c r="AF360" s="240"/>
      <c r="AG360" s="4" t="str">
        <f>IFERROR(VLOOKUP(B360,FS!$A$2:$N$78,6,FALSE),"")</f>
        <v/>
      </c>
      <c r="AH360" s="4" t="str">
        <f>IFERROR(VLOOKUP(B360,FS!$A$2:$N$78,7,FALSE),"")</f>
        <v/>
      </c>
      <c r="AI360" s="4" t="str">
        <f>IFERROR(VLOOKUP(B360,FS!$A$2:$N$78,8,FALSE),"")</f>
        <v/>
      </c>
      <c r="AJ360" s="4" t="str">
        <f>IFERROR(VLOOKUP(B360,FS!$A$2:$N$78,9,FALSE),"")</f>
        <v/>
      </c>
      <c r="AK360" s="4" t="str">
        <f>IFERROR(VLOOKUP(B360,FS!$A$2:$N$78,10,FALSE),"")</f>
        <v/>
      </c>
      <c r="AL360" s="4" t="str">
        <f>IFERROR(VLOOKUP(B360,FS!$A$2:$N$78,11,FALSE),"")</f>
        <v/>
      </c>
      <c r="AM360" s="4" t="str">
        <f>IFERROR(VLOOKUP(B360,FS!$A$2:$N$78,12,FALSE),"")</f>
        <v/>
      </c>
      <c r="AN360" s="4" t="str">
        <f>IFERROR(VLOOKUP(B360,FS!$A$2:$N$78,13,FALSE),"")</f>
        <v/>
      </c>
      <c r="AO360" s="236">
        <f t="shared" si="69"/>
        <v>0</v>
      </c>
      <c r="AP360" s="235">
        <f t="shared" si="70"/>
        <v>0</v>
      </c>
      <c r="AQ360" s="237">
        <f t="shared" si="71"/>
        <v>0</v>
      </c>
      <c r="AR360" s="4">
        <f t="shared" si="72"/>
        <v>9.3333333333333339</v>
      </c>
      <c r="AS360" s="1">
        <f t="shared" si="73"/>
        <v>1</v>
      </c>
      <c r="AT360" s="245">
        <f t="shared" si="75"/>
        <v>6</v>
      </c>
    </row>
    <row r="361" spans="1:46" s="130" customFormat="1" ht="15" customHeight="1">
      <c r="A361" s="141">
        <v>9150428</v>
      </c>
      <c r="B361" s="141">
        <v>773748</v>
      </c>
      <c r="C361" s="14" t="s">
        <v>469</v>
      </c>
      <c r="D361" s="2">
        <v>2010</v>
      </c>
      <c r="E361" s="3" t="s">
        <v>11</v>
      </c>
      <c r="F361" s="1" t="str">
        <f>IFERROR(VLOOKUP(B361,SVEXP!$A$2:$F$6577,6,FALSE),"")</f>
        <v>SK SNOWRIDERS VIMPERK</v>
      </c>
      <c r="G361" s="211" t="str">
        <f>IFERROR(VLOOKUP(B361,SVEXP!$A$2:$E$6577,5,FALSE),"")</f>
        <v>Jihočeský kraj</v>
      </c>
      <c r="H361" s="3" t="s">
        <v>161</v>
      </c>
      <c r="I361" s="4" t="str">
        <f>IFERROR(VLOOKUP(A361,'KLP1'!$C$1:$I$108,7,0),IFERROR(VLOOKUP(B361,'KLP1'!$D$1:$I$108,6,0),""))</f>
        <v/>
      </c>
      <c r="J361" s="4" t="str">
        <f>IFERROR(VLOOKUP(A361,'KLP2'!$C$1:$I$108,7,0),IFERROR(VLOOKUP(B361,'KLP2'!$D$1:$I$108,6,0),""))</f>
        <v/>
      </c>
      <c r="K361" s="4" t="str">
        <f>IFERROR(VLOOKUP(A361,'DM1'!$C$1:$I$108,7,0),IFERROR(VLOOKUP(B361,'DM1'!$D$1:$I$108,6,0),""))</f>
        <v/>
      </c>
      <c r="L361" s="4" t="str">
        <f>IFERROR(VLOOKUP(A361,'DM2'!$C$1:$I$108,7,0),IFERROR(VLOOKUP(B361,'DM2'!$D$1:$I$108,6,0),""))</f>
        <v/>
      </c>
      <c r="M361" s="1" t="str">
        <f>IFERROR(VLOOKUP(A361,'SPF1'!$C$1:$I$108,7,0),IFERROR(VLOOKUP(B361,'SPF1'!$D$1:$I$108,6,0),""))</f>
        <v/>
      </c>
      <c r="N361" s="4" t="str">
        <f>IFERROR(VLOOKUP(A361,'SPF2'!$C$1:$I$108,7,0),IFERROR(VLOOKUP(B361,'SPF2'!$D$1:$I$108,6,0),""))</f>
        <v/>
      </c>
      <c r="O361" s="10">
        <f t="shared" si="63"/>
        <v>0</v>
      </c>
      <c r="P361" s="11">
        <f t="shared" si="64"/>
        <v>0</v>
      </c>
      <c r="Q361" s="201">
        <f t="shared" si="65"/>
        <v>0</v>
      </c>
      <c r="R361" s="8"/>
      <c r="S361" s="5">
        <f>IFERROR(VLOOKUP(A361,DMSBX1!$C$1:$I$108,7,0),IFERROR(VLOOKUP(B361,DMSBX1!$D$1:$I$108,6,0),""))</f>
        <v>2.4</v>
      </c>
      <c r="T361" s="5">
        <f>IFERROR(VLOOKUP(A361,DMSBX2!$C$1:$I$101,7,0),IFERROR(VLOOKUP(B361,DMSBX2!$D$1:$I$101,6,0),""))</f>
        <v>2.4</v>
      </c>
      <c r="U361" s="4" t="str">
        <f>IFERROR(VLOOKUP(B361,'SP1'!$D$1:$I$107,6,0),"")</f>
        <v/>
      </c>
      <c r="V361" s="4" t="str">
        <f>IFERROR(VLOOKUP(B361,'SP2'!$D$1:$I$107,6,0),"")</f>
        <v/>
      </c>
      <c r="W361" s="4" t="str">
        <f>IFERROR(IF(B361&lt;&gt;0,VLOOKUP(B361,KLSBX1!$D$2:$I$120,6,FALSE()),NA()),IFERROR(IF(A361&lt;&gt;0,VLOOKUP(A361,KLSBX1!$C$2:$I$120,7,FALSE()),NA()),""))</f>
        <v/>
      </c>
      <c r="X361" s="4" t="str">
        <f>IFERROR(IF(B361&lt;&gt;0,VLOOKUP(B361,KLSBX2!$D$2:$I$120,6,FALSE()),NA()),IFERROR(IF(A361&lt;&gt;0,VLOOKUP(A361,KLSBX2!$C$2:$I$120,7,FALSE()),NA()),""))</f>
        <v/>
      </c>
      <c r="Y361" s="4" t="str">
        <f>IFERROR(IF(B361&lt;&gt;0,VLOOKUP(B361,DMSBXNC!$D$2:$I$420,6,FALSE()),NA()),IFERROR(IF(A361&lt;&gt;0,VLOOKUP(A361,DMSBXNC!$C$2:$I$420,7,FALSE()),NA()),""))</f>
        <v/>
      </c>
      <c r="Z361" s="4" t="str">
        <f>IFERROR(IF(B361&lt;&gt;0,VLOOKUP(B361,DMSBX1_3!$D$2:$I$420,6,FALSE()),NA()),IFERROR(IF(A361&lt;&gt;0,VLOOKUP(A361,DMSBX1_3!$C$2:$I$420,7,FALSE()),NA()),""))</f>
        <v/>
      </c>
      <c r="AA361" s="4">
        <f>IFERROR(IF(B361&lt;&gt;0,VLOOKUP(B361,'KLS1'!$D$2:$I$420,6,FALSE()),NA()),IFERROR(IF(A361&lt;&gt;0,VLOOKUP(A361,'KLS1'!$C$2:$I$420,7,FALSE()),NA()),""))</f>
        <v>22</v>
      </c>
      <c r="AB361" s="6">
        <f>IFERROR(IF(B361&lt;&gt;0,VLOOKUP(B361,'KLS2'!$D$2:$I$426,6,FALSE()),NA()),IFERROR(IF(A361&lt;&gt;0,VLOOKUP(A361,'KLS2'!$C$2:$I$426,7,FALSE()),NA()),""))</f>
        <v>26</v>
      </c>
      <c r="AC361" s="10">
        <f t="shared" si="66"/>
        <v>52.8</v>
      </c>
      <c r="AD361" s="11">
        <f t="shared" si="67"/>
        <v>52.8</v>
      </c>
      <c r="AE361" s="201">
        <f t="shared" si="68"/>
        <v>16.8</v>
      </c>
      <c r="AF361" s="240"/>
      <c r="AG361" s="4" t="str">
        <f>IFERROR(VLOOKUP(B361,FS!$A$2:$N$78,6,FALSE),"")</f>
        <v/>
      </c>
      <c r="AH361" s="4" t="str">
        <f>IFERROR(VLOOKUP(B361,FS!$A$2:$N$78,7,FALSE),"")</f>
        <v/>
      </c>
      <c r="AI361" s="4" t="str">
        <f>IFERROR(VLOOKUP(B361,FS!$A$2:$N$78,8,FALSE),"")</f>
        <v/>
      </c>
      <c r="AJ361" s="4" t="str">
        <f>IFERROR(VLOOKUP(B361,FS!$A$2:$N$78,9,FALSE),"")</f>
        <v/>
      </c>
      <c r="AK361" s="4" t="str">
        <f>IFERROR(VLOOKUP(B361,FS!$A$2:$N$78,10,FALSE),"")</f>
        <v/>
      </c>
      <c r="AL361" s="4" t="str">
        <f>IFERROR(VLOOKUP(B361,FS!$A$2:$N$78,11,FALSE),"")</f>
        <v/>
      </c>
      <c r="AM361" s="4" t="str">
        <f>IFERROR(VLOOKUP(B361,FS!$A$2:$N$78,12,FALSE),"")</f>
        <v/>
      </c>
      <c r="AN361" s="4" t="str">
        <f>IFERROR(VLOOKUP(B361,FS!$A$2:$N$78,13,FALSE),"")</f>
        <v/>
      </c>
      <c r="AO361" s="236">
        <f t="shared" si="69"/>
        <v>0</v>
      </c>
      <c r="AP361" s="235">
        <f t="shared" si="70"/>
        <v>0</v>
      </c>
      <c r="AQ361" s="237">
        <f t="shared" si="71"/>
        <v>0</v>
      </c>
      <c r="AR361" s="4">
        <f t="shared" si="72"/>
        <v>16.8</v>
      </c>
      <c r="AS361" s="1">
        <f t="shared" si="73"/>
        <v>1</v>
      </c>
      <c r="AT361" s="245">
        <f t="shared" si="75"/>
        <v>4</v>
      </c>
    </row>
    <row r="362" spans="1:46" s="130" customFormat="1" ht="15" customHeight="1">
      <c r="A362" s="14">
        <v>9150431</v>
      </c>
      <c r="B362" s="142">
        <v>777659</v>
      </c>
      <c r="C362" s="142" t="s">
        <v>475</v>
      </c>
      <c r="D362" s="18">
        <v>2010</v>
      </c>
      <c r="E362" s="13" t="s">
        <v>11</v>
      </c>
      <c r="F362" s="1" t="str">
        <f>IFERROR(VLOOKUP(B362,SVEXP!$A$2:$F$6577,6,FALSE),"")</f>
        <v>Neregistrovaní</v>
      </c>
      <c r="G362" s="211" t="str">
        <f>IFERROR(VLOOKUP(B362,SVEXP!$A$2:$E$6577,5,FALSE),"")</f>
        <v>Kraj Vysočina</v>
      </c>
      <c r="H362" s="13" t="s">
        <v>161</v>
      </c>
      <c r="I362" s="4" t="str">
        <f>IFERROR(VLOOKUP(A362,'KLP1'!$C$1:$I$108,7,0),IFERROR(VLOOKUP(B362,'KLP1'!$D$1:$I$108,6,0),""))</f>
        <v/>
      </c>
      <c r="J362" s="4" t="str">
        <f>IFERROR(VLOOKUP(A362,'KLP2'!$C$1:$I$108,7,0),IFERROR(VLOOKUP(B362,'KLP2'!$D$1:$I$108,6,0),""))</f>
        <v/>
      </c>
      <c r="K362" s="4" t="str">
        <f>IFERROR(VLOOKUP(A362,'DM1'!$C$1:$I$108,7,0),IFERROR(VLOOKUP(B362,'DM1'!$D$1:$I$108,6,0),""))</f>
        <v/>
      </c>
      <c r="L362" s="4" t="str">
        <f>IFERROR(VLOOKUP(A362,'DM2'!$C$1:$I$108,7,0),IFERROR(VLOOKUP(B362,'DM2'!$D$1:$I$108,6,0),""))</f>
        <v/>
      </c>
      <c r="M362" s="1" t="str">
        <f>IFERROR(VLOOKUP(A362,'SPF1'!$C$1:$I$108,7,0),IFERROR(VLOOKUP(B362,'SPF1'!$D$1:$I$108,6,0),""))</f>
        <v/>
      </c>
      <c r="N362" s="4" t="str">
        <f>IFERROR(VLOOKUP(A362,'SPF2'!$C$1:$I$108,7,0),IFERROR(VLOOKUP(B362,'SPF2'!$D$1:$I$108,6,0),""))</f>
        <v/>
      </c>
      <c r="O362" s="10">
        <f t="shared" si="63"/>
        <v>0</v>
      </c>
      <c r="P362" s="11">
        <f t="shared" si="64"/>
        <v>0</v>
      </c>
      <c r="Q362" s="201">
        <f t="shared" si="65"/>
        <v>0</v>
      </c>
      <c r="R362" s="8"/>
      <c r="S362" s="5">
        <f>IFERROR(VLOOKUP(A362,DMSBX1!$C$1:$I$108,7,0),IFERROR(VLOOKUP(B362,DMSBX1!$D$1:$I$108,6,0),""))</f>
        <v>15</v>
      </c>
      <c r="T362" s="5">
        <f>IFERROR(VLOOKUP(A362,DMSBX2!$C$1:$I$101,7,0),IFERROR(VLOOKUP(B362,DMSBX2!$D$1:$I$101,6,0),""))</f>
        <v>7</v>
      </c>
      <c r="U362" s="4" t="str">
        <f>IFERROR(VLOOKUP(B362,'SP1'!$D$1:$I$107,6,0),"")</f>
        <v/>
      </c>
      <c r="V362" s="4" t="str">
        <f>IFERROR(VLOOKUP(B362,'SP2'!$D$1:$I$107,6,0),"")</f>
        <v/>
      </c>
      <c r="W362" s="4" t="str">
        <f>IFERROR(IF(B362&lt;&gt;0,VLOOKUP(B362,KLSBX1!$D$2:$I$120,6,FALSE()),NA()),IFERROR(IF(A362&lt;&gt;0,VLOOKUP(A362,KLSBX1!$C$2:$I$120,7,FALSE()),NA()),""))</f>
        <v/>
      </c>
      <c r="X362" s="4" t="str">
        <f>IFERROR(IF(B362&lt;&gt;0,VLOOKUP(B362,KLSBX2!$D$2:$I$120,6,FALSE()),NA()),IFERROR(IF(A362&lt;&gt;0,VLOOKUP(A362,KLSBX2!$C$2:$I$120,7,FALSE()),NA()),""))</f>
        <v/>
      </c>
      <c r="Y362" s="4" t="str">
        <f>IFERROR(IF(B362&lt;&gt;0,VLOOKUP(B362,DMSBXNC!$D$2:$I$420,6,FALSE()),NA()),IFERROR(IF(A362&lt;&gt;0,VLOOKUP(A362,DMSBXNC!$C$2:$I$420,7,FALSE()),NA()),""))</f>
        <v/>
      </c>
      <c r="Z362" s="4" t="str">
        <f>IFERROR(IF(B362&lt;&gt;0,VLOOKUP(B362,DMSBX1_3!$D$2:$I$420,6,FALSE()),NA()),IFERROR(IF(A362&lt;&gt;0,VLOOKUP(A362,DMSBX1_3!$C$2:$I$420,7,FALSE()),NA()),""))</f>
        <v/>
      </c>
      <c r="AA362" s="4" t="str">
        <f>IFERROR(IF(B362&lt;&gt;0,VLOOKUP(B362,'KLS1'!$D$2:$I$420,6,FALSE()),NA()),IFERROR(IF(A362&lt;&gt;0,VLOOKUP(A362,'KLS1'!$C$2:$I$420,7,FALSE()),NA()),""))</f>
        <v/>
      </c>
      <c r="AB362" s="6" t="str">
        <f>IFERROR(IF(B362&lt;&gt;0,VLOOKUP(B362,'KLS2'!$D$2:$I$426,6,FALSE()),NA()),IFERROR(IF(A362&lt;&gt;0,VLOOKUP(A362,'KLS2'!$C$2:$I$426,7,FALSE()),NA()),""))</f>
        <v/>
      </c>
      <c r="AC362" s="10">
        <f t="shared" si="66"/>
        <v>22</v>
      </c>
      <c r="AD362" s="11">
        <f t="shared" si="67"/>
        <v>22</v>
      </c>
      <c r="AE362" s="201">
        <f t="shared" si="68"/>
        <v>7.333333333333333</v>
      </c>
      <c r="AF362" s="240"/>
      <c r="AG362" s="4" t="str">
        <f>IFERROR(VLOOKUP(B362,FS!$A$2:$N$78,6,FALSE),"")</f>
        <v/>
      </c>
      <c r="AH362" s="4" t="str">
        <f>IFERROR(VLOOKUP(B362,FS!$A$2:$N$78,7,FALSE),"")</f>
        <v/>
      </c>
      <c r="AI362" s="4" t="str">
        <f>IFERROR(VLOOKUP(B362,FS!$A$2:$N$78,8,FALSE),"")</f>
        <v/>
      </c>
      <c r="AJ362" s="4" t="str">
        <f>IFERROR(VLOOKUP(B362,FS!$A$2:$N$78,9,FALSE),"")</f>
        <v/>
      </c>
      <c r="AK362" s="4" t="str">
        <f>IFERROR(VLOOKUP(B362,FS!$A$2:$N$78,10,FALSE),"")</f>
        <v/>
      </c>
      <c r="AL362" s="4" t="str">
        <f>IFERROR(VLOOKUP(B362,FS!$A$2:$N$78,11,FALSE),"")</f>
        <v/>
      </c>
      <c r="AM362" s="4" t="str">
        <f>IFERROR(VLOOKUP(B362,FS!$A$2:$N$78,12,FALSE),"")</f>
        <v/>
      </c>
      <c r="AN362" s="4" t="str">
        <f>IFERROR(VLOOKUP(B362,FS!$A$2:$N$78,13,FALSE),"")</f>
        <v/>
      </c>
      <c r="AO362" s="236">
        <f t="shared" si="69"/>
        <v>0</v>
      </c>
      <c r="AP362" s="235">
        <f t="shared" si="70"/>
        <v>0</v>
      </c>
      <c r="AQ362" s="237">
        <f t="shared" si="71"/>
        <v>0</v>
      </c>
      <c r="AR362" s="4">
        <f t="shared" si="72"/>
        <v>7.333333333333333</v>
      </c>
      <c r="AS362" s="1">
        <f t="shared" si="73"/>
        <v>1</v>
      </c>
      <c r="AT362" s="245">
        <f t="shared" si="75"/>
        <v>2</v>
      </c>
    </row>
    <row r="363" spans="1:46" s="130" customFormat="1" ht="15" customHeight="1">
      <c r="A363" s="142">
        <v>9150432</v>
      </c>
      <c r="B363" s="142">
        <v>777649</v>
      </c>
      <c r="C363" s="142" t="s">
        <v>504</v>
      </c>
      <c r="D363" s="18">
        <v>2010</v>
      </c>
      <c r="E363" s="3" t="s">
        <v>11</v>
      </c>
      <c r="F363" s="1" t="str">
        <f>IFERROR(VLOOKUP(B363,SVEXP!$A$2:$F$6577,6,FALSE),"")</f>
        <v>SNB Seveřani</v>
      </c>
      <c r="G363" s="211" t="str">
        <f>IFERROR(VLOOKUP(B363,SVEXP!$A$2:$E$6577,5,FALSE),"")</f>
        <v>Liberecký kraj</v>
      </c>
      <c r="H363" s="13" t="s">
        <v>161</v>
      </c>
      <c r="I363" s="4" t="str">
        <f>IFERROR(VLOOKUP(A363,'KLP1'!$C$1:$I$108,7,0),IFERROR(VLOOKUP(B363,'KLP1'!$D$1:$I$108,6,0),""))</f>
        <v/>
      </c>
      <c r="J363" s="4" t="str">
        <f>IFERROR(VLOOKUP(A363,'KLP2'!$C$1:$I$108,7,0),IFERROR(VLOOKUP(B363,'KLP2'!$D$1:$I$108,6,0),""))</f>
        <v/>
      </c>
      <c r="K363" s="4">
        <f>IFERROR(VLOOKUP(A363,'DM1'!$C$1:$I$108,7,0),IFERROR(VLOOKUP(B363,'DM1'!$D$1:$I$108,6,0),""))</f>
        <v>3.6</v>
      </c>
      <c r="L363" s="4">
        <f>IFERROR(VLOOKUP(A363,'DM2'!$C$1:$I$108,7,0),IFERROR(VLOOKUP(B363,'DM2'!$D$1:$I$108,6,0),""))</f>
        <v>7</v>
      </c>
      <c r="M363" s="4" t="str">
        <f>IFERROR(VLOOKUP(A363,'SPF1'!$C$1:$I$108,7,0),IFERROR(VLOOKUP(B363,'SPF1'!$D$1:$I$108,6,0),""))</f>
        <v/>
      </c>
      <c r="N363" s="4">
        <f>IFERROR(VLOOKUP(A363,'SPF2'!$C$1:$I$108,7,0),IFERROR(VLOOKUP(B363,'SPF2'!$D$1:$I$108,6,0),""))</f>
        <v>4</v>
      </c>
      <c r="O363" s="10">
        <f t="shared" si="63"/>
        <v>14.6</v>
      </c>
      <c r="P363" s="11">
        <f t="shared" si="64"/>
        <v>14.6</v>
      </c>
      <c r="Q363" s="201">
        <f t="shared" si="65"/>
        <v>4.8666666666666663</v>
      </c>
      <c r="R363" s="8"/>
      <c r="S363" s="5" t="str">
        <f>IFERROR(VLOOKUP(A363,DMSBX1!$C$1:$I$108,7,0),IFERROR(VLOOKUP(B363,DMSBX1!$D$1:$I$108,6,0),""))</f>
        <v/>
      </c>
      <c r="T363" s="5" t="str">
        <f>IFERROR(VLOOKUP(A363,DMSBX2!$C$1:$I$101,7,0),IFERROR(VLOOKUP(B363,DMSBX2!$D$1:$I$101,6,0),""))</f>
        <v/>
      </c>
      <c r="U363" s="4" t="str">
        <f>IFERROR(VLOOKUP(B363,'SP1'!$D$1:$I$107,6,0),"")</f>
        <v/>
      </c>
      <c r="V363" s="4" t="str">
        <f>IFERROR(VLOOKUP(B363,'SP2'!$D$1:$I$107,6,0),"")</f>
        <v/>
      </c>
      <c r="W363" s="4" t="str">
        <f>IFERROR(IF(B363&lt;&gt;0,VLOOKUP(B363,KLSBX1!$D$2:$I$120,6,FALSE()),NA()),IFERROR(IF(A363&lt;&gt;0,VLOOKUP(A363,KLSBX1!$C$2:$I$120,7,FALSE()),NA()),""))</f>
        <v/>
      </c>
      <c r="X363" s="4" t="str">
        <f>IFERROR(IF(B363&lt;&gt;0,VLOOKUP(B363,KLSBX2!$D$2:$I$120,6,FALSE()),NA()),IFERROR(IF(A363&lt;&gt;0,VLOOKUP(A363,KLSBX2!$C$2:$I$120,7,FALSE()),NA()),""))</f>
        <v/>
      </c>
      <c r="Y363" s="4" t="str">
        <f>IFERROR(IF(B363&lt;&gt;0,VLOOKUP(B363,DMSBXNC!$D$2:$I$420,6,FALSE()),NA()),IFERROR(IF(A363&lt;&gt;0,VLOOKUP(A363,DMSBXNC!$C$2:$I$420,7,FALSE()),NA()),""))</f>
        <v/>
      </c>
      <c r="Z363" s="4" t="str">
        <f>IFERROR(IF(B363&lt;&gt;0,VLOOKUP(B363,DMSBX1_3!$D$2:$I$420,6,FALSE()),NA()),IFERROR(IF(A363&lt;&gt;0,VLOOKUP(A363,DMSBX1_3!$C$2:$I$420,7,FALSE()),NA()),""))</f>
        <v/>
      </c>
      <c r="AA363" s="4" t="str">
        <f>IFERROR(IF(B363&lt;&gt;0,VLOOKUP(B363,'KLS1'!$D$2:$I$420,6,FALSE()),NA()),IFERROR(IF(A363&lt;&gt;0,VLOOKUP(A363,'KLS1'!$C$2:$I$420,7,FALSE()),NA()),""))</f>
        <v/>
      </c>
      <c r="AB363" s="6" t="str">
        <f>IFERROR(IF(B363&lt;&gt;0,VLOOKUP(B363,'KLS2'!$D$2:$I$426,6,FALSE()),NA()),IFERROR(IF(A363&lt;&gt;0,VLOOKUP(A363,'KLS2'!$C$2:$I$426,7,FALSE()),NA()),""))</f>
        <v/>
      </c>
      <c r="AC363" s="10">
        <f t="shared" si="66"/>
        <v>0</v>
      </c>
      <c r="AD363" s="11">
        <f t="shared" si="67"/>
        <v>0</v>
      </c>
      <c r="AE363" s="201">
        <f t="shared" si="68"/>
        <v>0</v>
      </c>
      <c r="AF363" s="240"/>
      <c r="AG363" s="4" t="str">
        <f>IFERROR(VLOOKUP(B363,FS!$A$2:$N$78,6,FALSE),"")</f>
        <v/>
      </c>
      <c r="AH363" s="4" t="str">
        <f>IFERROR(VLOOKUP(B363,FS!$A$2:$N$78,7,FALSE),"")</f>
        <v/>
      </c>
      <c r="AI363" s="4" t="str">
        <f>IFERROR(VLOOKUP(B363,FS!$A$2:$N$78,8,FALSE),"")</f>
        <v/>
      </c>
      <c r="AJ363" s="4" t="str">
        <f>IFERROR(VLOOKUP(B363,FS!$A$2:$N$78,9,FALSE),"")</f>
        <v/>
      </c>
      <c r="AK363" s="4" t="str">
        <f>IFERROR(VLOOKUP(B363,FS!$A$2:$N$78,10,FALSE),"")</f>
        <v/>
      </c>
      <c r="AL363" s="4" t="str">
        <f>IFERROR(VLOOKUP(B363,FS!$A$2:$N$78,11,FALSE),"")</f>
        <v/>
      </c>
      <c r="AM363" s="4" t="str">
        <f>IFERROR(VLOOKUP(B363,FS!$A$2:$N$78,12,FALSE),"")</f>
        <v/>
      </c>
      <c r="AN363" s="4" t="str">
        <f>IFERROR(VLOOKUP(B363,FS!$A$2:$N$78,13,FALSE),"")</f>
        <v/>
      </c>
      <c r="AO363" s="236">
        <f t="shared" si="69"/>
        <v>0</v>
      </c>
      <c r="AP363" s="235">
        <f t="shared" si="70"/>
        <v>0</v>
      </c>
      <c r="AQ363" s="237">
        <f t="shared" si="71"/>
        <v>0</v>
      </c>
      <c r="AR363" s="4">
        <f t="shared" si="72"/>
        <v>4.8666666666666663</v>
      </c>
      <c r="AS363" s="1">
        <f t="shared" si="73"/>
        <v>1</v>
      </c>
      <c r="AT363" s="245">
        <f t="shared" si="75"/>
        <v>3</v>
      </c>
    </row>
    <row r="364" spans="1:46" s="130" customFormat="1" ht="15" customHeight="1">
      <c r="A364" s="268"/>
      <c r="B364" s="14">
        <v>890658</v>
      </c>
      <c r="C364" s="14" t="s">
        <v>345</v>
      </c>
      <c r="D364" s="2">
        <v>2012</v>
      </c>
      <c r="E364" s="3" t="s">
        <v>11</v>
      </c>
      <c r="F364" s="1" t="str">
        <f>IFERROR(VLOOKUP(B364,SVEXP!$A$2:$F$6577,6,FALSE),"")</f>
        <v>Neregistrovaní</v>
      </c>
      <c r="G364" s="211" t="str">
        <f>IFERROR(VLOOKUP(B364,SVEXP!$A$2:$E$6577,5,FALSE),"")</f>
        <v>Plzeňský kraj</v>
      </c>
      <c r="H364" s="3" t="s">
        <v>164</v>
      </c>
      <c r="I364" s="4" t="str">
        <f>IFERROR(VLOOKUP(A364,'KLP1'!$C$1:$I$108,7,0),IFERROR(VLOOKUP(B364,'KLP1'!$D$1:$I$108,6,0),""))</f>
        <v/>
      </c>
      <c r="J364" s="4" t="str">
        <f>IFERROR(VLOOKUP(A364,'KLP2'!$C$1:$I$108,7,0),IFERROR(VLOOKUP(B364,'KLP2'!$D$1:$I$108,6,0),""))</f>
        <v/>
      </c>
      <c r="K364" s="4" t="str">
        <f>IFERROR(VLOOKUP(A364,'DM1'!$C$1:$I$108,7,0),IFERROR(VLOOKUP(B364,'DM1'!$D$1:$I$108,6,0),""))</f>
        <v/>
      </c>
      <c r="L364" s="4" t="str">
        <f>IFERROR(VLOOKUP(A364,'DM2'!$C$1:$I$108,7,0),IFERROR(VLOOKUP(B364,'DM2'!$D$1:$I$108,6,0),""))</f>
        <v/>
      </c>
      <c r="M364" s="17" t="str">
        <f>IFERROR(VLOOKUP(A364,'SPF1'!$C$1:$I$108,7,0),IFERROR(VLOOKUP(B364,'SPF1'!$D$1:$I$108,6,0),""))</f>
        <v/>
      </c>
      <c r="N364" s="88" t="str">
        <f>IFERROR(VLOOKUP(A364,'SPF2'!$C$1:$I$108,7,0),IFERROR(VLOOKUP(B364,'SPF2'!$D$1:$I$108,6,0),""))</f>
        <v/>
      </c>
      <c r="O364" s="10">
        <f t="shared" si="63"/>
        <v>0</v>
      </c>
      <c r="P364" s="11">
        <f t="shared" si="64"/>
        <v>0</v>
      </c>
      <c r="Q364" s="201">
        <f t="shared" si="65"/>
        <v>0</v>
      </c>
      <c r="R364" s="8"/>
      <c r="S364" s="5" t="str">
        <f>IFERROR(VLOOKUP(A364,DMSBX1!$C$1:$I$108,7,0),IFERROR(VLOOKUP(B364,DMSBX1!$D$1:$I$108,6,0),""))</f>
        <v/>
      </c>
      <c r="T364" s="5" t="str">
        <f>IFERROR(VLOOKUP(A364,DMSBX2!$C$1:$I$101,7,0),IFERROR(VLOOKUP(B364,DMSBX2!$D$1:$I$101,6,0),""))</f>
        <v/>
      </c>
      <c r="U364" s="4" t="str">
        <f>IFERROR(VLOOKUP(B364,'SP1'!$D$1:$I$107,6,0),"")</f>
        <v/>
      </c>
      <c r="V364" s="4" t="str">
        <f>IFERROR(VLOOKUP(B364,'SP2'!$D$1:$I$107,6,0),"")</f>
        <v/>
      </c>
      <c r="W364" s="4" t="str">
        <f>IFERROR(IF(B364&lt;&gt;0,VLOOKUP(B364,KLSBX1!$D$2:$I$120,6,FALSE()),NA()),IFERROR(IF(A364&lt;&gt;0,VLOOKUP(A364,KLSBX1!$C$2:$I$120,7,FALSE()),NA()),""))</f>
        <v/>
      </c>
      <c r="X364" s="4" t="str">
        <f>IFERROR(IF(B364&lt;&gt;0,VLOOKUP(B364,KLSBX2!$D$2:$I$120,6,FALSE()),NA()),IFERROR(IF(A364&lt;&gt;0,VLOOKUP(A364,KLSBX2!$C$2:$I$120,7,FALSE()),NA()),""))</f>
        <v/>
      </c>
      <c r="Y364" s="4" t="str">
        <f>IFERROR(IF(B364&lt;&gt;0,VLOOKUP(B364,DMSBXNC!$D$2:$I$420,6,FALSE()),NA()),IFERROR(IF(A364&lt;&gt;0,VLOOKUP(A364,DMSBXNC!$C$2:$I$420,7,FALSE()),NA()),""))</f>
        <v/>
      </c>
      <c r="Z364" s="4" t="str">
        <f>IFERROR(IF(B364&lt;&gt;0,VLOOKUP(B364,DMSBX1_3!$D$2:$I$420,6,FALSE()),NA()),IFERROR(IF(A364&lt;&gt;0,VLOOKUP(A364,DMSBX1_3!$C$2:$I$420,7,FALSE()),NA()),""))</f>
        <v/>
      </c>
      <c r="AA364" s="4" t="str">
        <f>IFERROR(IF(B364&lt;&gt;0,VLOOKUP(B364,'KLS1'!$D$2:$I$420,6,FALSE()),NA()),IFERROR(IF(A364&lt;&gt;0,VLOOKUP(A364,'KLS1'!$C$2:$I$420,7,FALSE()),NA()),""))</f>
        <v/>
      </c>
      <c r="AB364" s="6" t="str">
        <f>IFERROR(IF(B364&lt;&gt;0,VLOOKUP(B364,'KLS2'!$D$2:$I$426,6,FALSE()),NA()),IFERROR(IF(A364&lt;&gt;0,VLOOKUP(A364,'KLS2'!$C$2:$I$426,7,FALSE()),NA()),""))</f>
        <v/>
      </c>
      <c r="AC364" s="10">
        <f t="shared" si="66"/>
        <v>0</v>
      </c>
      <c r="AD364" s="11">
        <f t="shared" si="67"/>
        <v>0</v>
      </c>
      <c r="AE364" s="201">
        <f t="shared" si="68"/>
        <v>0</v>
      </c>
      <c r="AF364" s="240"/>
      <c r="AG364" s="4" t="str">
        <f>IFERROR(VLOOKUP(B364,FS!$A$2:$N$78,6,FALSE),"")</f>
        <v/>
      </c>
      <c r="AH364" s="4" t="str">
        <f>IFERROR(VLOOKUP(B364,FS!$A$2:$N$78,7,FALSE),"")</f>
        <v/>
      </c>
      <c r="AI364" s="4" t="str">
        <f>IFERROR(VLOOKUP(B364,FS!$A$2:$N$78,8,FALSE),"")</f>
        <v/>
      </c>
      <c r="AJ364" s="4" t="str">
        <f>IFERROR(VLOOKUP(B364,FS!$A$2:$N$78,9,FALSE),"")</f>
        <v/>
      </c>
      <c r="AK364" s="4" t="str">
        <f>IFERROR(VLOOKUP(B364,FS!$A$2:$N$78,10,FALSE),"")</f>
        <v/>
      </c>
      <c r="AL364" s="4" t="str">
        <f>IFERROR(VLOOKUP(B364,FS!$A$2:$N$78,11,FALSE),"")</f>
        <v/>
      </c>
      <c r="AM364" s="4" t="str">
        <f>IFERROR(VLOOKUP(B364,FS!$A$2:$N$78,12,FALSE),"")</f>
        <v/>
      </c>
      <c r="AN364" s="4" t="str">
        <f>IFERROR(VLOOKUP(B364,FS!$A$2:$N$78,13,FALSE),"")</f>
        <v/>
      </c>
      <c r="AO364" s="236">
        <f t="shared" si="69"/>
        <v>0</v>
      </c>
      <c r="AP364" s="235">
        <f t="shared" si="70"/>
        <v>0</v>
      </c>
      <c r="AQ364" s="237">
        <f t="shared" si="71"/>
        <v>0</v>
      </c>
      <c r="AR364" s="4">
        <f t="shared" si="72"/>
        <v>0</v>
      </c>
      <c r="AS364" s="1">
        <f t="shared" si="73"/>
        <v>0</v>
      </c>
      <c r="AT364" s="1"/>
    </row>
    <row r="365" spans="1:46" s="130" customFormat="1" ht="15" customHeight="1">
      <c r="A365" s="141"/>
      <c r="B365" s="141">
        <v>887901</v>
      </c>
      <c r="C365" s="14" t="s">
        <v>347</v>
      </c>
      <c r="D365" s="2">
        <v>2012</v>
      </c>
      <c r="E365" s="3" t="s">
        <v>11</v>
      </c>
      <c r="F365" s="1" t="str">
        <f>IFERROR(VLOOKUP(B365,SVEXP!$A$2:$F$6577,6,FALSE),"")</f>
        <v>SK LOQUITA' S</v>
      </c>
      <c r="G365" s="211" t="str">
        <f>IFERROR(VLOOKUP(B365,SVEXP!$A$2:$E$6577,5,FALSE),"")</f>
        <v>Hlavní město Praha</v>
      </c>
      <c r="H365" s="3" t="s">
        <v>164</v>
      </c>
      <c r="I365" s="4" t="str">
        <f>IFERROR(VLOOKUP(A365,'KLP1'!$C$1:$I$108,7,0),IFERROR(VLOOKUP(B365,'KLP1'!$D$1:$I$108,6,0),""))</f>
        <v/>
      </c>
      <c r="J365" s="4" t="str">
        <f>IFERROR(VLOOKUP(A365,'KLP2'!$C$1:$I$108,7,0),IFERROR(VLOOKUP(B365,'KLP2'!$D$1:$I$108,6,0),""))</f>
        <v/>
      </c>
      <c r="K365" s="4" t="str">
        <f>IFERROR(VLOOKUP(A365,'DM1'!$C$1:$I$108,7,0),IFERROR(VLOOKUP(B365,'DM1'!$D$1:$I$108,6,0),""))</f>
        <v/>
      </c>
      <c r="L365" s="4" t="str">
        <f>IFERROR(VLOOKUP(A365,'DM2'!$C$1:$I$108,7,0),IFERROR(VLOOKUP(B365,'DM2'!$D$1:$I$108,6,0),""))</f>
        <v/>
      </c>
      <c r="M365" s="17" t="str">
        <f>IFERROR(VLOOKUP(A365,'SPF1'!$C$1:$I$108,7,0),IFERROR(VLOOKUP(B365,'SPF1'!$D$1:$I$108,6,0),""))</f>
        <v/>
      </c>
      <c r="N365" s="88" t="str">
        <f>IFERROR(VLOOKUP(A365,'SPF2'!$C$1:$I$108,7,0),IFERROR(VLOOKUP(B365,'SPF2'!$D$1:$I$108,6,0),""))</f>
        <v/>
      </c>
      <c r="O365" s="10">
        <f t="shared" si="63"/>
        <v>0</v>
      </c>
      <c r="P365" s="11">
        <f t="shared" si="64"/>
        <v>0</v>
      </c>
      <c r="Q365" s="201">
        <f t="shared" si="65"/>
        <v>0</v>
      </c>
      <c r="R365" s="8"/>
      <c r="S365" s="5" t="str">
        <f>IFERROR(VLOOKUP(A365,DMSBX1!$C$1:$I$108,7,0),IFERROR(VLOOKUP(B365,DMSBX1!$D$1:$I$108,6,0),""))</f>
        <v/>
      </c>
      <c r="T365" s="5" t="str">
        <f>IFERROR(VLOOKUP(A365,DMSBX2!$C$1:$I$101,7,0),IFERROR(VLOOKUP(B365,DMSBX2!$D$1:$I$101,6,0),""))</f>
        <v/>
      </c>
      <c r="U365" s="4" t="str">
        <f>IFERROR(VLOOKUP(B365,'SP1'!$D$1:$I$107,6,0),"")</f>
        <v/>
      </c>
      <c r="V365" s="4" t="str">
        <f>IFERROR(VLOOKUP(B365,'SP2'!$D$1:$I$107,6,0),"")</f>
        <v/>
      </c>
      <c r="W365" s="4" t="str">
        <f>IFERROR(IF(B365&lt;&gt;0,VLOOKUP(B365,KLSBX1!$D$2:$I$120,6,FALSE()),NA()),IFERROR(IF(A365&lt;&gt;0,VLOOKUP(A365,KLSBX1!$C$2:$I$120,7,FALSE()),NA()),""))</f>
        <v/>
      </c>
      <c r="X365" s="4" t="str">
        <f>IFERROR(IF(B365&lt;&gt;0,VLOOKUP(B365,KLSBX2!$D$2:$I$120,6,FALSE()),NA()),IFERROR(IF(A365&lt;&gt;0,VLOOKUP(A365,KLSBX2!$C$2:$I$120,7,FALSE()),NA()),""))</f>
        <v/>
      </c>
      <c r="Y365" s="4" t="str">
        <f>IFERROR(IF(B365&lt;&gt;0,VLOOKUP(B365,DMSBXNC!$D$2:$I$420,6,FALSE()),NA()),IFERROR(IF(A365&lt;&gt;0,VLOOKUP(A365,DMSBXNC!$C$2:$I$420,7,FALSE()),NA()),""))</f>
        <v/>
      </c>
      <c r="Z365" s="4" t="str">
        <f>IFERROR(IF(B365&lt;&gt;0,VLOOKUP(B365,DMSBX1_3!$D$2:$I$420,6,FALSE()),NA()),IFERROR(IF(A365&lt;&gt;0,VLOOKUP(A365,DMSBX1_3!$C$2:$I$420,7,FALSE()),NA()),""))</f>
        <v/>
      </c>
      <c r="AA365" s="4" t="str">
        <f>IFERROR(IF(B365&lt;&gt;0,VLOOKUP(B365,'KLS1'!$D$2:$I$420,6,FALSE()),NA()),IFERROR(IF(A365&lt;&gt;0,VLOOKUP(A365,'KLS1'!$C$2:$I$420,7,FALSE()),NA()),""))</f>
        <v/>
      </c>
      <c r="AB365" s="6" t="str">
        <f>IFERROR(IF(B365&lt;&gt;0,VLOOKUP(B365,'KLS2'!$D$2:$I$426,6,FALSE()),NA()),IFERROR(IF(A365&lt;&gt;0,VLOOKUP(A365,'KLS2'!$C$2:$I$426,7,FALSE()),NA()),""))</f>
        <v/>
      </c>
      <c r="AC365" s="10">
        <f t="shared" si="66"/>
        <v>0</v>
      </c>
      <c r="AD365" s="11">
        <f t="shared" si="67"/>
        <v>0</v>
      </c>
      <c r="AE365" s="201">
        <f t="shared" si="68"/>
        <v>0</v>
      </c>
      <c r="AF365" s="240"/>
      <c r="AG365" s="4" t="str">
        <f>IFERROR(VLOOKUP(B365,FS!$A$2:$N$78,6,FALSE),"")</f>
        <v/>
      </c>
      <c r="AH365" s="4" t="str">
        <f>IFERROR(VLOOKUP(B365,FS!$A$2:$N$78,7,FALSE),"")</f>
        <v/>
      </c>
      <c r="AI365" s="4" t="str">
        <f>IFERROR(VLOOKUP(B365,FS!$A$2:$N$78,8,FALSE),"")</f>
        <v/>
      </c>
      <c r="AJ365" s="4" t="str">
        <f>IFERROR(VLOOKUP(B365,FS!$A$2:$N$78,9,FALSE),"")</f>
        <v/>
      </c>
      <c r="AK365" s="4" t="str">
        <f>IFERROR(VLOOKUP(B365,FS!$A$2:$N$78,10,FALSE),"")</f>
        <v/>
      </c>
      <c r="AL365" s="4" t="str">
        <f>IFERROR(VLOOKUP(B365,FS!$A$2:$N$78,11,FALSE),"")</f>
        <v/>
      </c>
      <c r="AM365" s="4" t="str">
        <f>IFERROR(VLOOKUP(B365,FS!$A$2:$N$78,12,FALSE),"")</f>
        <v/>
      </c>
      <c r="AN365" s="4" t="str">
        <f>IFERROR(VLOOKUP(B365,FS!$A$2:$N$78,13,FALSE),"")</f>
        <v/>
      </c>
      <c r="AO365" s="236">
        <f t="shared" si="69"/>
        <v>0</v>
      </c>
      <c r="AP365" s="235">
        <f t="shared" si="70"/>
        <v>0</v>
      </c>
      <c r="AQ365" s="237">
        <f t="shared" si="71"/>
        <v>0</v>
      </c>
      <c r="AR365" s="4">
        <f t="shared" si="72"/>
        <v>0</v>
      </c>
      <c r="AS365" s="1">
        <f t="shared" si="73"/>
        <v>0</v>
      </c>
      <c r="AT365" s="1"/>
    </row>
    <row r="366" spans="1:46" s="130" customFormat="1" ht="15" customHeight="1">
      <c r="A366" s="14"/>
      <c r="B366" s="14">
        <v>890660</v>
      </c>
      <c r="C366" s="14" t="s">
        <v>349</v>
      </c>
      <c r="D366" s="2">
        <v>2012</v>
      </c>
      <c r="E366" s="3" t="s">
        <v>11</v>
      </c>
      <c r="F366" s="1" t="str">
        <f>IFERROR(VLOOKUP(B366,SVEXP!$A$2:$F$6577,6,FALSE),"")</f>
        <v>SK SNOWRIDERS VIMPERK</v>
      </c>
      <c r="G366" s="211" t="str">
        <f>IFERROR(VLOOKUP(B366,SVEXP!$A$2:$E$6577,5,FALSE),"")</f>
        <v>Jihočeský kraj</v>
      </c>
      <c r="H366" s="3" t="s">
        <v>164</v>
      </c>
      <c r="I366" s="4" t="str">
        <f>IFERROR(VLOOKUP(A366,'KLP1'!$C$1:$I$108,7,0),IFERROR(VLOOKUP(B366,'KLP1'!$D$1:$I$108,6,0),""))</f>
        <v/>
      </c>
      <c r="J366" s="4" t="str">
        <f>IFERROR(VLOOKUP(A366,'KLP2'!$C$1:$I$108,7,0),IFERROR(VLOOKUP(B366,'KLP2'!$D$1:$I$108,6,0),""))</f>
        <v/>
      </c>
      <c r="K366" s="4" t="str">
        <f>IFERROR(VLOOKUP(A366,'DM1'!$C$1:$I$108,7,0),IFERROR(VLOOKUP(B366,'DM1'!$D$1:$I$108,6,0),""))</f>
        <v/>
      </c>
      <c r="L366" s="4" t="str">
        <f>IFERROR(VLOOKUP(A366,'DM2'!$C$1:$I$108,7,0),IFERROR(VLOOKUP(B366,'DM2'!$D$1:$I$108,6,0),""))</f>
        <v/>
      </c>
      <c r="M366" s="17" t="str">
        <f>IFERROR(VLOOKUP(A366,'SPF1'!$C$1:$I$108,7,0),IFERROR(VLOOKUP(B366,'SPF1'!$D$1:$I$108,6,0),""))</f>
        <v/>
      </c>
      <c r="N366" s="88" t="str">
        <f>IFERROR(VLOOKUP(A366,'SPF2'!$C$1:$I$108,7,0),IFERROR(VLOOKUP(B366,'SPF2'!$D$1:$I$108,6,0),""))</f>
        <v/>
      </c>
      <c r="O366" s="10">
        <f t="shared" si="63"/>
        <v>0</v>
      </c>
      <c r="P366" s="11">
        <f t="shared" si="64"/>
        <v>0</v>
      </c>
      <c r="Q366" s="201">
        <f t="shared" si="65"/>
        <v>0</v>
      </c>
      <c r="R366" s="8"/>
      <c r="S366" s="5" t="str">
        <f>IFERROR(VLOOKUP(A366,DMSBX1!$C$1:$I$108,7,0),IFERROR(VLOOKUP(B366,DMSBX1!$D$1:$I$108,6,0),""))</f>
        <v/>
      </c>
      <c r="T366" s="5" t="str">
        <f>IFERROR(VLOOKUP(A366,DMSBX2!$C$1:$I$101,7,0),IFERROR(VLOOKUP(B366,DMSBX2!$D$1:$I$101,6,0),""))</f>
        <v/>
      </c>
      <c r="U366" s="4" t="str">
        <f>IFERROR(VLOOKUP(B366,'SP1'!$D$1:$I$107,6,0),"")</f>
        <v/>
      </c>
      <c r="V366" s="4" t="str">
        <f>IFERROR(VLOOKUP(B366,'SP2'!$D$1:$I$107,6,0),"")</f>
        <v/>
      </c>
      <c r="W366" s="4" t="str">
        <f>IFERROR(IF(B366&lt;&gt;0,VLOOKUP(B366,KLSBX1!$D$2:$I$120,6,FALSE()),NA()),IFERROR(IF(A366&lt;&gt;0,VLOOKUP(A366,KLSBX1!$C$2:$I$120,7,FALSE()),NA()),""))</f>
        <v/>
      </c>
      <c r="X366" s="4" t="str">
        <f>IFERROR(IF(B366&lt;&gt;0,VLOOKUP(B366,KLSBX2!$D$2:$I$120,6,FALSE()),NA()),IFERROR(IF(A366&lt;&gt;0,VLOOKUP(A366,KLSBX2!$C$2:$I$120,7,FALSE()),NA()),""))</f>
        <v/>
      </c>
      <c r="Y366" s="4" t="str">
        <f>IFERROR(IF(B366&lt;&gt;0,VLOOKUP(B366,DMSBXNC!$D$2:$I$420,6,FALSE()),NA()),IFERROR(IF(A366&lt;&gt;0,VLOOKUP(A366,DMSBXNC!$C$2:$I$420,7,FALSE()),NA()),""))</f>
        <v/>
      </c>
      <c r="Z366" s="4" t="str">
        <f>IFERROR(IF(B366&lt;&gt;0,VLOOKUP(B366,DMSBX1_3!$D$2:$I$420,6,FALSE()),NA()),IFERROR(IF(A366&lt;&gt;0,VLOOKUP(A366,DMSBX1_3!$C$2:$I$420,7,FALSE()),NA()),""))</f>
        <v/>
      </c>
      <c r="AA366" s="4" t="str">
        <f>IFERROR(IF(B366&lt;&gt;0,VLOOKUP(B366,'KLS1'!$D$2:$I$420,6,FALSE()),NA()),IFERROR(IF(A366&lt;&gt;0,VLOOKUP(A366,'KLS1'!$C$2:$I$420,7,FALSE()),NA()),""))</f>
        <v/>
      </c>
      <c r="AB366" s="6" t="str">
        <f>IFERROR(IF(B366&lt;&gt;0,VLOOKUP(B366,'KLS2'!$D$2:$I$426,6,FALSE()),NA()),IFERROR(IF(A366&lt;&gt;0,VLOOKUP(A366,'KLS2'!$C$2:$I$426,7,FALSE()),NA()),""))</f>
        <v/>
      </c>
      <c r="AC366" s="10">
        <f t="shared" si="66"/>
        <v>0</v>
      </c>
      <c r="AD366" s="11">
        <f t="shared" si="67"/>
        <v>0</v>
      </c>
      <c r="AE366" s="201">
        <f t="shared" si="68"/>
        <v>0</v>
      </c>
      <c r="AF366" s="240"/>
      <c r="AG366" s="4" t="str">
        <f>IFERROR(VLOOKUP(B366,FS!$A$2:$N$78,6,FALSE),"")</f>
        <v/>
      </c>
      <c r="AH366" s="4" t="str">
        <f>IFERROR(VLOOKUP(B366,FS!$A$2:$N$78,7,FALSE),"")</f>
        <v/>
      </c>
      <c r="AI366" s="4" t="str">
        <f>IFERROR(VLOOKUP(B366,FS!$A$2:$N$78,8,FALSE),"")</f>
        <v/>
      </c>
      <c r="AJ366" s="4" t="str">
        <f>IFERROR(VLOOKUP(B366,FS!$A$2:$N$78,9,FALSE),"")</f>
        <v/>
      </c>
      <c r="AK366" s="4" t="str">
        <f>IFERROR(VLOOKUP(B366,FS!$A$2:$N$78,10,FALSE),"")</f>
        <v/>
      </c>
      <c r="AL366" s="4" t="str">
        <f>IFERROR(VLOOKUP(B366,FS!$A$2:$N$78,11,FALSE),"")</f>
        <v/>
      </c>
      <c r="AM366" s="4" t="str">
        <f>IFERROR(VLOOKUP(B366,FS!$A$2:$N$78,12,FALSE),"")</f>
        <v/>
      </c>
      <c r="AN366" s="4" t="str">
        <f>IFERROR(VLOOKUP(B366,FS!$A$2:$N$78,13,FALSE),"")</f>
        <v/>
      </c>
      <c r="AO366" s="236">
        <f t="shared" si="69"/>
        <v>0</v>
      </c>
      <c r="AP366" s="235">
        <f t="shared" si="70"/>
        <v>0</v>
      </c>
      <c r="AQ366" s="237">
        <f t="shared" si="71"/>
        <v>0</v>
      </c>
      <c r="AR366" s="4">
        <f t="shared" si="72"/>
        <v>0</v>
      </c>
      <c r="AS366" s="1">
        <f t="shared" si="73"/>
        <v>0</v>
      </c>
      <c r="AT366" s="1"/>
    </row>
    <row r="367" spans="1:46" s="130" customFormat="1" ht="15" customHeight="1">
      <c r="A367" s="14"/>
      <c r="B367" s="142">
        <v>890614</v>
      </c>
      <c r="C367" s="142" t="s">
        <v>350</v>
      </c>
      <c r="D367" s="18">
        <v>2012</v>
      </c>
      <c r="E367" s="13" t="s">
        <v>11</v>
      </c>
      <c r="F367" s="1" t="str">
        <f>IFERROR(VLOOKUP(B367,SVEXP!$A$2:$F$6577,6,FALSE),"")</f>
        <v>Neregistrovaní</v>
      </c>
      <c r="G367" s="211" t="str">
        <f>IFERROR(VLOOKUP(B367,SVEXP!$A$2:$E$6577,5,FALSE),"")</f>
        <v>Kraj Vysočina</v>
      </c>
      <c r="H367" s="13" t="s">
        <v>164</v>
      </c>
      <c r="I367" s="4" t="str">
        <f>IFERROR(VLOOKUP(A367,'KLP1'!$C$1:$I$108,7,0),IFERROR(VLOOKUP(B367,'KLP1'!$D$1:$I$108,6,0),""))</f>
        <v/>
      </c>
      <c r="J367" s="4" t="str">
        <f>IFERROR(VLOOKUP(A367,'KLP2'!$C$1:$I$108,7,0),IFERROR(VLOOKUP(B367,'KLP2'!$D$1:$I$108,6,0),""))</f>
        <v/>
      </c>
      <c r="K367" s="4" t="str">
        <f>IFERROR(VLOOKUP(A367,'DM1'!$C$1:$I$108,7,0),IFERROR(VLOOKUP(B367,'DM1'!$D$1:$I$108,6,0),""))</f>
        <v/>
      </c>
      <c r="L367" s="4" t="str">
        <f>IFERROR(VLOOKUP(A367,'DM2'!$C$1:$I$108,7,0),IFERROR(VLOOKUP(B367,'DM2'!$D$1:$I$108,6,0),""))</f>
        <v/>
      </c>
      <c r="M367" s="17" t="str">
        <f>IFERROR(VLOOKUP(A367,'SPF1'!$C$1:$I$108,7,0),IFERROR(VLOOKUP(B367,'SPF1'!$D$1:$I$108,6,0),""))</f>
        <v/>
      </c>
      <c r="N367" s="88" t="str">
        <f>IFERROR(VLOOKUP(A367,'SPF2'!$C$1:$I$108,7,0),IFERROR(VLOOKUP(B367,'SPF2'!$D$1:$I$108,6,0),""))</f>
        <v/>
      </c>
      <c r="O367" s="10">
        <f t="shared" si="63"/>
        <v>0</v>
      </c>
      <c r="P367" s="11">
        <f t="shared" si="64"/>
        <v>0</v>
      </c>
      <c r="Q367" s="201">
        <f t="shared" si="65"/>
        <v>0</v>
      </c>
      <c r="R367" s="8"/>
      <c r="S367" s="5" t="str">
        <f>IFERROR(VLOOKUP(A367,DMSBX1!$C$1:$I$108,7,0),IFERROR(VLOOKUP(B367,DMSBX1!$D$1:$I$108,6,0),""))</f>
        <v/>
      </c>
      <c r="T367" s="5" t="str">
        <f>IFERROR(VLOOKUP(A367,DMSBX2!$C$1:$I$101,7,0),IFERROR(VLOOKUP(B367,DMSBX2!$D$1:$I$101,6,0),""))</f>
        <v/>
      </c>
      <c r="U367" s="4" t="str">
        <f>IFERROR(VLOOKUP(B367,'SP1'!$D$1:$I$107,6,0),"")</f>
        <v/>
      </c>
      <c r="V367" s="4" t="str">
        <f>IFERROR(VLOOKUP(B367,'SP2'!$D$1:$I$107,6,0),"")</f>
        <v/>
      </c>
      <c r="W367" s="4" t="str">
        <f>IFERROR(IF(B367&lt;&gt;0,VLOOKUP(B367,KLSBX1!$D$2:$I$120,6,FALSE()),NA()),IFERROR(IF(A367&lt;&gt;0,VLOOKUP(A367,KLSBX1!$C$2:$I$120,7,FALSE()),NA()),""))</f>
        <v/>
      </c>
      <c r="X367" s="4" t="str">
        <f>IFERROR(IF(B367&lt;&gt;0,VLOOKUP(B367,KLSBX2!$D$2:$I$120,6,FALSE()),NA()),IFERROR(IF(A367&lt;&gt;0,VLOOKUP(A367,KLSBX2!$C$2:$I$120,7,FALSE()),NA()),""))</f>
        <v/>
      </c>
      <c r="Y367" s="4" t="str">
        <f>IFERROR(IF(B367&lt;&gt;0,VLOOKUP(B367,DMSBXNC!$D$2:$I$420,6,FALSE()),NA()),IFERROR(IF(A367&lt;&gt;0,VLOOKUP(A367,DMSBXNC!$C$2:$I$420,7,FALSE()),NA()),""))</f>
        <v/>
      </c>
      <c r="Z367" s="4" t="str">
        <f>IFERROR(IF(B367&lt;&gt;0,VLOOKUP(B367,DMSBX1_3!$D$2:$I$420,6,FALSE()),NA()),IFERROR(IF(A367&lt;&gt;0,VLOOKUP(A367,DMSBX1_3!$C$2:$I$420,7,FALSE()),NA()),""))</f>
        <v/>
      </c>
      <c r="AA367" s="4" t="str">
        <f>IFERROR(IF(B367&lt;&gt;0,VLOOKUP(B367,'KLS1'!$D$2:$I$420,6,FALSE()),NA()),IFERROR(IF(A367&lt;&gt;0,VLOOKUP(A367,'KLS1'!$C$2:$I$420,7,FALSE()),NA()),""))</f>
        <v/>
      </c>
      <c r="AB367" s="6" t="str">
        <f>IFERROR(IF(B367&lt;&gt;0,VLOOKUP(B367,'KLS2'!$D$2:$I$426,6,FALSE()),NA()),IFERROR(IF(A367&lt;&gt;0,VLOOKUP(A367,'KLS2'!$C$2:$I$426,7,FALSE()),NA()),""))</f>
        <v/>
      </c>
      <c r="AC367" s="10">
        <f t="shared" si="66"/>
        <v>0</v>
      </c>
      <c r="AD367" s="11">
        <f t="shared" si="67"/>
        <v>0</v>
      </c>
      <c r="AE367" s="201">
        <f t="shared" si="68"/>
        <v>0</v>
      </c>
      <c r="AF367" s="240"/>
      <c r="AG367" s="4" t="str">
        <f>IFERROR(VLOOKUP(B367,FS!$A$2:$N$78,6,FALSE),"")</f>
        <v/>
      </c>
      <c r="AH367" s="4" t="str">
        <f>IFERROR(VLOOKUP(B367,FS!$A$2:$N$78,7,FALSE),"")</f>
        <v/>
      </c>
      <c r="AI367" s="4" t="str">
        <f>IFERROR(VLOOKUP(B367,FS!$A$2:$N$78,8,FALSE),"")</f>
        <v/>
      </c>
      <c r="AJ367" s="4" t="str">
        <f>IFERROR(VLOOKUP(B367,FS!$A$2:$N$78,9,FALSE),"")</f>
        <v/>
      </c>
      <c r="AK367" s="4" t="str">
        <f>IFERROR(VLOOKUP(B367,FS!$A$2:$N$78,10,FALSE),"")</f>
        <v/>
      </c>
      <c r="AL367" s="4" t="str">
        <f>IFERROR(VLOOKUP(B367,FS!$A$2:$N$78,11,FALSE),"")</f>
        <v/>
      </c>
      <c r="AM367" s="4" t="str">
        <f>IFERROR(VLOOKUP(B367,FS!$A$2:$N$78,12,FALSE),"")</f>
        <v/>
      </c>
      <c r="AN367" s="4" t="str">
        <f>IFERROR(VLOOKUP(B367,FS!$A$2:$N$78,13,FALSE),"")</f>
        <v/>
      </c>
      <c r="AO367" s="236">
        <f t="shared" si="69"/>
        <v>0</v>
      </c>
      <c r="AP367" s="235">
        <f t="shared" si="70"/>
        <v>0</v>
      </c>
      <c r="AQ367" s="237">
        <f t="shared" si="71"/>
        <v>0</v>
      </c>
      <c r="AR367" s="4">
        <f t="shared" si="72"/>
        <v>0</v>
      </c>
      <c r="AS367" s="1">
        <f t="shared" si="73"/>
        <v>0</v>
      </c>
      <c r="AT367" s="1"/>
    </row>
    <row r="368" spans="1:46" s="130" customFormat="1" ht="15" customHeight="1">
      <c r="A368" s="178">
        <v>9150436</v>
      </c>
      <c r="B368" s="178">
        <v>773756</v>
      </c>
      <c r="C368" s="178" t="s">
        <v>480</v>
      </c>
      <c r="D368" s="109">
        <v>2010</v>
      </c>
      <c r="E368" s="109" t="s">
        <v>11</v>
      </c>
      <c r="F368" s="1" t="str">
        <f>IFERROR(VLOOKUP(B368,SVEXP!$A$2:$F$6577,6,FALSE),"")</f>
        <v>Tělovýchovná jednota Jiskra Josefův Důl</v>
      </c>
      <c r="G368" s="211" t="str">
        <f>IFERROR(VLOOKUP(B368,SVEXP!$A$2:$E$6577,5,FALSE),"")</f>
        <v>Liberecký kraj</v>
      </c>
      <c r="H368" s="3" t="s">
        <v>161</v>
      </c>
      <c r="I368" s="4"/>
      <c r="J368" s="4"/>
      <c r="K368" s="4"/>
      <c r="L368" s="4"/>
      <c r="M368" s="1" t="str">
        <f>IFERROR(VLOOKUP(A368,'SPF1'!$C$1:$I$108,7,0),IFERROR(VLOOKUP(B368,'SPF1'!$D$1:$I$108,6,0),""))</f>
        <v/>
      </c>
      <c r="N368" s="4" t="str">
        <f>IFERROR(VLOOKUP(A368,'SPF2'!$C$1:$I$108,7,0),IFERROR(VLOOKUP(B368,'SPF2'!$D$1:$I$108,6,0),""))</f>
        <v/>
      </c>
      <c r="O368" s="10">
        <f t="shared" si="63"/>
        <v>0</v>
      </c>
      <c r="P368" s="11">
        <f t="shared" si="64"/>
        <v>0</v>
      </c>
      <c r="Q368" s="201">
        <f t="shared" si="65"/>
        <v>0</v>
      </c>
      <c r="R368" s="8"/>
      <c r="S368" s="5"/>
      <c r="T368" s="5" t="str">
        <f>IFERROR(VLOOKUP(A368,DMSBX2!$C$1:$I$101,7,0),IFERROR(VLOOKUP(B368,DMSBX2!$D$1:$I$101,6,0),""))</f>
        <v/>
      </c>
      <c r="U368" s="4" t="str">
        <f>IFERROR(VLOOKUP(B368,'SP1'!$D$1:$I$107,6,0),"")</f>
        <v/>
      </c>
      <c r="V368" s="4" t="str">
        <f>IFERROR(VLOOKUP(B368,'SP2'!$D$1:$I$107,6,0),"")</f>
        <v/>
      </c>
      <c r="W368" s="4"/>
      <c r="X368" s="4" t="str">
        <f>IFERROR(IF(B368&lt;&gt;0,VLOOKUP(B368,KLSBX2!$D$2:$I$120,6,FALSE()),NA()),IFERROR(IF(A368&lt;&gt;0,VLOOKUP(A368,KLSBX2!$C$2:$I$120,7,FALSE()),NA()),""))</f>
        <v/>
      </c>
      <c r="Y368" s="4">
        <f>IFERROR(IF(B368&lt;&gt;0,VLOOKUP(B368,DMSBXNC!$D$2:$I$420,6,FALSE()),NA()),IFERROR(IF(A368&lt;&gt;0,VLOOKUP(A368,DMSBXNC!$C$2:$I$420,7,FALSE()),NA()),""))</f>
        <v>1.46</v>
      </c>
      <c r="Z368" s="4">
        <f>IFERROR(IF(B368&lt;&gt;0,VLOOKUP(B368,DMSBX1_3!$D$2:$I$420,6,FALSE()),NA()),IFERROR(IF(A368&lt;&gt;0,VLOOKUP(A368,DMSBX1_3!$C$2:$I$420,7,FALSE()),NA()),""))</f>
        <v>1.55</v>
      </c>
      <c r="AA368" s="4" t="str">
        <f>IFERROR(IF(B368&lt;&gt;0,VLOOKUP(B368,'KLS1'!$D$2:$I$420,6,FALSE()),NA()),IFERROR(IF(A368&lt;&gt;0,VLOOKUP(A368,'KLS1'!$C$2:$I$420,7,FALSE()),NA()),""))</f>
        <v/>
      </c>
      <c r="AB368" s="6" t="str">
        <f>IFERROR(IF(B368&lt;&gt;0,VLOOKUP(B368,'KLS2'!$D$2:$I$426,6,FALSE()),NA()),IFERROR(IF(A368&lt;&gt;0,VLOOKUP(A368,'KLS2'!$C$2:$I$426,7,FALSE()),NA()),""))</f>
        <v/>
      </c>
      <c r="AC368" s="10">
        <f t="shared" si="66"/>
        <v>3.01</v>
      </c>
      <c r="AD368" s="11">
        <f t="shared" si="67"/>
        <v>3.01</v>
      </c>
      <c r="AE368" s="201">
        <f t="shared" si="68"/>
        <v>1.0033333333333332</v>
      </c>
      <c r="AF368" s="240"/>
      <c r="AG368" s="4" t="str">
        <f>IFERROR(VLOOKUP(B368,FS!$A$2:$N$78,6,FALSE),"")</f>
        <v/>
      </c>
      <c r="AH368" s="4" t="str">
        <f>IFERROR(VLOOKUP(B368,FS!$A$2:$N$78,7,FALSE),"")</f>
        <v/>
      </c>
      <c r="AI368" s="4" t="str">
        <f>IFERROR(VLOOKUP(B368,FS!$A$2:$N$78,8,FALSE),"")</f>
        <v/>
      </c>
      <c r="AJ368" s="4" t="str">
        <f>IFERROR(VLOOKUP(B368,FS!$A$2:$N$78,9,FALSE),"")</f>
        <v/>
      </c>
      <c r="AK368" s="4" t="str">
        <f>IFERROR(VLOOKUP(B368,FS!$A$2:$N$78,10,FALSE),"")</f>
        <v/>
      </c>
      <c r="AL368" s="4" t="str">
        <f>IFERROR(VLOOKUP(B368,FS!$A$2:$N$78,11,FALSE),"")</f>
        <v/>
      </c>
      <c r="AM368" s="4" t="str">
        <f>IFERROR(VLOOKUP(B368,FS!$A$2:$N$78,12,FALSE),"")</f>
        <v/>
      </c>
      <c r="AN368" s="4" t="str">
        <f>IFERROR(VLOOKUP(B368,FS!$A$2:$N$78,13,FALSE),"")</f>
        <v/>
      </c>
      <c r="AO368" s="236">
        <f t="shared" si="69"/>
        <v>0</v>
      </c>
      <c r="AP368" s="235">
        <f t="shared" si="70"/>
        <v>0</v>
      </c>
      <c r="AQ368" s="237">
        <f t="shared" si="71"/>
        <v>0</v>
      </c>
      <c r="AR368" s="4">
        <f t="shared" si="72"/>
        <v>1.0033333333333332</v>
      </c>
      <c r="AS368" s="1">
        <f t="shared" si="73"/>
        <v>1</v>
      </c>
      <c r="AT368" s="245">
        <f t="shared" ref="AT368:AT375" si="76">COUNTIF(I368:N368,"&gt;"&amp;0)+COUNTIF(S368:AB368,"&gt;"&amp;0)+COUNTIF(AG368:AN368,"&gt;"&amp;0)</f>
        <v>2</v>
      </c>
    </row>
    <row r="369" spans="1:46" s="130" customFormat="1" ht="15" customHeight="1">
      <c r="A369" s="14">
        <v>9150422</v>
      </c>
      <c r="B369" s="142">
        <v>777032</v>
      </c>
      <c r="C369" s="142" t="s">
        <v>508</v>
      </c>
      <c r="D369" s="2">
        <v>2010</v>
      </c>
      <c r="E369" s="3" t="s">
        <v>11</v>
      </c>
      <c r="F369" s="1" t="str">
        <f>IFERROR(VLOOKUP(B369,SVEXP!$A$2:$F$6577,6,FALSE),"")</f>
        <v>Spolek Penguin´s ski club Ostrava</v>
      </c>
      <c r="G369" s="211" t="str">
        <f>IFERROR(VLOOKUP(B369,SVEXP!$A$2:$E$6577,5,FALSE),"")</f>
        <v>Moravskoslezský kraj</v>
      </c>
      <c r="H369" s="3" t="s">
        <v>161</v>
      </c>
      <c r="I369" s="4" t="str">
        <f>IFERROR(VLOOKUP(A369,'KLP1'!$C$1:$I$108,7,0),IFERROR(VLOOKUP(B369,'KLP1'!$D$1:$I$108,6,0),""))</f>
        <v/>
      </c>
      <c r="J369" s="4" t="str">
        <f>IFERROR(VLOOKUP(A369,'KLP2'!$C$1:$I$108,7,0),IFERROR(VLOOKUP(B369,'KLP2'!$D$1:$I$108,6,0),""))</f>
        <v/>
      </c>
      <c r="K369" s="4">
        <f>IFERROR(VLOOKUP(A369,'DM1'!$C$1:$I$108,7,0),IFERROR(VLOOKUP(B369,'DM1'!$D$1:$I$108,6,0),""))</f>
        <v>2.4</v>
      </c>
      <c r="L369" s="4">
        <f>IFERROR(VLOOKUP(A369,'DM2'!$C$1:$I$108,7,0),IFERROR(VLOOKUP(B369,'DM2'!$D$1:$I$108,6,0),""))</f>
        <v>4</v>
      </c>
      <c r="M369" s="4">
        <f>IFERROR(VLOOKUP(A369,'SPF1'!$C$1:$I$108,7,0),IFERROR(VLOOKUP(B369,'SPF1'!$D$1:$I$108,6,0),""))</f>
        <v>5</v>
      </c>
      <c r="N369" s="4">
        <f>IFERROR(VLOOKUP(A369,'SPF2'!$C$1:$I$108,7,0),IFERROR(VLOOKUP(B369,'SPF2'!$D$1:$I$108,6,0),""))</f>
        <v>8</v>
      </c>
      <c r="O369" s="10">
        <f t="shared" si="63"/>
        <v>19.399999999999999</v>
      </c>
      <c r="P369" s="11">
        <f t="shared" si="64"/>
        <v>19.399999999999999</v>
      </c>
      <c r="Q369" s="201">
        <f t="shared" si="65"/>
        <v>5.666666666666667</v>
      </c>
      <c r="R369" s="8"/>
      <c r="S369" s="5" t="str">
        <f>IFERROR(VLOOKUP(A369,DMSBX1!$C$1:$I$108,7,0),IFERROR(VLOOKUP(B369,DMSBX1!$D$1:$I$108,6,0),""))</f>
        <v/>
      </c>
      <c r="T369" s="5" t="str">
        <f>IFERROR(VLOOKUP(A369,DMSBX2!$C$1:$I$101,7,0),IFERROR(VLOOKUP(B369,DMSBX2!$D$1:$I$101,6,0),""))</f>
        <v/>
      </c>
      <c r="U369" s="4" t="str">
        <f>IFERROR(VLOOKUP(B369,'SP1'!$D$1:$I$107,6,0),"")</f>
        <v/>
      </c>
      <c r="V369" s="4" t="str">
        <f>IFERROR(VLOOKUP(B369,'SP2'!$D$1:$I$107,6,0),"")</f>
        <v/>
      </c>
      <c r="W369" s="4" t="str">
        <f>IFERROR(IF(B369&lt;&gt;0,VLOOKUP(B369,KLSBX1!$D$2:$I$120,6,FALSE()),NA()),IFERROR(IF(A369&lt;&gt;0,VLOOKUP(A369,KLSBX1!$C$2:$I$120,7,FALSE()),NA()),""))</f>
        <v/>
      </c>
      <c r="X369" s="4" t="str">
        <f>IFERROR(IF(B369&lt;&gt;0,VLOOKUP(B369,KLSBX2!$D$2:$I$120,6,FALSE()),NA()),IFERROR(IF(A369&lt;&gt;0,VLOOKUP(A369,KLSBX2!$C$2:$I$120,7,FALSE()),NA()),""))</f>
        <v/>
      </c>
      <c r="Y369" s="4" t="str">
        <f>IFERROR(IF(B369&lt;&gt;0,VLOOKUP(B369,DMSBXNC!$D$2:$I$420,6,FALSE()),NA()),IFERROR(IF(A369&lt;&gt;0,VLOOKUP(A369,DMSBXNC!$C$2:$I$420,7,FALSE()),NA()),""))</f>
        <v/>
      </c>
      <c r="Z369" s="4" t="str">
        <f>IFERROR(IF(B369&lt;&gt;0,VLOOKUP(B369,DMSBX1_3!$D$2:$I$420,6,FALSE()),NA()),IFERROR(IF(A369&lt;&gt;0,VLOOKUP(A369,DMSBX1_3!$C$2:$I$420,7,FALSE()),NA()),""))</f>
        <v/>
      </c>
      <c r="AA369" s="4" t="str">
        <f>IFERROR(IF(B369&lt;&gt;0,VLOOKUP(B369,'KLS1'!$D$2:$I$420,6,FALSE()),NA()),IFERROR(IF(A369&lt;&gt;0,VLOOKUP(A369,'KLS1'!$C$2:$I$420,7,FALSE()),NA()),""))</f>
        <v/>
      </c>
      <c r="AB369" s="6" t="str">
        <f>IFERROR(IF(B369&lt;&gt;0,VLOOKUP(B369,'KLS2'!$D$2:$I$426,6,FALSE()),NA()),IFERROR(IF(A369&lt;&gt;0,VLOOKUP(A369,'KLS2'!$C$2:$I$426,7,FALSE()),NA()),""))</f>
        <v/>
      </c>
      <c r="AC369" s="10">
        <f t="shared" si="66"/>
        <v>0</v>
      </c>
      <c r="AD369" s="11">
        <f t="shared" si="67"/>
        <v>0</v>
      </c>
      <c r="AE369" s="201">
        <f t="shared" si="68"/>
        <v>0</v>
      </c>
      <c r="AF369" s="240"/>
      <c r="AG369" s="4" t="str">
        <f>IFERROR(VLOOKUP(B369,FS!$A$2:$N$78,6,FALSE),"")</f>
        <v/>
      </c>
      <c r="AH369" s="4" t="str">
        <f>IFERROR(VLOOKUP(B369,FS!$A$2:$N$78,7,FALSE),"")</f>
        <v/>
      </c>
      <c r="AI369" s="4" t="str">
        <f>IFERROR(VLOOKUP(B369,FS!$A$2:$N$78,8,FALSE),"")</f>
        <v/>
      </c>
      <c r="AJ369" s="4" t="str">
        <f>IFERROR(VLOOKUP(B369,FS!$A$2:$N$78,9,FALSE),"")</f>
        <v/>
      </c>
      <c r="AK369" s="4" t="str">
        <f>IFERROR(VLOOKUP(B369,FS!$A$2:$N$78,10,FALSE),"")</f>
        <v/>
      </c>
      <c r="AL369" s="4" t="str">
        <f>IFERROR(VLOOKUP(B369,FS!$A$2:$N$78,11,FALSE),"")</f>
        <v/>
      </c>
      <c r="AM369" s="4" t="str">
        <f>IFERROR(VLOOKUP(B369,FS!$A$2:$N$78,12,FALSE),"")</f>
        <v/>
      </c>
      <c r="AN369" s="4" t="str">
        <f>IFERROR(VLOOKUP(B369,FS!$A$2:$N$78,13,FALSE),"")</f>
        <v/>
      </c>
      <c r="AO369" s="236">
        <f t="shared" si="69"/>
        <v>0</v>
      </c>
      <c r="AP369" s="235">
        <f t="shared" si="70"/>
        <v>0</v>
      </c>
      <c r="AQ369" s="237">
        <f t="shared" si="71"/>
        <v>0</v>
      </c>
      <c r="AR369" s="4">
        <f t="shared" si="72"/>
        <v>5.666666666666667</v>
      </c>
      <c r="AS369" s="1">
        <f t="shared" si="73"/>
        <v>1</v>
      </c>
      <c r="AT369" s="245">
        <f t="shared" si="76"/>
        <v>4</v>
      </c>
    </row>
    <row r="370" spans="1:46" s="130" customFormat="1" ht="15" customHeight="1">
      <c r="A370" s="141">
        <v>9150426</v>
      </c>
      <c r="B370" s="141">
        <v>776904</v>
      </c>
      <c r="C370" s="14" t="s">
        <v>458</v>
      </c>
      <c r="D370" s="2">
        <v>2010</v>
      </c>
      <c r="E370" s="3" t="s">
        <v>11</v>
      </c>
      <c r="F370" s="1" t="str">
        <f>IFERROR(VLOOKUP(B370,SVEXP!$A$2:$F$6577,6,FALSE),"")</f>
        <v>Snow Rockets</v>
      </c>
      <c r="G370" s="211" t="str">
        <f>IFERROR(VLOOKUP(B370,SVEXP!$A$2:$E$6577,5,FALSE),"")</f>
        <v>Pardubický kraj</v>
      </c>
      <c r="H370" s="3" t="s">
        <v>161</v>
      </c>
      <c r="I370" s="4" t="str">
        <f>IFERROR(VLOOKUP(A370,'KLP1'!$C$1:$I$108,7,0),IFERROR(VLOOKUP(B370,'KLP1'!$D$1:$I$108,6,0),""))</f>
        <v/>
      </c>
      <c r="J370" s="4" t="str">
        <f>IFERROR(VLOOKUP(A370,'KLP2'!$C$1:$I$108,7,0),IFERROR(VLOOKUP(B370,'KLP2'!$D$1:$I$108,6,0),""))</f>
        <v/>
      </c>
      <c r="K370" s="4" t="str">
        <f>IFERROR(VLOOKUP(A370,'DM1'!$C$1:$I$108,7,0),IFERROR(VLOOKUP(B370,'DM1'!$D$1:$I$108,6,0),""))</f>
        <v/>
      </c>
      <c r="L370" s="4" t="str">
        <f>IFERROR(VLOOKUP(A370,'DM2'!$C$1:$I$108,7,0),IFERROR(VLOOKUP(B370,'DM2'!$D$1:$I$108,6,0),""))</f>
        <v/>
      </c>
      <c r="M370" s="1" t="str">
        <f>IFERROR(VLOOKUP(A370,'SPF1'!$C$1:$I$108,7,0),IFERROR(VLOOKUP(B370,'SPF1'!$D$1:$I$108,6,0),""))</f>
        <v/>
      </c>
      <c r="N370" s="4" t="str">
        <f>IFERROR(VLOOKUP(A370,'SPF2'!$C$1:$I$108,7,0),IFERROR(VLOOKUP(B370,'SPF2'!$D$1:$I$108,6,0),""))</f>
        <v/>
      </c>
      <c r="O370" s="10">
        <f t="shared" si="63"/>
        <v>0</v>
      </c>
      <c r="P370" s="11">
        <f t="shared" si="64"/>
        <v>0</v>
      </c>
      <c r="Q370" s="201">
        <f t="shared" si="65"/>
        <v>0</v>
      </c>
      <c r="R370" s="8"/>
      <c r="S370" s="5">
        <f>IFERROR(VLOOKUP(A370,DMSBX1!$C$1:$I$108,7,0),IFERROR(VLOOKUP(B370,DMSBX1!$D$1:$I$108,6,0),""))</f>
        <v>2</v>
      </c>
      <c r="T370" s="5">
        <f>IFERROR(VLOOKUP(A370,DMSBX2!$C$1:$I$101,7,0),IFERROR(VLOOKUP(B370,DMSBX2!$D$1:$I$101,6,0),""))</f>
        <v>2.6</v>
      </c>
      <c r="U370" s="4">
        <f>IFERROR(VLOOKUP(B370,'SP1'!$D$1:$I$107,6,0),"")</f>
        <v>18</v>
      </c>
      <c r="V370" s="4">
        <f>IFERROR(VLOOKUP(B370,'SP2'!$D$1:$I$107,6,0),"")</f>
        <v>36</v>
      </c>
      <c r="W370" s="4">
        <f>IFERROR(IF(B370&lt;&gt;0,VLOOKUP(B370,KLSBX1!$D$2:$I$120,6,FALSE()),NA()),IFERROR(IF(A370&lt;&gt;0,VLOOKUP(A370,KLSBX1!$C$2:$I$120,7,FALSE()),NA()),""))</f>
        <v>13</v>
      </c>
      <c r="X370" s="4">
        <f>IFERROR(IF(B370&lt;&gt;0,VLOOKUP(B370,KLSBX2!$D$2:$I$120,6,FALSE()),NA()),IFERROR(IF(A370&lt;&gt;0,VLOOKUP(A370,KLSBX2!$C$2:$I$120,7,FALSE()),NA()),""))</f>
        <v>13</v>
      </c>
      <c r="Y370" s="4">
        <f>IFERROR(IF(B370&lt;&gt;0,VLOOKUP(B370,DMSBXNC!$D$2:$I$420,6,FALSE()),NA()),IFERROR(IF(A370&lt;&gt;0,VLOOKUP(A370,DMSBXNC!$C$2:$I$420,7,FALSE()),NA()),""))</f>
        <v>2.2000000000000002</v>
      </c>
      <c r="Z370" s="4">
        <f>IFERROR(IF(B370&lt;&gt;0,VLOOKUP(B370,DMSBX1_3!$D$2:$I$420,6,FALSE()),NA()),IFERROR(IF(A370&lt;&gt;0,VLOOKUP(A370,DMSBX1_3!$C$2:$I$420,7,FALSE()),NA()),""))</f>
        <v>2</v>
      </c>
      <c r="AA370" s="4">
        <f>IFERROR(IF(B370&lt;&gt;0,VLOOKUP(B370,'KLS1'!$D$2:$I$420,6,FALSE()),NA()),IFERROR(IF(A370&lt;&gt;0,VLOOKUP(A370,'KLS1'!$C$2:$I$420,7,FALSE()),NA()),""))</f>
        <v>36</v>
      </c>
      <c r="AB370" s="6">
        <f>IFERROR(IF(B370&lt;&gt;0,VLOOKUP(B370,'KLS2'!$D$2:$I$426,6,FALSE()),NA()),IFERROR(IF(A370&lt;&gt;0,VLOOKUP(A370,'KLS2'!$C$2:$I$426,7,FALSE()),NA()),""))</f>
        <v>60</v>
      </c>
      <c r="AC370" s="10">
        <f t="shared" si="66"/>
        <v>184.8</v>
      </c>
      <c r="AD370" s="11">
        <f t="shared" si="67"/>
        <v>180.79999999999998</v>
      </c>
      <c r="AE370" s="201">
        <f t="shared" si="68"/>
        <v>44</v>
      </c>
      <c r="AF370" s="240"/>
      <c r="AG370" s="4" t="str">
        <f>IFERROR(VLOOKUP(B370,FS!$A$2:$N$78,6,FALSE),"")</f>
        <v/>
      </c>
      <c r="AH370" s="4" t="str">
        <f>IFERROR(VLOOKUP(B370,FS!$A$2:$N$78,7,FALSE),"")</f>
        <v/>
      </c>
      <c r="AI370" s="4" t="str">
        <f>IFERROR(VLOOKUP(B370,FS!$A$2:$N$78,8,FALSE),"")</f>
        <v/>
      </c>
      <c r="AJ370" s="4" t="str">
        <f>IFERROR(VLOOKUP(B370,FS!$A$2:$N$78,9,FALSE),"")</f>
        <v/>
      </c>
      <c r="AK370" s="4" t="str">
        <f>IFERROR(VLOOKUP(B370,FS!$A$2:$N$78,10,FALSE),"")</f>
        <v/>
      </c>
      <c r="AL370" s="4" t="str">
        <f>IFERROR(VLOOKUP(B370,FS!$A$2:$N$78,11,FALSE),"")</f>
        <v/>
      </c>
      <c r="AM370" s="4" t="str">
        <f>IFERROR(VLOOKUP(B370,FS!$A$2:$N$78,12,FALSE),"")</f>
        <v/>
      </c>
      <c r="AN370" s="4" t="str">
        <f>IFERROR(VLOOKUP(B370,FS!$A$2:$N$78,13,FALSE),"")</f>
        <v/>
      </c>
      <c r="AO370" s="236">
        <f t="shared" si="69"/>
        <v>0</v>
      </c>
      <c r="AP370" s="235">
        <f t="shared" si="70"/>
        <v>0</v>
      </c>
      <c r="AQ370" s="237">
        <f t="shared" si="71"/>
        <v>0</v>
      </c>
      <c r="AR370" s="4">
        <f t="shared" si="72"/>
        <v>44</v>
      </c>
      <c r="AS370" s="1">
        <f t="shared" si="73"/>
        <v>1</v>
      </c>
      <c r="AT370" s="245">
        <f t="shared" si="76"/>
        <v>10</v>
      </c>
    </row>
    <row r="371" spans="1:46" s="130" customFormat="1" ht="15" customHeight="1">
      <c r="A371" s="184">
        <v>9150435</v>
      </c>
      <c r="B371" s="14">
        <v>776148</v>
      </c>
      <c r="C371" s="14" t="s">
        <v>464</v>
      </c>
      <c r="D371" s="3">
        <v>2010</v>
      </c>
      <c r="E371" s="3" t="s">
        <v>11</v>
      </c>
      <c r="F371" s="1" t="str">
        <f>IFERROR(VLOOKUP(B371,SVEXP!$A$2:$F$6577,6,FALSE),"")</f>
        <v>Snow Rockets</v>
      </c>
      <c r="G371" s="211" t="str">
        <f>IFERROR(VLOOKUP(B371,SVEXP!$A$2:$E$6577,5,FALSE),"")</f>
        <v>Plzeňský kraj</v>
      </c>
      <c r="H371" s="3" t="s">
        <v>161</v>
      </c>
      <c r="I371" s="4" t="str">
        <f>IFERROR(VLOOKUP(A371,'KLP1'!$C$1:$I$108,7,0),IFERROR(VLOOKUP(B371,'KLP1'!$D$1:$I$108,6,0),""))</f>
        <v/>
      </c>
      <c r="J371" s="4" t="str">
        <f>IFERROR(VLOOKUP(A371,'KLP2'!$C$1:$I$108,7,0),IFERROR(VLOOKUP(B371,'KLP2'!$D$1:$I$108,6,0),""))</f>
        <v/>
      </c>
      <c r="K371" s="4" t="str">
        <f>IFERROR(VLOOKUP(A371,'DM1'!$C$1:$I$108,7,0),IFERROR(VLOOKUP(B371,'DM1'!$D$1:$I$108,6,0),""))</f>
        <v/>
      </c>
      <c r="L371" s="4" t="str">
        <f>IFERROR(VLOOKUP(A371,'DM2'!$C$1:$I$108,7,0),IFERROR(VLOOKUP(B371,'DM2'!$D$1:$I$108,6,0),""))</f>
        <v/>
      </c>
      <c r="M371" s="1" t="str">
        <f>IFERROR(VLOOKUP(A371,'SPF1'!$C$1:$I$108,7,0),IFERROR(VLOOKUP(B371,'SPF1'!$D$1:$I$108,6,0),""))</f>
        <v/>
      </c>
      <c r="N371" s="4" t="str">
        <f>IFERROR(VLOOKUP(A371,'SPF2'!$C$1:$I$108,7,0),IFERROR(VLOOKUP(B371,'SPF2'!$D$1:$I$108,6,0),""))</f>
        <v/>
      </c>
      <c r="O371" s="10">
        <f t="shared" si="63"/>
        <v>0</v>
      </c>
      <c r="P371" s="11">
        <f t="shared" si="64"/>
        <v>0</v>
      </c>
      <c r="Q371" s="201">
        <f t="shared" si="65"/>
        <v>0</v>
      </c>
      <c r="R371" s="8"/>
      <c r="S371" s="5" t="str">
        <f>IFERROR(VLOOKUP(A371,DMSBX1!$C$1:$I$108,7,0),IFERROR(VLOOKUP(B371,DMSBX1!$D$1:$I$108,6,0),""))</f>
        <v/>
      </c>
      <c r="T371" s="5" t="str">
        <f>IFERROR(VLOOKUP(A371,DMSBX2!$C$1:$I$101,7,0),IFERROR(VLOOKUP(B371,DMSBX2!$D$1:$I$101,6,0),""))</f>
        <v/>
      </c>
      <c r="U371" s="4">
        <f>IFERROR(VLOOKUP(B371,'SP1'!$D$1:$I$107,6,0),"")</f>
        <v>60</v>
      </c>
      <c r="V371" s="4">
        <f>IFERROR(VLOOKUP(B371,'SP2'!$D$1:$I$107,6,0),"")</f>
        <v>50</v>
      </c>
      <c r="W371" s="4">
        <f>IFERROR(IF(B371&lt;&gt;0,VLOOKUP(B371,KLSBX1!$D$2:$I$120,6,FALSE()),NA()),IFERROR(IF(A371&lt;&gt;0,VLOOKUP(A371,KLSBX1!$C$2:$I$120,7,FALSE()),NA()),""))</f>
        <v>2.2000000000000002</v>
      </c>
      <c r="X371" s="4">
        <f>IFERROR(IF(B371&lt;&gt;0,VLOOKUP(B371,KLSBX2!$D$2:$I$120,6,FALSE()),NA()),IFERROR(IF(A371&lt;&gt;0,VLOOKUP(A371,KLSBX2!$C$2:$I$120,7,FALSE()),NA()),""))</f>
        <v>3.6</v>
      </c>
      <c r="Y371" s="4">
        <f>IFERROR(IF(B371&lt;&gt;0,VLOOKUP(B371,DMSBXNC!$D$2:$I$420,6,FALSE()),NA()),IFERROR(IF(A371&lt;&gt;0,VLOOKUP(A371,DMSBXNC!$C$2:$I$420,7,FALSE()),NA()),""))</f>
        <v>1.76</v>
      </c>
      <c r="Z371" s="4">
        <f>IFERROR(IF(B371&lt;&gt;0,VLOOKUP(B371,DMSBX1_3!$D$2:$I$420,6,FALSE()),NA()),IFERROR(IF(A371&lt;&gt;0,VLOOKUP(A371,DMSBX1_3!$C$2:$I$420,7,FALSE()),NA()),""))</f>
        <v>1.79</v>
      </c>
      <c r="AA371" s="4" t="str">
        <f>IFERROR(IF(B371&lt;&gt;0,VLOOKUP(B371,'KLS1'!$D$2:$I$420,6,FALSE()),NA()),IFERROR(IF(A371&lt;&gt;0,VLOOKUP(A371,'KLS1'!$C$2:$I$420,7,FALSE()),NA()),""))</f>
        <v/>
      </c>
      <c r="AB371" s="6" t="str">
        <f>IFERROR(IF(B371&lt;&gt;0,VLOOKUP(B371,'KLS2'!$D$2:$I$426,6,FALSE()),NA()),IFERROR(IF(A371&lt;&gt;0,VLOOKUP(A371,'KLS2'!$C$2:$I$426,7,FALSE()),NA()),""))</f>
        <v/>
      </c>
      <c r="AC371" s="10">
        <f t="shared" si="66"/>
        <v>119.35000000000001</v>
      </c>
      <c r="AD371" s="11">
        <f t="shared" si="67"/>
        <v>119.35000000000001</v>
      </c>
      <c r="AE371" s="201">
        <f t="shared" si="68"/>
        <v>37.866666666666667</v>
      </c>
      <c r="AF371" s="240"/>
      <c r="AG371" s="4" t="str">
        <f>IFERROR(VLOOKUP(B371,FS!$A$2:$N$78,6,FALSE),"")</f>
        <v/>
      </c>
      <c r="AH371" s="4" t="str">
        <f>IFERROR(VLOOKUP(B371,FS!$A$2:$N$78,7,FALSE),"")</f>
        <v/>
      </c>
      <c r="AI371" s="4" t="str">
        <f>IFERROR(VLOOKUP(B371,FS!$A$2:$N$78,8,FALSE),"")</f>
        <v/>
      </c>
      <c r="AJ371" s="4" t="str">
        <f>IFERROR(VLOOKUP(B371,FS!$A$2:$N$78,9,FALSE),"")</f>
        <v/>
      </c>
      <c r="AK371" s="4" t="str">
        <f>IFERROR(VLOOKUP(B371,FS!$A$2:$N$78,10,FALSE),"")</f>
        <v/>
      </c>
      <c r="AL371" s="4" t="str">
        <f>IFERROR(VLOOKUP(B371,FS!$A$2:$N$78,11,FALSE),"")</f>
        <v/>
      </c>
      <c r="AM371" s="4" t="str">
        <f>IFERROR(VLOOKUP(B371,FS!$A$2:$N$78,12,FALSE),"")</f>
        <v/>
      </c>
      <c r="AN371" s="4" t="str">
        <f>IFERROR(VLOOKUP(B371,FS!$A$2:$N$78,13,FALSE),"")</f>
        <v/>
      </c>
      <c r="AO371" s="236">
        <f t="shared" si="69"/>
        <v>0</v>
      </c>
      <c r="AP371" s="235">
        <f t="shared" si="70"/>
        <v>0</v>
      </c>
      <c r="AQ371" s="237">
        <f t="shared" si="71"/>
        <v>0</v>
      </c>
      <c r="AR371" s="4">
        <f t="shared" si="72"/>
        <v>37.866666666666667</v>
      </c>
      <c r="AS371" s="1">
        <f t="shared" si="73"/>
        <v>1</v>
      </c>
      <c r="AT371" s="245">
        <f t="shared" si="76"/>
        <v>6</v>
      </c>
    </row>
    <row r="372" spans="1:46" s="130" customFormat="1" ht="15" customHeight="1">
      <c r="A372" s="14">
        <v>9150425</v>
      </c>
      <c r="B372" s="14">
        <v>777428</v>
      </c>
      <c r="C372" s="14" t="s">
        <v>468</v>
      </c>
      <c r="D372" s="3">
        <v>2010</v>
      </c>
      <c r="E372" s="3" t="s">
        <v>11</v>
      </c>
      <c r="F372" s="1" t="str">
        <f>IFERROR(VLOOKUP(B372,SVEXP!$A$2:$F$6577,6,FALSE),"")</f>
        <v>Snow Rockets</v>
      </c>
      <c r="G372" s="211" t="str">
        <f>IFERROR(VLOOKUP(B372,SVEXP!$A$2:$E$6577,5,FALSE),"")</f>
        <v>Středočeský kraj</v>
      </c>
      <c r="H372" s="3" t="s">
        <v>161</v>
      </c>
      <c r="I372" s="4" t="str">
        <f>IFERROR(VLOOKUP(A372,'KLP1'!$C$1:$I$108,7,0),IFERROR(VLOOKUP(B372,'KLP1'!$D$1:$I$108,6,0),""))</f>
        <v/>
      </c>
      <c r="J372" s="4" t="str">
        <f>IFERROR(VLOOKUP(A372,'KLP2'!$C$1:$I$108,7,0),IFERROR(VLOOKUP(B372,'KLP2'!$D$1:$I$108,6,0),""))</f>
        <v/>
      </c>
      <c r="K372" s="4" t="str">
        <f>IFERROR(VLOOKUP(A372,'DM1'!$C$1:$I$108,7,0),IFERROR(VLOOKUP(B372,'DM1'!$D$1:$I$108,6,0),""))</f>
        <v/>
      </c>
      <c r="L372" s="4" t="str">
        <f>IFERROR(VLOOKUP(A372,'DM2'!$C$1:$I$108,7,0),IFERROR(VLOOKUP(B372,'DM2'!$D$1:$I$108,6,0),""))</f>
        <v/>
      </c>
      <c r="M372" s="1" t="str">
        <f>IFERROR(VLOOKUP(A372,'SPF1'!$C$1:$I$108,7,0),IFERROR(VLOOKUP(B372,'SPF1'!$D$1:$I$108,6,0),""))</f>
        <v/>
      </c>
      <c r="N372" s="4" t="str">
        <f>IFERROR(VLOOKUP(A372,'SPF2'!$C$1:$I$108,7,0),IFERROR(VLOOKUP(B372,'SPF2'!$D$1:$I$108,6,0),""))</f>
        <v/>
      </c>
      <c r="O372" s="10">
        <f t="shared" si="63"/>
        <v>0</v>
      </c>
      <c r="P372" s="11">
        <f t="shared" si="64"/>
        <v>0</v>
      </c>
      <c r="Q372" s="201">
        <f t="shared" si="65"/>
        <v>0</v>
      </c>
      <c r="R372" s="8"/>
      <c r="S372" s="5">
        <f>IFERROR(VLOOKUP(A372,DMSBX1!$C$1:$I$108,7,0),IFERROR(VLOOKUP(B372,DMSBX1!$D$1:$I$108,6,0),""))</f>
        <v>1.97</v>
      </c>
      <c r="T372" s="5">
        <f>IFERROR(VLOOKUP(A372,DMSBX2!$C$1:$I$101,7,0),IFERROR(VLOOKUP(B372,DMSBX2!$D$1:$I$101,6,0),""))</f>
        <v>2.6</v>
      </c>
      <c r="U372" s="4" t="str">
        <f>IFERROR(VLOOKUP(B372,'SP1'!$D$1:$I$107,6,0),"")</f>
        <v/>
      </c>
      <c r="V372" s="4" t="str">
        <f>IFERROR(VLOOKUP(B372,'SP2'!$D$1:$I$107,6,0),"")</f>
        <v/>
      </c>
      <c r="W372" s="4">
        <f>IFERROR(IF(B372&lt;&gt;0,VLOOKUP(B372,KLSBX1!$D$2:$I$120,6,FALSE()),NA()),IFERROR(IF(A372&lt;&gt;0,VLOOKUP(A372,KLSBX1!$C$2:$I$120,7,FALSE()),NA()),""))</f>
        <v>2.8</v>
      </c>
      <c r="X372" s="4">
        <f>IFERROR(IF(B372&lt;&gt;0,VLOOKUP(B372,KLSBX2!$D$2:$I$120,6,FALSE()),NA()),IFERROR(IF(A372&lt;&gt;0,VLOOKUP(A372,KLSBX2!$C$2:$I$120,7,FALSE()),NA()),""))</f>
        <v>4.5</v>
      </c>
      <c r="Y372" s="4">
        <f>IFERROR(IF(B372&lt;&gt;0,VLOOKUP(B372,DMSBXNC!$D$2:$I$420,6,FALSE()),NA()),IFERROR(IF(A372&lt;&gt;0,VLOOKUP(A372,DMSBXNC!$C$2:$I$420,7,FALSE()),NA()),""))</f>
        <v>1.55</v>
      </c>
      <c r="Z372" s="4">
        <f>IFERROR(IF(B372&lt;&gt;0,VLOOKUP(B372,DMSBX1_3!$D$2:$I$420,6,FALSE()),NA()),IFERROR(IF(A372&lt;&gt;0,VLOOKUP(A372,DMSBX1_3!$C$2:$I$420,7,FALSE()),NA()),""))</f>
        <v>1.58</v>
      </c>
      <c r="AA372" s="4">
        <f>IFERROR(IF(B372&lt;&gt;0,VLOOKUP(B372,'KLS1'!$D$2:$I$420,6,FALSE()),NA()),IFERROR(IF(A372&lt;&gt;0,VLOOKUP(A372,'KLS1'!$C$2:$I$420,7,FALSE()),NA()),""))</f>
        <v>20</v>
      </c>
      <c r="AB372" s="6">
        <f>IFERROR(IF(B372&lt;&gt;0,VLOOKUP(B372,'KLS2'!$D$2:$I$426,6,FALSE()),NA()),IFERROR(IF(A372&lt;&gt;0,VLOOKUP(A372,'KLS2'!$C$2:$I$426,7,FALSE()),NA()),""))</f>
        <v>18</v>
      </c>
      <c r="AC372" s="10">
        <f t="shared" si="66"/>
        <v>53</v>
      </c>
      <c r="AD372" s="11">
        <f t="shared" si="67"/>
        <v>52.999999999999993</v>
      </c>
      <c r="AE372" s="201">
        <f t="shared" si="68"/>
        <v>14.166666666666666</v>
      </c>
      <c r="AF372" s="240"/>
      <c r="AG372" s="4" t="str">
        <f>IFERROR(VLOOKUP(B372,FS!$A$2:$N$78,6,FALSE),"")</f>
        <v/>
      </c>
      <c r="AH372" s="4" t="str">
        <f>IFERROR(VLOOKUP(B372,FS!$A$2:$N$78,7,FALSE),"")</f>
        <v/>
      </c>
      <c r="AI372" s="4" t="str">
        <f>IFERROR(VLOOKUP(B372,FS!$A$2:$N$78,8,FALSE),"")</f>
        <v/>
      </c>
      <c r="AJ372" s="4" t="str">
        <f>IFERROR(VLOOKUP(B372,FS!$A$2:$N$78,9,FALSE),"")</f>
        <v/>
      </c>
      <c r="AK372" s="4" t="str">
        <f>IFERROR(VLOOKUP(B372,FS!$A$2:$N$78,10,FALSE),"")</f>
        <v/>
      </c>
      <c r="AL372" s="4" t="str">
        <f>IFERROR(VLOOKUP(B372,FS!$A$2:$N$78,11,FALSE),"")</f>
        <v/>
      </c>
      <c r="AM372" s="4" t="str">
        <f>IFERROR(VLOOKUP(B372,FS!$A$2:$N$78,12,FALSE),"")</f>
        <v/>
      </c>
      <c r="AN372" s="4" t="str">
        <f>IFERROR(VLOOKUP(B372,FS!$A$2:$N$78,13,FALSE),"")</f>
        <v/>
      </c>
      <c r="AO372" s="236">
        <f t="shared" si="69"/>
        <v>0</v>
      </c>
      <c r="AP372" s="235">
        <f t="shared" si="70"/>
        <v>0</v>
      </c>
      <c r="AQ372" s="237">
        <f t="shared" si="71"/>
        <v>0</v>
      </c>
      <c r="AR372" s="4">
        <f t="shared" si="72"/>
        <v>14.166666666666666</v>
      </c>
      <c r="AS372" s="1">
        <f t="shared" si="73"/>
        <v>1</v>
      </c>
      <c r="AT372" s="245">
        <f t="shared" si="76"/>
        <v>8</v>
      </c>
    </row>
    <row r="373" spans="1:46" s="130" customFormat="1" ht="15" customHeight="1">
      <c r="A373" s="184">
        <v>9150434</v>
      </c>
      <c r="B373" s="14">
        <v>776161</v>
      </c>
      <c r="C373" s="14" t="s">
        <v>479</v>
      </c>
      <c r="D373" s="2">
        <v>2010</v>
      </c>
      <c r="E373" s="3" t="s">
        <v>11</v>
      </c>
      <c r="F373" s="1" t="str">
        <f>IFERROR(VLOOKUP(B373,SVEXP!$A$2:$F$6577,6,FALSE),"")</f>
        <v>Snow Rockets</v>
      </c>
      <c r="G373" s="211" t="str">
        <f>IFERROR(VLOOKUP(B373,SVEXP!$A$2:$E$6577,5,FALSE),"")</f>
        <v>Středočeský kraj</v>
      </c>
      <c r="H373" s="3" t="s">
        <v>161</v>
      </c>
      <c r="I373" s="4" t="str">
        <f>IFERROR(VLOOKUP(A373,'KLP1'!$C$1:$I$108,7,0),IFERROR(VLOOKUP(B373,'KLP1'!$D$1:$I$108,6,0),""))</f>
        <v/>
      </c>
      <c r="J373" s="4" t="str">
        <f>IFERROR(VLOOKUP(A373,'KLP2'!$C$1:$I$108,7,0),IFERROR(VLOOKUP(B373,'KLP2'!$D$1:$I$108,6,0),""))</f>
        <v/>
      </c>
      <c r="K373" s="4" t="str">
        <f>IFERROR(VLOOKUP(A373,'DM1'!$C$1:$I$108,7,0),IFERROR(VLOOKUP(B373,'DM1'!$D$1:$I$108,6,0),""))</f>
        <v/>
      </c>
      <c r="L373" s="4" t="str">
        <f>IFERROR(VLOOKUP(A373,'DM2'!$C$1:$I$108,7,0),IFERROR(VLOOKUP(B373,'DM2'!$D$1:$I$108,6,0),""))</f>
        <v/>
      </c>
      <c r="M373" s="1" t="str">
        <f>IFERROR(VLOOKUP(A373,'SPF1'!$C$1:$I$108,7,0),IFERROR(VLOOKUP(B373,'SPF1'!$D$1:$I$108,6,0),""))</f>
        <v/>
      </c>
      <c r="N373" s="4" t="str">
        <f>IFERROR(VLOOKUP(A373,'SPF2'!$C$1:$I$108,7,0),IFERROR(VLOOKUP(B373,'SPF2'!$D$1:$I$108,6,0),""))</f>
        <v/>
      </c>
      <c r="O373" s="10">
        <f t="shared" si="63"/>
        <v>0</v>
      </c>
      <c r="P373" s="11">
        <f t="shared" si="64"/>
        <v>0</v>
      </c>
      <c r="Q373" s="201">
        <f t="shared" si="65"/>
        <v>0</v>
      </c>
      <c r="R373" s="8"/>
      <c r="S373" s="5" t="str">
        <f>IFERROR(VLOOKUP(A373,DMSBX1!$C$1:$I$108,7,0),IFERROR(VLOOKUP(B373,DMSBX1!$D$1:$I$108,6,0),""))</f>
        <v/>
      </c>
      <c r="T373" s="5" t="str">
        <f>IFERROR(VLOOKUP(A373,DMSBX2!$C$1:$I$101,7,0),IFERROR(VLOOKUP(B373,DMSBX2!$D$1:$I$101,6,0),""))</f>
        <v/>
      </c>
      <c r="U373" s="4" t="str">
        <f>IFERROR(VLOOKUP(B373,'SP1'!$D$1:$I$107,6,0),"")</f>
        <v/>
      </c>
      <c r="V373" s="4" t="str">
        <f>IFERROR(VLOOKUP(B373,'SP2'!$D$1:$I$107,6,0),"")</f>
        <v/>
      </c>
      <c r="W373" s="4">
        <f>IFERROR(IF(B373&lt;&gt;0,VLOOKUP(B373,KLSBX1!$D$2:$I$120,6,FALSE()),NA()),IFERROR(IF(A373&lt;&gt;0,VLOOKUP(A373,KLSBX1!$C$2:$I$120,7,FALSE()),NA()),""))</f>
        <v>1.97</v>
      </c>
      <c r="X373" s="4">
        <f>IFERROR(IF(B373&lt;&gt;0,VLOOKUP(B373,KLSBX2!$D$2:$I$120,6,FALSE()),NA()),IFERROR(IF(A373&lt;&gt;0,VLOOKUP(A373,KLSBX2!$C$2:$I$120,7,FALSE()),NA()),""))</f>
        <v>3.2</v>
      </c>
      <c r="Y373" s="4" t="str">
        <f>IFERROR(IF(B373&lt;&gt;0,VLOOKUP(B373,DMSBXNC!$D$2:$I$420,6,FALSE()),NA()),IFERROR(IF(A373&lt;&gt;0,VLOOKUP(A373,DMSBXNC!$C$2:$I$420,7,FALSE()),NA()),""))</f>
        <v/>
      </c>
      <c r="Z373" s="4" t="str">
        <f>IFERROR(IF(B373&lt;&gt;0,VLOOKUP(B373,DMSBX1_3!$D$2:$I$420,6,FALSE()),NA()),IFERROR(IF(A373&lt;&gt;0,VLOOKUP(A373,DMSBX1_3!$C$2:$I$420,7,FALSE()),NA()),""))</f>
        <v/>
      </c>
      <c r="AA373" s="4" t="str">
        <f>IFERROR(IF(B373&lt;&gt;0,VLOOKUP(B373,'KLS1'!$D$2:$I$420,6,FALSE()),NA()),IFERROR(IF(A373&lt;&gt;0,VLOOKUP(A373,'KLS1'!$C$2:$I$420,7,FALSE()),NA()),""))</f>
        <v/>
      </c>
      <c r="AB373" s="6" t="str">
        <f>IFERROR(IF(B373&lt;&gt;0,VLOOKUP(B373,'KLS2'!$D$2:$I$426,6,FALSE()),NA()),IFERROR(IF(A373&lt;&gt;0,VLOOKUP(A373,'KLS2'!$C$2:$I$426,7,FALSE()),NA()),""))</f>
        <v/>
      </c>
      <c r="AC373" s="10">
        <f t="shared" si="66"/>
        <v>5.17</v>
      </c>
      <c r="AD373" s="11">
        <f t="shared" si="67"/>
        <v>5.17</v>
      </c>
      <c r="AE373" s="201">
        <f t="shared" si="68"/>
        <v>1.7233333333333334</v>
      </c>
      <c r="AF373" s="240"/>
      <c r="AG373" s="4" t="str">
        <f>IFERROR(VLOOKUP(B373,FS!$A$2:$N$78,6,FALSE),"")</f>
        <v/>
      </c>
      <c r="AH373" s="4" t="str">
        <f>IFERROR(VLOOKUP(B373,FS!$A$2:$N$78,7,FALSE),"")</f>
        <v/>
      </c>
      <c r="AI373" s="4" t="str">
        <f>IFERROR(VLOOKUP(B373,FS!$A$2:$N$78,8,FALSE),"")</f>
        <v/>
      </c>
      <c r="AJ373" s="4" t="str">
        <f>IFERROR(VLOOKUP(B373,FS!$A$2:$N$78,9,FALSE),"")</f>
        <v/>
      </c>
      <c r="AK373" s="4" t="str">
        <f>IFERROR(VLOOKUP(B373,FS!$A$2:$N$78,10,FALSE),"")</f>
        <v/>
      </c>
      <c r="AL373" s="4" t="str">
        <f>IFERROR(VLOOKUP(B373,FS!$A$2:$N$78,11,FALSE),"")</f>
        <v/>
      </c>
      <c r="AM373" s="4" t="str">
        <f>IFERROR(VLOOKUP(B373,FS!$A$2:$N$78,12,FALSE),"")</f>
        <v/>
      </c>
      <c r="AN373" s="4" t="str">
        <f>IFERROR(VLOOKUP(B373,FS!$A$2:$N$78,13,FALSE),"")</f>
        <v/>
      </c>
      <c r="AO373" s="236">
        <f t="shared" si="69"/>
        <v>0</v>
      </c>
      <c r="AP373" s="235">
        <f t="shared" si="70"/>
        <v>0</v>
      </c>
      <c r="AQ373" s="237">
        <f t="shared" si="71"/>
        <v>0</v>
      </c>
      <c r="AR373" s="4">
        <f t="shared" si="72"/>
        <v>1.7233333333333334</v>
      </c>
      <c r="AS373" s="1">
        <f t="shared" si="73"/>
        <v>1</v>
      </c>
      <c r="AT373" s="245">
        <f t="shared" si="76"/>
        <v>2</v>
      </c>
    </row>
    <row r="374" spans="1:46" s="130" customFormat="1" ht="15" customHeight="1">
      <c r="A374" s="14">
        <v>9150421</v>
      </c>
      <c r="B374" s="142">
        <v>777048</v>
      </c>
      <c r="C374" s="142" t="s">
        <v>487</v>
      </c>
      <c r="D374" s="18">
        <v>2010</v>
      </c>
      <c r="E374" s="13" t="s">
        <v>11</v>
      </c>
      <c r="F374" s="1" t="str">
        <f>IFERROR(VLOOKUP(B374,SVEXP!$A$2:$F$6577,6,FALSE),"")</f>
        <v>Lítací jelen</v>
      </c>
      <c r="G374" s="211" t="str">
        <f>IFERROR(VLOOKUP(B374,SVEXP!$A$2:$E$6577,5,FALSE),"")</f>
        <v>Zlínský kraj</v>
      </c>
      <c r="H374" s="13" t="s">
        <v>161</v>
      </c>
      <c r="I374" s="4">
        <f>IFERROR(VLOOKUP(A374,'KLP1'!$C$1:$I$108,7,0),IFERROR(VLOOKUP(B374,'KLP1'!$D$1:$I$108,6,0),""))</f>
        <v>18</v>
      </c>
      <c r="J374" s="4">
        <f>IFERROR(VLOOKUP(A374,'KLP2'!$C$1:$I$108,7,0),IFERROR(VLOOKUP(B374,'KLP2'!$D$1:$I$108,6,0),""))</f>
        <v>18</v>
      </c>
      <c r="K374" s="4">
        <f>IFERROR(VLOOKUP(A374,'DM1'!$C$1:$I$108,7,0),IFERROR(VLOOKUP(B374,'DM1'!$D$1:$I$108,6,0),""))</f>
        <v>10</v>
      </c>
      <c r="L374" s="4">
        <f>IFERROR(VLOOKUP(A374,'DM2'!$C$1:$I$108,7,0),IFERROR(VLOOKUP(B374,'DM2'!$D$1:$I$108,6,0),""))</f>
        <v>10</v>
      </c>
      <c r="M374" s="4">
        <f>IFERROR(VLOOKUP(A374,'SPF1'!$C$1:$I$108,7,0),IFERROR(VLOOKUP(B374,'SPF1'!$D$1:$I$108,6,0),""))</f>
        <v>11</v>
      </c>
      <c r="N374" s="4">
        <f>IFERROR(VLOOKUP(A374,'SPF2'!$C$1:$I$108,7,0),IFERROR(VLOOKUP(B374,'SPF2'!$D$1:$I$108,6,0),""))</f>
        <v>10</v>
      </c>
      <c r="O374" s="10">
        <f t="shared" si="63"/>
        <v>77</v>
      </c>
      <c r="P374" s="11">
        <f t="shared" si="64"/>
        <v>57</v>
      </c>
      <c r="Q374" s="201">
        <f t="shared" si="65"/>
        <v>15.666666666666666</v>
      </c>
      <c r="R374" s="8"/>
      <c r="S374" s="5" t="str">
        <f>IFERROR(VLOOKUP(A374,DMSBX1!$C$1:$I$108,7,0),IFERROR(VLOOKUP(B374,DMSBX1!$D$1:$I$108,6,0),""))</f>
        <v/>
      </c>
      <c r="T374" s="5" t="str">
        <f>IFERROR(VLOOKUP(A374,DMSBX2!$C$1:$I$101,7,0),IFERROR(VLOOKUP(B374,DMSBX2!$D$1:$I$101,6,0),""))</f>
        <v/>
      </c>
      <c r="U374" s="4" t="str">
        <f>IFERROR(VLOOKUP(B374,'SP1'!$D$1:$I$107,6,0),"")</f>
        <v/>
      </c>
      <c r="V374" s="4" t="str">
        <f>IFERROR(VLOOKUP(B374,'SP2'!$D$1:$I$107,6,0),"")</f>
        <v/>
      </c>
      <c r="W374" s="4" t="str">
        <f>IFERROR(IF(B374&lt;&gt;0,VLOOKUP(B374,KLSBX1!$D$2:$I$120,6,FALSE()),NA()),IFERROR(IF(A374&lt;&gt;0,VLOOKUP(A374,KLSBX1!$C$2:$I$120,7,FALSE()),NA()),""))</f>
        <v/>
      </c>
      <c r="X374" s="4" t="str">
        <f>IFERROR(IF(B374&lt;&gt;0,VLOOKUP(B374,KLSBX2!$D$2:$I$120,6,FALSE()),NA()),IFERROR(IF(A374&lt;&gt;0,VLOOKUP(A374,KLSBX2!$C$2:$I$120,7,FALSE()),NA()),""))</f>
        <v/>
      </c>
      <c r="Y374" s="4" t="str">
        <f>IFERROR(IF(B374&lt;&gt;0,VLOOKUP(B374,DMSBXNC!$D$2:$I$420,6,FALSE()),NA()),IFERROR(IF(A374&lt;&gt;0,VLOOKUP(A374,DMSBXNC!$C$2:$I$420,7,FALSE()),NA()),""))</f>
        <v/>
      </c>
      <c r="Z374" s="4" t="str">
        <f>IFERROR(IF(B374&lt;&gt;0,VLOOKUP(B374,DMSBX1_3!$D$2:$I$420,6,FALSE()),NA()),IFERROR(IF(A374&lt;&gt;0,VLOOKUP(A374,DMSBX1_3!$C$2:$I$420,7,FALSE()),NA()),""))</f>
        <v/>
      </c>
      <c r="AA374" s="4" t="str">
        <f>IFERROR(IF(B374&lt;&gt;0,VLOOKUP(B374,'KLS1'!$D$2:$I$420,6,FALSE()),NA()),IFERROR(IF(A374&lt;&gt;0,VLOOKUP(A374,'KLS1'!$C$2:$I$420,7,FALSE()),NA()),""))</f>
        <v/>
      </c>
      <c r="AB374" s="6" t="str">
        <f>IFERROR(IF(B374&lt;&gt;0,VLOOKUP(B374,'KLS2'!$D$2:$I$426,6,FALSE()),NA()),IFERROR(IF(A374&lt;&gt;0,VLOOKUP(A374,'KLS2'!$C$2:$I$426,7,FALSE()),NA()),""))</f>
        <v/>
      </c>
      <c r="AC374" s="10">
        <f t="shared" si="66"/>
        <v>0</v>
      </c>
      <c r="AD374" s="11">
        <f t="shared" si="67"/>
        <v>0</v>
      </c>
      <c r="AE374" s="201">
        <f t="shared" si="68"/>
        <v>0</v>
      </c>
      <c r="AF374" s="240"/>
      <c r="AG374" s="4" t="str">
        <f>IFERROR(VLOOKUP(B374,FS!$A$2:$N$78,6,FALSE),"")</f>
        <v/>
      </c>
      <c r="AH374" s="4" t="str">
        <f>IFERROR(VLOOKUP(B374,FS!$A$2:$N$78,7,FALSE),"")</f>
        <v/>
      </c>
      <c r="AI374" s="4" t="str">
        <f>IFERROR(VLOOKUP(B374,FS!$A$2:$N$78,8,FALSE),"")</f>
        <v/>
      </c>
      <c r="AJ374" s="4" t="str">
        <f>IFERROR(VLOOKUP(B374,FS!$A$2:$N$78,9,FALSE),"")</f>
        <v/>
      </c>
      <c r="AK374" s="4" t="str">
        <f>IFERROR(VLOOKUP(B374,FS!$A$2:$N$78,10,FALSE),"")</f>
        <v/>
      </c>
      <c r="AL374" s="4" t="str">
        <f>IFERROR(VLOOKUP(B374,FS!$A$2:$N$78,11,FALSE),"")</f>
        <v/>
      </c>
      <c r="AM374" s="4" t="str">
        <f>IFERROR(VLOOKUP(B374,FS!$A$2:$N$78,12,FALSE),"")</f>
        <v/>
      </c>
      <c r="AN374" s="4" t="str">
        <f>IFERROR(VLOOKUP(B374,FS!$A$2:$N$78,13,FALSE),"")</f>
        <v/>
      </c>
      <c r="AO374" s="236">
        <f t="shared" si="69"/>
        <v>0</v>
      </c>
      <c r="AP374" s="235">
        <f t="shared" si="70"/>
        <v>0</v>
      </c>
      <c r="AQ374" s="237">
        <f t="shared" si="71"/>
        <v>0</v>
      </c>
      <c r="AR374" s="4">
        <f t="shared" si="72"/>
        <v>15.666666666666666</v>
      </c>
      <c r="AS374" s="1">
        <f t="shared" si="73"/>
        <v>1</v>
      </c>
      <c r="AT374" s="245">
        <f t="shared" si="76"/>
        <v>6</v>
      </c>
    </row>
    <row r="375" spans="1:46" s="130" customFormat="1" ht="15" customHeight="1">
      <c r="A375" s="14">
        <v>9150418</v>
      </c>
      <c r="B375" s="142">
        <v>777425</v>
      </c>
      <c r="C375" s="142" t="s">
        <v>465</v>
      </c>
      <c r="D375" s="18">
        <v>2010</v>
      </c>
      <c r="E375" s="13" t="s">
        <v>11</v>
      </c>
      <c r="F375" s="1" t="str">
        <f>IFERROR(VLOOKUP(B375,SVEXP!$A$2:$F$6577,6,FALSE),"")</f>
        <v>Snow Rockets</v>
      </c>
      <c r="G375" s="211" t="str">
        <f>IFERROR(VLOOKUP(B375,SVEXP!$A$2:$E$6577,5,FALSE),"")</f>
        <v>Zlínský kraj</v>
      </c>
      <c r="H375" s="13" t="s">
        <v>161</v>
      </c>
      <c r="I375" s="4" t="str">
        <f>IFERROR(VLOOKUP(A375,'KLP1'!$C$1:$I$108,7,0),IFERROR(VLOOKUP(B375,'KLP1'!$D$1:$I$108,6,0),""))</f>
        <v/>
      </c>
      <c r="J375" s="4" t="str">
        <f>IFERROR(VLOOKUP(A375,'KLP2'!$C$1:$I$108,7,0),IFERROR(VLOOKUP(B375,'KLP2'!$D$1:$I$108,6,0),""))</f>
        <v/>
      </c>
      <c r="K375" s="4" t="str">
        <f>IFERROR(VLOOKUP(A375,'DM1'!$C$1:$I$108,7,0),IFERROR(VLOOKUP(B375,'DM1'!$D$1:$I$108,6,0),""))</f>
        <v/>
      </c>
      <c r="L375" s="4" t="str">
        <f>IFERROR(VLOOKUP(A375,'DM2'!$C$1:$I$108,7,0),IFERROR(VLOOKUP(B375,'DM2'!$D$1:$I$108,6,0),""))</f>
        <v/>
      </c>
      <c r="M375" s="1" t="str">
        <f>IFERROR(VLOOKUP(A375,'SPF1'!$C$1:$I$108,7,0),IFERROR(VLOOKUP(B375,'SPF1'!$D$1:$I$108,6,0),""))</f>
        <v/>
      </c>
      <c r="N375" s="4" t="str">
        <f>IFERROR(VLOOKUP(A375,'SPF2'!$C$1:$I$108,7,0),IFERROR(VLOOKUP(B375,'SPF2'!$D$1:$I$108,6,0),""))</f>
        <v/>
      </c>
      <c r="O375" s="10">
        <f t="shared" si="63"/>
        <v>0</v>
      </c>
      <c r="P375" s="11">
        <f t="shared" si="64"/>
        <v>0</v>
      </c>
      <c r="Q375" s="201">
        <f t="shared" si="65"/>
        <v>0</v>
      </c>
      <c r="R375" s="8"/>
      <c r="S375" s="5">
        <f>IFERROR(VLOOKUP(A375,DMSBX1!$C$1:$I$108,7,0),IFERROR(VLOOKUP(B375,DMSBX1!$D$1:$I$108,6,0),""))</f>
        <v>18</v>
      </c>
      <c r="T375" s="5">
        <f>IFERROR(VLOOKUP(A375,DMSBX2!$C$1:$I$101,7,0),IFERROR(VLOOKUP(B375,DMSBX2!$D$1:$I$101,6,0),""))</f>
        <v>26</v>
      </c>
      <c r="U375" s="4" t="str">
        <f>IFERROR(VLOOKUP(B375,'SP1'!$D$1:$I$107,6,0),"")</f>
        <v/>
      </c>
      <c r="V375" s="4" t="str">
        <f>IFERROR(VLOOKUP(B375,'SP2'!$D$1:$I$107,6,0),"")</f>
        <v/>
      </c>
      <c r="W375" s="4">
        <f>IFERROR(IF(B375&lt;&gt;0,VLOOKUP(B375,KLSBX1!$D$2:$I$120,6,FALSE()),NA()),IFERROR(IF(A375&lt;&gt;0,VLOOKUP(A375,KLSBX1!$C$2:$I$120,7,FALSE()),NA()),""))</f>
        <v>24</v>
      </c>
      <c r="X375" s="4">
        <f>IFERROR(IF(B375&lt;&gt;0,VLOOKUP(B375,KLSBX2!$D$2:$I$120,6,FALSE()),NA()),IFERROR(IF(A375&lt;&gt;0,VLOOKUP(A375,KLSBX2!$C$2:$I$120,7,FALSE()),NA()),""))</f>
        <v>6</v>
      </c>
      <c r="Y375" s="4">
        <f>IFERROR(IF(B375&lt;&gt;0,VLOOKUP(B375,DMSBXNC!$D$2:$I$420,6,FALSE()),NA()),IFERROR(IF(A375&lt;&gt;0,VLOOKUP(A375,DMSBXNC!$C$2:$I$420,7,FALSE()),NA()),""))</f>
        <v>5</v>
      </c>
      <c r="Z375" s="4">
        <f>IFERROR(IF(B375&lt;&gt;0,VLOOKUP(B375,DMSBX1_3!$D$2:$I$420,6,FALSE()),NA()),IFERROR(IF(A375&lt;&gt;0,VLOOKUP(A375,DMSBX1_3!$C$2:$I$420,7,FALSE()),NA()),""))</f>
        <v>9</v>
      </c>
      <c r="AA375" s="4" t="str">
        <f>IFERROR(IF(B375&lt;&gt;0,VLOOKUP(B375,'KLS1'!$D$2:$I$420,6,FALSE()),NA()),IFERROR(IF(A375&lt;&gt;0,VLOOKUP(A375,'KLS1'!$C$2:$I$420,7,FALSE()),NA()),""))</f>
        <v/>
      </c>
      <c r="AB375" s="6" t="str">
        <f>IFERROR(IF(B375&lt;&gt;0,VLOOKUP(B375,'KLS2'!$D$2:$I$426,6,FALSE()),NA()),IFERROR(IF(A375&lt;&gt;0,VLOOKUP(A375,'KLS2'!$C$2:$I$426,7,FALSE()),NA()),""))</f>
        <v/>
      </c>
      <c r="AC375" s="10">
        <f t="shared" si="66"/>
        <v>88</v>
      </c>
      <c r="AD375" s="11">
        <f t="shared" si="67"/>
        <v>88</v>
      </c>
      <c r="AE375" s="201">
        <f t="shared" si="68"/>
        <v>22.666666666666668</v>
      </c>
      <c r="AF375" s="240"/>
      <c r="AG375" s="4" t="str">
        <f>IFERROR(VLOOKUP(B375,FS!$A$2:$N$78,6,FALSE),"")</f>
        <v/>
      </c>
      <c r="AH375" s="4" t="str">
        <f>IFERROR(VLOOKUP(B375,FS!$A$2:$N$78,7,FALSE),"")</f>
        <v/>
      </c>
      <c r="AI375" s="4" t="str">
        <f>IFERROR(VLOOKUP(B375,FS!$A$2:$N$78,8,FALSE),"")</f>
        <v/>
      </c>
      <c r="AJ375" s="4" t="str">
        <f>IFERROR(VLOOKUP(B375,FS!$A$2:$N$78,9,FALSE),"")</f>
        <v/>
      </c>
      <c r="AK375" s="4" t="str">
        <f>IFERROR(VLOOKUP(B375,FS!$A$2:$N$78,10,FALSE),"")</f>
        <v/>
      </c>
      <c r="AL375" s="4" t="str">
        <f>IFERROR(VLOOKUP(B375,FS!$A$2:$N$78,11,FALSE),"")</f>
        <v/>
      </c>
      <c r="AM375" s="4" t="str">
        <f>IFERROR(VLOOKUP(B375,FS!$A$2:$N$78,12,FALSE),"")</f>
        <v/>
      </c>
      <c r="AN375" s="4" t="str">
        <f>IFERROR(VLOOKUP(B375,FS!$A$2:$N$78,13,FALSE),"")</f>
        <v/>
      </c>
      <c r="AO375" s="236">
        <f t="shared" si="69"/>
        <v>0</v>
      </c>
      <c r="AP375" s="235">
        <f t="shared" si="70"/>
        <v>0</v>
      </c>
      <c r="AQ375" s="237">
        <f t="shared" si="71"/>
        <v>0</v>
      </c>
      <c r="AR375" s="4">
        <f t="shared" si="72"/>
        <v>22.666666666666668</v>
      </c>
      <c r="AS375" s="1">
        <f t="shared" si="73"/>
        <v>1</v>
      </c>
      <c r="AT375" s="245">
        <f t="shared" si="76"/>
        <v>6</v>
      </c>
    </row>
    <row r="376" spans="1:46" s="130" customFormat="1" ht="15" customHeight="1">
      <c r="A376" s="177"/>
      <c r="B376" s="177">
        <v>777034</v>
      </c>
      <c r="C376" s="177" t="s">
        <v>626</v>
      </c>
      <c r="D376" s="179">
        <v>2012</v>
      </c>
      <c r="E376" s="179" t="s">
        <v>11</v>
      </c>
      <c r="F376" s="1" t="str">
        <f>IFERROR(VLOOKUP(B376,SVEXP!$A$2:$F$6577,6,FALSE),"")</f>
        <v>Spolek Penguin´s ski club Ostrava</v>
      </c>
      <c r="G376" s="211" t="str">
        <f>IFERROR(VLOOKUP(B376,SVEXP!$A$2:$E$6577,5,FALSE),"")</f>
        <v>Moravskoslezský kraj</v>
      </c>
      <c r="H376" s="179" t="s">
        <v>161</v>
      </c>
      <c r="I376" s="17" t="str">
        <f>IFERROR(VLOOKUP(A376,'KLP1'!$C$1:$I$108,7,0),IFERROR(VLOOKUP(B376,'KLP1'!$D$1:$I$108,6,0),""))</f>
        <v/>
      </c>
      <c r="J376" s="17" t="str">
        <f>IFERROR(VLOOKUP(A376,'KLP2'!$C$1:$I$108,7,0),IFERROR(VLOOKUP(B376,'KLP2'!$D$1:$I$108,6,0),""))</f>
        <v/>
      </c>
      <c r="K376" s="17" t="str">
        <f>IFERROR(VLOOKUP(A376,'DM1'!$C$1:$I$108,7,0),IFERROR(VLOOKUP(B376,'DM1'!$D$1:$I$108,6,0),""))</f>
        <v/>
      </c>
      <c r="L376" s="17" t="str">
        <f>IFERROR(VLOOKUP(A376,'DM2'!$C$1:$I$108,7,0),IFERROR(VLOOKUP(B376,'DM2'!$D$1:$I$108,6,0),""))</f>
        <v/>
      </c>
      <c r="M376" s="17" t="str">
        <f>IFERROR(VLOOKUP(A376,'SPF1'!$C$1:$I$108,7,0),IFERROR(VLOOKUP(B376,'SPF1'!$D$1:$I$108,6,0),""))</f>
        <v/>
      </c>
      <c r="N376" s="88" t="str">
        <f>IFERROR(VLOOKUP(A376,'SPF2'!$C$1:$I$108,7,0),IFERROR(VLOOKUP(B376,'SPF2'!$D$1:$I$108,6,0),""))</f>
        <v/>
      </c>
      <c r="O376" s="10">
        <f t="shared" si="63"/>
        <v>0</v>
      </c>
      <c r="P376" s="11">
        <f t="shared" si="64"/>
        <v>0</v>
      </c>
      <c r="Q376" s="201">
        <f t="shared" si="65"/>
        <v>0</v>
      </c>
      <c r="R376" s="181"/>
      <c r="S376" s="17" t="str">
        <f>IFERROR(VLOOKUP(A376,DMSBX1!$C$1:$I$108,7,0),IFERROR(VLOOKUP(B376,DMSBX1!$D$1:$I$108,6,0),""))</f>
        <v/>
      </c>
      <c r="T376" s="17" t="str">
        <f>IFERROR(VLOOKUP(A376,DMSBX2!$C$1:$I$101,7,0),IFERROR(VLOOKUP(B376,DMSBX2!$D$1:$I$101,6,0),""))</f>
        <v/>
      </c>
      <c r="U376" s="4" t="str">
        <f>IFERROR(VLOOKUP(B376,'SP1'!$D$1:$I$107,6,0),"")</f>
        <v/>
      </c>
      <c r="V376" s="4" t="str">
        <f>IFERROR(VLOOKUP(B376,'SP2'!$D$1:$I$107,6,0),"")</f>
        <v/>
      </c>
      <c r="W376" s="4" t="str">
        <f>IFERROR(IF(B376&lt;&gt;0,VLOOKUP(B376,KLSBX1!$D$2:$I$120,6,FALSE()),NA()),IFERROR(IF(A376&lt;&gt;0,VLOOKUP(A376,KLSBX1!$C$2:$I$120,7,FALSE()),NA()),""))</f>
        <v/>
      </c>
      <c r="X376" s="4" t="str">
        <f>IFERROR(IF(B376&lt;&gt;0,VLOOKUP(B376,KLSBX2!$D$2:$I$120,6,FALSE()),NA()),IFERROR(IF(A376&lt;&gt;0,VLOOKUP(A376,KLSBX2!$C$2:$I$120,7,FALSE()),NA()),""))</f>
        <v/>
      </c>
      <c r="Y376" s="4" t="str">
        <f>IFERROR(IF(B376&lt;&gt;0,VLOOKUP(B376,DMSBXNC!$D$2:$I$420,6,FALSE()),NA()),IFERROR(IF(A376&lt;&gt;0,VLOOKUP(A376,DMSBXNC!$C$2:$I$420,7,FALSE()),NA()),""))</f>
        <v/>
      </c>
      <c r="Z376" s="4" t="str">
        <f>IFERROR(IF(B376&lt;&gt;0,VLOOKUP(B376,DMSBX1_3!$D$2:$I$420,6,FALSE()),NA()),IFERROR(IF(A376&lt;&gt;0,VLOOKUP(A376,DMSBX1_3!$C$2:$I$420,7,FALSE()),NA()),""))</f>
        <v/>
      </c>
      <c r="AA376" s="4" t="str">
        <f>IFERROR(IF(B376&lt;&gt;0,VLOOKUP(B376,'KLS1'!$D$2:$I$420,6,FALSE()),NA()),IFERROR(IF(A376&lt;&gt;0,VLOOKUP(A376,'KLS1'!$C$2:$I$420,7,FALSE()),NA()),""))</f>
        <v/>
      </c>
      <c r="AB376" s="6" t="str">
        <f>IFERROR(IF(B376&lt;&gt;0,VLOOKUP(B376,'KLS2'!$D$2:$I$426,6,FALSE()),NA()),IFERROR(IF(A376&lt;&gt;0,VLOOKUP(A376,'KLS2'!$C$2:$I$426,7,FALSE()),NA()),""))</f>
        <v/>
      </c>
      <c r="AC376" s="10">
        <f t="shared" si="66"/>
        <v>0</v>
      </c>
      <c r="AD376" s="11">
        <f t="shared" si="67"/>
        <v>0</v>
      </c>
      <c r="AE376" s="201">
        <f t="shared" si="68"/>
        <v>0</v>
      </c>
      <c r="AF376" s="240"/>
      <c r="AG376" s="4" t="str">
        <f>IFERROR(VLOOKUP(B376,FS!$A$2:$N$78,6,FALSE),"")</f>
        <v/>
      </c>
      <c r="AH376" s="4" t="str">
        <f>IFERROR(VLOOKUP(B376,FS!$A$2:$N$78,7,FALSE),"")</f>
        <v/>
      </c>
      <c r="AI376" s="4" t="str">
        <f>IFERROR(VLOOKUP(B376,FS!$A$2:$N$78,8,FALSE),"")</f>
        <v/>
      </c>
      <c r="AJ376" s="4" t="str">
        <f>IFERROR(VLOOKUP(B376,FS!$A$2:$N$78,9,FALSE),"")</f>
        <v/>
      </c>
      <c r="AK376" s="4" t="str">
        <f>IFERROR(VLOOKUP(B376,FS!$A$2:$N$78,10,FALSE),"")</f>
        <v/>
      </c>
      <c r="AL376" s="4" t="str">
        <f>IFERROR(VLOOKUP(B376,FS!$A$2:$N$78,11,FALSE),"")</f>
        <v/>
      </c>
      <c r="AM376" s="4" t="str">
        <f>IFERROR(VLOOKUP(B376,FS!$A$2:$N$78,12,FALSE),"")</f>
        <v/>
      </c>
      <c r="AN376" s="4" t="str">
        <f>IFERROR(VLOOKUP(B376,FS!$A$2:$N$78,13,FALSE),"")</f>
        <v/>
      </c>
      <c r="AO376" s="236">
        <f t="shared" si="69"/>
        <v>0</v>
      </c>
      <c r="AP376" s="235">
        <f t="shared" si="70"/>
        <v>0</v>
      </c>
      <c r="AQ376" s="237">
        <f t="shared" si="71"/>
        <v>0</v>
      </c>
      <c r="AR376" s="4">
        <f t="shared" si="72"/>
        <v>0</v>
      </c>
      <c r="AS376" s="1">
        <f t="shared" si="73"/>
        <v>0</v>
      </c>
    </row>
    <row r="377" spans="1:46" s="130" customFormat="1" ht="15" customHeight="1">
      <c r="A377" s="190"/>
      <c r="B377" s="190">
        <v>1508</v>
      </c>
      <c r="C377" s="190" t="s">
        <v>593</v>
      </c>
      <c r="D377" s="191">
        <v>2012</v>
      </c>
      <c r="E377" s="191" t="s">
        <v>388</v>
      </c>
      <c r="F377" s="190"/>
      <c r="G377" s="216"/>
      <c r="H377" s="191" t="s">
        <v>161</v>
      </c>
      <c r="I377" s="135" t="str">
        <f>IFERROR(VLOOKUP(A377,'KLP1'!$C$1:$I$108,7,0),IFERROR(VLOOKUP(B377,'KLP1'!$D$1:$I$108,6,0),""))</f>
        <v/>
      </c>
      <c r="J377" s="135" t="str">
        <f>IFERROR(VLOOKUP(A377,'KLP2'!$C$1:$I$108,7,0),IFERROR(VLOOKUP(B377,'KLP2'!$D$1:$I$108,6,0),""))</f>
        <v/>
      </c>
      <c r="K377" s="135"/>
      <c r="L377" s="135" t="str">
        <f>IFERROR(VLOOKUP(A377,'DM2'!$C$1:$I$108,7,0),IFERROR(VLOOKUP(B377,'DM2'!$D$1:$I$108,6,0),""))</f>
        <v/>
      </c>
      <c r="M377" s="130" t="str">
        <f>IFERROR(VLOOKUP(A377,'SPF1'!$C$1:$I$108,7,0),IFERROR(VLOOKUP(B377,'SPF1'!$D$1:$I$108,6,0),""))</f>
        <v/>
      </c>
      <c r="N377" s="127" t="str">
        <f>IFERROR(VLOOKUP(A377,'SPF2'!$C$1:$I$108,7,0),IFERROR(VLOOKUP(B377,'SPF2'!$D$1:$I$108,6,0),""))</f>
        <v/>
      </c>
      <c r="O377" s="10">
        <f t="shared" si="63"/>
        <v>0</v>
      </c>
      <c r="P377" s="11">
        <f t="shared" si="64"/>
        <v>0</v>
      </c>
      <c r="Q377" s="201">
        <f t="shared" si="65"/>
        <v>0</v>
      </c>
      <c r="R377" s="8"/>
      <c r="S377" s="136"/>
      <c r="T377" s="135"/>
      <c r="U377" s="135" t="str">
        <f>IFERROR(VLOOKUP(B377,DMSBX2!$D$1:$I$101,6,0),"")</f>
        <v/>
      </c>
      <c r="V377" s="135" t="str">
        <f>IFERROR(VLOOKUP(B377,'SP2'!$D$1:$I$107,6,0),"")</f>
        <v/>
      </c>
      <c r="W377" s="127">
        <f>IFERROR(IF(B377&lt;&gt;0,VLOOKUP(B377,KLSBX1!$D$2:$I$120,6,FALSE()),NA()),IFERROR(IF(A377&lt;&gt;0,VLOOKUP(A377,KLSBX1!$C$2:$I$120,7,FALSE()),NA()),""))</f>
        <v>14</v>
      </c>
      <c r="X377" s="127">
        <f>IFERROR(IF(B377&lt;&gt;0,VLOOKUP(B377,KLSBX2!$D$2:$I$120,6,FALSE()),NA()),IFERROR(IF(A377&lt;&gt;0,VLOOKUP(A377,KLSBX2!$C$2:$I$120,7,FALSE()),NA()),""))</f>
        <v>15</v>
      </c>
      <c r="Y377" s="127" t="str">
        <f>IFERROR(IF(B377&lt;&gt;0,VLOOKUP(B377,DMSBXNC!$D$2:$I$420,6,FALSE()),NA()),IFERROR(IF(A377&lt;&gt;0,VLOOKUP(A377,DMSBXNC!$C$2:$I$420,7,FALSE()),NA()),""))</f>
        <v/>
      </c>
      <c r="Z377" s="127" t="str">
        <f>IFERROR(IF(B377&lt;&gt;0,VLOOKUP(B377,DMSBX1_3!$D$2:$I$420,6,FALSE()),NA()),IFERROR(IF(A377&lt;&gt;0,VLOOKUP(A377,DMSBX1_3!$C$2:$I$420,7,FALSE()),NA()),""))</f>
        <v/>
      </c>
      <c r="AA377" s="127" t="str">
        <f>IFERROR(IF(B377&lt;&gt;0,VLOOKUP(B377,'KLS1'!$D$2:$I$420,6,FALSE()),NA()),IFERROR(IF(A377&lt;&gt;0,VLOOKUP(A377,'KLS1'!$C$2:$I$420,7,FALSE()),NA()),""))</f>
        <v/>
      </c>
      <c r="AB377" s="129" t="str">
        <f>IFERROR(IF(B377&lt;&gt;0,VLOOKUP(B377,'KLS2'!$D$2:$I$426,6,FALSE()),NA()),IFERROR(IF(A377&lt;&gt;0,VLOOKUP(A377,'KLS2'!$C$2:$I$426,7,FALSE()),NA()),""))</f>
        <v/>
      </c>
      <c r="AC377" s="10">
        <f t="shared" si="66"/>
        <v>29</v>
      </c>
      <c r="AD377" s="11">
        <f t="shared" si="67"/>
        <v>29</v>
      </c>
      <c r="AE377" s="201">
        <f t="shared" si="68"/>
        <v>9.6666666666666661</v>
      </c>
      <c r="AF377" s="240"/>
      <c r="AG377" s="4" t="str">
        <f>IFERROR(VLOOKUP(B377,FS!$A$2:$N$78,6,FALSE),"")</f>
        <v/>
      </c>
      <c r="AH377" s="4" t="str">
        <f>IFERROR(VLOOKUP(B377,FS!$A$2:$N$78,7,FALSE),"")</f>
        <v/>
      </c>
      <c r="AI377" s="4" t="str">
        <f>IFERROR(VLOOKUP(B377,FS!$A$2:$N$78,8,FALSE),"")</f>
        <v/>
      </c>
      <c r="AJ377" s="4" t="str">
        <f>IFERROR(VLOOKUP(B377,FS!$A$2:$N$78,9,FALSE),"")</f>
        <v/>
      </c>
      <c r="AK377" s="4" t="str">
        <f>IFERROR(VLOOKUP(B377,FS!$A$2:$N$78,10,FALSE),"")</f>
        <v/>
      </c>
      <c r="AL377" s="4" t="str">
        <f>IFERROR(VLOOKUP(B377,FS!$A$2:$N$78,11,FALSE),"")</f>
        <v/>
      </c>
      <c r="AM377" s="4" t="str">
        <f>IFERROR(VLOOKUP(B377,FS!$A$2:$N$78,12,FALSE),"")</f>
        <v/>
      </c>
      <c r="AN377" s="4" t="str">
        <f>IFERROR(VLOOKUP(B377,FS!$A$2:$N$78,13,FALSE),"")</f>
        <v/>
      </c>
      <c r="AO377" s="236">
        <f t="shared" si="69"/>
        <v>0</v>
      </c>
      <c r="AP377" s="235">
        <f t="shared" si="70"/>
        <v>0</v>
      </c>
      <c r="AQ377" s="237">
        <f t="shared" si="71"/>
        <v>0</v>
      </c>
      <c r="AR377" s="4">
        <f t="shared" si="72"/>
        <v>9.6666666666666661</v>
      </c>
      <c r="AS377" s="1">
        <f t="shared" si="73"/>
        <v>1</v>
      </c>
    </row>
    <row r="378" spans="1:46" s="130" customFormat="1" ht="15" customHeight="1">
      <c r="A378" s="143"/>
      <c r="B378" s="143">
        <v>1111</v>
      </c>
      <c r="C378" s="137" t="s">
        <v>600</v>
      </c>
      <c r="D378" s="139">
        <v>2012</v>
      </c>
      <c r="E378" s="139" t="s">
        <v>16</v>
      </c>
      <c r="F378" s="140"/>
      <c r="G378" s="256"/>
      <c r="H378" s="134" t="s">
        <v>161</v>
      </c>
      <c r="I378" s="135">
        <f>IFERROR(VLOOKUP(A378,'KLP1'!$C$1:$I$108,7,0),IFERROR(VLOOKUP(B378,'KLP1'!$D$1:$I$108,6,0),""))</f>
        <v>64</v>
      </c>
      <c r="J378" s="127">
        <f>IFERROR(VLOOKUP(A378,'KLP2'!$C$1:$I$108,7,0),IFERROR(VLOOKUP(B378,'KLP2'!$D$1:$I$108,6,0),""))</f>
        <v>56</v>
      </c>
      <c r="K378" s="127">
        <f>IFERROR(VLOOKUP(A378,'DM1'!$C$1:$I$108,7,0),IFERROR(VLOOKUP(B378,'DM1'!$D$1:$I$108,6,0),""))</f>
        <v>80</v>
      </c>
      <c r="L378" s="127">
        <f>IFERROR(VLOOKUP(A378,'DM2'!$C$1:$I$108,7,0),IFERROR(VLOOKUP(B378,'DM2'!$D$1:$I$108,6,0),""))</f>
        <v>60</v>
      </c>
      <c r="M378" s="130" t="str">
        <f>IFERROR(VLOOKUP(A378,'SPF1'!$C$1:$I$108,7,0),IFERROR(VLOOKUP(B378,'SPF1'!$D$1:$I$108,6,0),""))</f>
        <v/>
      </c>
      <c r="N378" s="127" t="str">
        <f>IFERROR(VLOOKUP(A378,'SPF2'!$C$1:$I$108,7,0),IFERROR(VLOOKUP(B378,'SPF2'!$D$1:$I$108,6,0),""))</f>
        <v/>
      </c>
      <c r="O378" s="10">
        <f t="shared" si="63"/>
        <v>260</v>
      </c>
      <c r="P378" s="11">
        <f t="shared" si="64"/>
        <v>260</v>
      </c>
      <c r="Q378" s="201">
        <f t="shared" si="65"/>
        <v>68</v>
      </c>
      <c r="R378" s="8"/>
      <c r="S378" s="136"/>
      <c r="T378" s="135"/>
      <c r="U378" s="135"/>
      <c r="V378" s="135"/>
      <c r="W378" s="127" t="str">
        <f>IFERROR(IF(B378&lt;&gt;0,VLOOKUP(B378,KLSBX1!$D$2:$I$120,6,FALSE()),NA()),IFERROR(IF(A378&lt;&gt;0,VLOOKUP(A378,KLSBX1!$C$2:$I$120,7,FALSE()),NA()),""))</f>
        <v/>
      </c>
      <c r="X378" s="127" t="str">
        <f>IFERROR(IF(B378&lt;&gt;0,VLOOKUP(B378,KLSBX2!$D$2:$I$120,6,FALSE()),NA()),IFERROR(IF(A378&lt;&gt;0,VLOOKUP(A378,KLSBX2!$C$2:$I$120,7,FALSE()),NA()),""))</f>
        <v/>
      </c>
      <c r="Y378" s="127" t="str">
        <f>IFERROR(IF(B378&lt;&gt;0,VLOOKUP(B378,DMSBXNC!$D$2:$I$420,6,FALSE()),NA()),IFERROR(IF(A378&lt;&gt;0,VLOOKUP(A378,DMSBXNC!$C$2:$I$420,7,FALSE()),NA()),""))</f>
        <v/>
      </c>
      <c r="Z378" s="127" t="str">
        <f>IFERROR(IF(B378&lt;&gt;0,VLOOKUP(B378,DMSBX1_3!$D$2:$I$420,6,FALSE()),NA()),IFERROR(IF(A378&lt;&gt;0,VLOOKUP(A378,DMSBX1_3!$C$2:$I$420,7,FALSE()),NA()),""))</f>
        <v/>
      </c>
      <c r="AA378" s="127" t="str">
        <f>IFERROR(IF(B378&lt;&gt;0,VLOOKUP(B378,'KLS1'!$D$2:$I$420,6,FALSE()),NA()),IFERROR(IF(A378&lt;&gt;0,VLOOKUP(A378,'KLS1'!$C$2:$I$420,7,FALSE()),NA()),""))</f>
        <v/>
      </c>
      <c r="AB378" s="129" t="str">
        <f>IFERROR(IF(B378&lt;&gt;0,VLOOKUP(B378,'KLS2'!$D$2:$I$426,6,FALSE()),NA()),IFERROR(IF(A378&lt;&gt;0,VLOOKUP(A378,'KLS2'!$C$2:$I$426,7,FALSE()),NA()),""))</f>
        <v/>
      </c>
      <c r="AC378" s="10">
        <f t="shared" si="66"/>
        <v>0</v>
      </c>
      <c r="AD378" s="11">
        <f t="shared" si="67"/>
        <v>0</v>
      </c>
      <c r="AE378" s="201">
        <f t="shared" si="68"/>
        <v>0</v>
      </c>
      <c r="AF378" s="240"/>
      <c r="AG378" s="4" t="str">
        <f>IFERROR(VLOOKUP(B378,FS!$A$2:$N$78,6,FALSE),"")</f>
        <v/>
      </c>
      <c r="AH378" s="4" t="str">
        <f>IFERROR(VLOOKUP(B378,FS!$A$2:$N$78,7,FALSE),"")</f>
        <v/>
      </c>
      <c r="AI378" s="4" t="str">
        <f>IFERROR(VLOOKUP(B378,FS!$A$2:$N$78,8,FALSE),"")</f>
        <v/>
      </c>
      <c r="AJ378" s="4" t="str">
        <f>IFERROR(VLOOKUP(B378,FS!$A$2:$N$78,9,FALSE),"")</f>
        <v/>
      </c>
      <c r="AK378" s="4" t="str">
        <f>IFERROR(VLOOKUP(B378,FS!$A$2:$N$78,10,FALSE),"")</f>
        <v/>
      </c>
      <c r="AL378" s="4" t="str">
        <f>IFERROR(VLOOKUP(B378,FS!$A$2:$N$78,11,FALSE),"")</f>
        <v/>
      </c>
      <c r="AM378" s="4" t="str">
        <f>IFERROR(VLOOKUP(B378,FS!$A$2:$N$78,12,FALSE),"")</f>
        <v/>
      </c>
      <c r="AN378" s="4" t="str">
        <f>IFERROR(VLOOKUP(B378,FS!$A$2:$N$78,13,FALSE),"")</f>
        <v/>
      </c>
      <c r="AO378" s="236">
        <f t="shared" si="69"/>
        <v>0</v>
      </c>
      <c r="AP378" s="235">
        <f t="shared" si="70"/>
        <v>0</v>
      </c>
      <c r="AQ378" s="237">
        <f t="shared" si="71"/>
        <v>0</v>
      </c>
      <c r="AR378" s="4">
        <f t="shared" si="72"/>
        <v>68</v>
      </c>
      <c r="AS378" s="1">
        <f t="shared" si="73"/>
        <v>1</v>
      </c>
    </row>
    <row r="379" spans="1:46" s="130" customFormat="1" ht="15" customHeight="1">
      <c r="A379" s="145"/>
      <c r="B379" s="145">
        <v>1702</v>
      </c>
      <c r="C379" s="145" t="s">
        <v>608</v>
      </c>
      <c r="D379" s="132">
        <v>2012</v>
      </c>
      <c r="E379" s="132" t="s">
        <v>268</v>
      </c>
      <c r="F379" s="125"/>
      <c r="G379" s="226"/>
      <c r="H379" s="126" t="s">
        <v>161</v>
      </c>
      <c r="I379" s="127"/>
      <c r="J379" s="127"/>
      <c r="K379" s="127"/>
      <c r="L379" s="127"/>
      <c r="M379" s="130" t="str">
        <f>IFERROR(VLOOKUP(A379,'SPF1'!$C$1:$I$108,7,0),IFERROR(VLOOKUP(B379,'SPF1'!$D$1:$I$108,6,0),""))</f>
        <v/>
      </c>
      <c r="N379" s="127" t="str">
        <f>IFERROR(VLOOKUP(A379,'SPF2'!$C$1:$I$108,7,0),IFERROR(VLOOKUP(B379,'SPF2'!$D$1:$I$108,6,0),""))</f>
        <v/>
      </c>
      <c r="O379" s="10">
        <f t="shared" si="63"/>
        <v>0</v>
      </c>
      <c r="P379" s="11">
        <f t="shared" si="64"/>
        <v>0</v>
      </c>
      <c r="Q379" s="201">
        <f t="shared" si="65"/>
        <v>0</v>
      </c>
      <c r="R379" s="8"/>
      <c r="S379" s="128"/>
      <c r="T379" s="127"/>
      <c r="U379" s="127" t="str">
        <f>IFERROR(VLOOKUP(#REF!,DMSBX2!$D$1:$I$101,6,0),"")</f>
        <v/>
      </c>
      <c r="V379" s="127" t="str">
        <f>IFERROR(VLOOKUP(#REF!,'SP2'!$D$1:$I$107,6,0),"")</f>
        <v/>
      </c>
      <c r="W379" s="127"/>
      <c r="X379" s="127" t="str">
        <f>IFERROR(IF(B379&lt;&gt;0,VLOOKUP(B379,KLSBX2!$D$2:$I$120,6,FALSE()),NA()),IFERROR(IF(A379&lt;&gt;0,VLOOKUP(A379,KLSBX2!$C$2:$I$120,7,FALSE()),NA()),""))</f>
        <v/>
      </c>
      <c r="Y379" s="127">
        <f>IFERROR(IF(B379&lt;&gt;0,VLOOKUP(B379,DMSBXNC!$D$2:$I$420,6,FALSE()),NA()),IFERROR(IF(A379&lt;&gt;0,VLOOKUP(A379,DMSBXNC!$C$2:$I$420,7,FALSE()),NA()),""))</f>
        <v>26</v>
      </c>
      <c r="Z379" s="127">
        <f>IFERROR(IF(B379&lt;&gt;0,VLOOKUP(B379,DMSBX1_3!$D$2:$I$420,6,FALSE()),NA()),IFERROR(IF(A379&lt;&gt;0,VLOOKUP(A379,DMSBX1_3!$C$2:$I$420,7,FALSE()),NA()),""))</f>
        <v>32</v>
      </c>
      <c r="AA379" s="127" t="str">
        <f>IFERROR(IF(B379&lt;&gt;0,VLOOKUP(B379,'KLS1'!$D$2:$I$420,6,FALSE()),NA()),IFERROR(IF(A379&lt;&gt;0,VLOOKUP(A379,'KLS1'!$C$2:$I$420,7,FALSE()),NA()),""))</f>
        <v/>
      </c>
      <c r="AB379" s="129" t="str">
        <f>IFERROR(IF(B379&lt;&gt;0,VLOOKUP(B379,'KLS2'!$D$2:$I$426,6,FALSE()),NA()),IFERROR(IF(A379&lt;&gt;0,VLOOKUP(A379,'KLS2'!$C$2:$I$426,7,FALSE()),NA()),""))</f>
        <v/>
      </c>
      <c r="AC379" s="10">
        <f t="shared" si="66"/>
        <v>58</v>
      </c>
      <c r="AD379" s="11">
        <f t="shared" si="67"/>
        <v>58</v>
      </c>
      <c r="AE379" s="201">
        <f t="shared" si="68"/>
        <v>19.333333333333332</v>
      </c>
      <c r="AF379" s="240"/>
      <c r="AG379" s="4" t="str">
        <f>IFERROR(VLOOKUP(B379,FS!$A$2:$N$78,6,FALSE),"")</f>
        <v/>
      </c>
      <c r="AH379" s="4" t="str">
        <f>IFERROR(VLOOKUP(B379,FS!$A$2:$N$78,7,FALSE),"")</f>
        <v/>
      </c>
      <c r="AI379" s="4" t="str">
        <f>IFERROR(VLOOKUP(B379,FS!$A$2:$N$78,8,FALSE),"")</f>
        <v/>
      </c>
      <c r="AJ379" s="4" t="str">
        <f>IFERROR(VLOOKUP(B379,FS!$A$2:$N$78,9,FALSE),"")</f>
        <v/>
      </c>
      <c r="AK379" s="4" t="str">
        <f>IFERROR(VLOOKUP(B379,FS!$A$2:$N$78,10,FALSE),"")</f>
        <v/>
      </c>
      <c r="AL379" s="4" t="str">
        <f>IFERROR(VLOOKUP(B379,FS!$A$2:$N$78,11,FALSE),"")</f>
        <v/>
      </c>
      <c r="AM379" s="4" t="str">
        <f>IFERROR(VLOOKUP(B379,FS!$A$2:$N$78,12,FALSE),"")</f>
        <v/>
      </c>
      <c r="AN379" s="4" t="str">
        <f>IFERROR(VLOOKUP(B379,FS!$A$2:$N$78,13,FALSE),"")</f>
        <v/>
      </c>
      <c r="AO379" s="236">
        <f t="shared" si="69"/>
        <v>0</v>
      </c>
      <c r="AP379" s="235">
        <f t="shared" si="70"/>
        <v>0</v>
      </c>
      <c r="AQ379" s="237">
        <f t="shared" si="71"/>
        <v>0</v>
      </c>
      <c r="AR379" s="4">
        <f t="shared" si="72"/>
        <v>19.333333333333332</v>
      </c>
      <c r="AS379" s="1">
        <f t="shared" si="73"/>
        <v>1</v>
      </c>
      <c r="AT379" s="1"/>
    </row>
    <row r="380" spans="1:46" s="130" customFormat="1" ht="15" customHeight="1">
      <c r="A380" s="143"/>
      <c r="B380" s="143">
        <v>889877</v>
      </c>
      <c r="C380" s="137" t="s">
        <v>611</v>
      </c>
      <c r="D380" s="138">
        <v>2012</v>
      </c>
      <c r="E380" s="139" t="s">
        <v>93</v>
      </c>
      <c r="F380" s="133" t="s">
        <v>169</v>
      </c>
      <c r="G380" s="219"/>
      <c r="H380" s="139" t="s">
        <v>164</v>
      </c>
      <c r="I380" s="135" t="str">
        <f>IFERROR(VLOOKUP(A380,'KLP1'!$C$1:$I$108,7,0),IFERROR(VLOOKUP(B380,'KLP1'!$D$1:$I$108,6,0),""))</f>
        <v/>
      </c>
      <c r="J380" s="127" t="str">
        <f>IFERROR(VLOOKUP(A380,'KLP2'!$C$1:$I$108,7,0),IFERROR(VLOOKUP(B380,'KLP2'!$D$1:$I$108,6,0),""))</f>
        <v/>
      </c>
      <c r="K380" s="127">
        <f>IFERROR(VLOOKUP(A380,'DM1'!$C$1:$I$108,7,0),IFERROR(VLOOKUP(B380,'DM1'!$D$1:$I$108,6,0),""))</f>
        <v>36</v>
      </c>
      <c r="L380" s="127">
        <f>IFERROR(VLOOKUP(A380,'DM2'!$C$1:$I$108,7,0),IFERROR(VLOOKUP(B380,'DM2'!$D$1:$I$108,6,0),""))</f>
        <v>36</v>
      </c>
      <c r="M380" s="130" t="str">
        <f>IFERROR(VLOOKUP(A380,'SPF1'!$C$1:$I$108,7,0),IFERROR(VLOOKUP(B380,'SPF1'!$D$1:$I$108,6,0),""))</f>
        <v/>
      </c>
      <c r="N380" s="127" t="str">
        <f>IFERROR(VLOOKUP(A380,'SPF2'!$C$1:$I$108,7,0),IFERROR(VLOOKUP(B380,'SPF2'!$D$1:$I$108,6,0),""))</f>
        <v/>
      </c>
      <c r="O380" s="10">
        <f t="shared" si="63"/>
        <v>72</v>
      </c>
      <c r="P380" s="11">
        <f t="shared" si="64"/>
        <v>72</v>
      </c>
      <c r="Q380" s="201">
        <f t="shared" si="65"/>
        <v>24</v>
      </c>
      <c r="R380" s="8"/>
      <c r="S380" s="136">
        <f>IFERROR(VLOOKUP(A380,DMSBX1!$C$1:$I$108,7,0),IFERROR(VLOOKUP(B380,DMSBX1!$D$1:$I$108,6,0),""))</f>
        <v>40</v>
      </c>
      <c r="T380" s="136">
        <f>IFERROR(VLOOKUP(A380,DMSBX2!$C$1:$I$101,7,0),IFERROR(VLOOKUP(B380,DMSBX2!$D$1:$I$101,6,0),""))</f>
        <v>60</v>
      </c>
      <c r="U380" s="135">
        <f>IFERROR(VLOOKUP(B380,'SP1'!$D$1:$I$107,6,0),"")</f>
        <v>29</v>
      </c>
      <c r="V380" s="135">
        <f>IFERROR(VLOOKUP(B380,'SP2'!$D$1:$I$107,6,0),"")</f>
        <v>40</v>
      </c>
      <c r="W380" s="127">
        <f>IFERROR(IF(B380&lt;&gt;0,VLOOKUP(B380,KLSBX1!$D$2:$I$120,6,FALSE()),NA()),IFERROR(IF(A380&lt;&gt;0,VLOOKUP(A380,KLSBX1!$C$2:$I$120,7,FALSE()),NA()),""))</f>
        <v>40</v>
      </c>
      <c r="X380" s="127">
        <f>IFERROR(IF(B380&lt;&gt;0,VLOOKUP(B380,KLSBX2!$D$2:$I$120,6,FALSE()),NA()),IFERROR(IF(A380&lt;&gt;0,VLOOKUP(A380,KLSBX2!$C$2:$I$120,7,FALSE()),NA()),""))</f>
        <v>32</v>
      </c>
      <c r="Y380" s="127">
        <f>IFERROR(IF(B380&lt;&gt;0,VLOOKUP(B380,DMSBXNC!$D$2:$I$420,6,FALSE()),NA()),IFERROR(IF(A380&lt;&gt;0,VLOOKUP(A380,DMSBXNC!$C$2:$I$420,7,FALSE()),NA()),""))</f>
        <v>36</v>
      </c>
      <c r="Z380" s="127">
        <f>IFERROR(IF(B380&lt;&gt;0,VLOOKUP(B380,DMSBX1_3!$D$2:$I$420,6,FALSE()),NA()),IFERROR(IF(A380&lt;&gt;0,VLOOKUP(A380,DMSBX1_3!$C$2:$I$420,7,FALSE()),NA()),""))</f>
        <v>36</v>
      </c>
      <c r="AA380" s="127">
        <f>IFERROR(IF(B380&lt;&gt;0,VLOOKUP(B380,'KLS1'!$D$2:$I$420,6,FALSE()),NA()),IFERROR(IF(A380&lt;&gt;0,VLOOKUP(A380,'KLS1'!$C$2:$I$420,7,FALSE()),NA()),""))</f>
        <v>60</v>
      </c>
      <c r="AB380" s="129">
        <f>IFERROR(IF(B380&lt;&gt;0,VLOOKUP(B380,'KLS2'!$D$2:$I$426,6,FALSE()),NA()),IFERROR(IF(A380&lt;&gt;0,VLOOKUP(A380,'KLS2'!$C$2:$I$426,7,FALSE()),NA()),""))</f>
        <v>50</v>
      </c>
      <c r="AC380" s="10">
        <f t="shared" si="66"/>
        <v>423</v>
      </c>
      <c r="AD380" s="11">
        <f t="shared" si="67"/>
        <v>362</v>
      </c>
      <c r="AE380" s="201">
        <f t="shared" si="68"/>
        <v>56.666666666666664</v>
      </c>
      <c r="AF380" s="240"/>
      <c r="AG380" s="4" t="str">
        <f>IFERROR(VLOOKUP(B380,FS!$A$2:$N$78,6,FALSE),"")</f>
        <v/>
      </c>
      <c r="AH380" s="4" t="str">
        <f>IFERROR(VLOOKUP(B380,FS!$A$2:$N$78,7,FALSE),"")</f>
        <v/>
      </c>
      <c r="AI380" s="4" t="str">
        <f>IFERROR(VLOOKUP(B380,FS!$A$2:$N$78,8,FALSE),"")</f>
        <v/>
      </c>
      <c r="AJ380" s="4" t="str">
        <f>IFERROR(VLOOKUP(B380,FS!$A$2:$N$78,9,FALSE),"")</f>
        <v/>
      </c>
      <c r="AK380" s="4" t="str">
        <f>IFERROR(VLOOKUP(B380,FS!$A$2:$N$78,10,FALSE),"")</f>
        <v/>
      </c>
      <c r="AL380" s="4" t="str">
        <f>IFERROR(VLOOKUP(B380,FS!$A$2:$N$78,11,FALSE),"")</f>
        <v/>
      </c>
      <c r="AM380" s="4" t="str">
        <f>IFERROR(VLOOKUP(B380,FS!$A$2:$N$78,12,FALSE),"")</f>
        <v/>
      </c>
      <c r="AN380" s="4" t="str">
        <f>IFERROR(VLOOKUP(B380,FS!$A$2:$N$78,13,FALSE),"")</f>
        <v/>
      </c>
      <c r="AO380" s="236">
        <f t="shared" si="69"/>
        <v>0</v>
      </c>
      <c r="AP380" s="235">
        <f t="shared" si="70"/>
        <v>0</v>
      </c>
      <c r="AQ380" s="237">
        <f t="shared" si="71"/>
        <v>0</v>
      </c>
      <c r="AR380" s="4">
        <f t="shared" si="72"/>
        <v>80.666666666666657</v>
      </c>
      <c r="AS380" s="1">
        <f t="shared" si="73"/>
        <v>2</v>
      </c>
      <c r="AT380" s="1"/>
    </row>
    <row r="381" spans="1:46" s="130" customFormat="1" ht="15" customHeight="1">
      <c r="A381" s="143"/>
      <c r="B381" s="143">
        <v>1101</v>
      </c>
      <c r="C381" s="137" t="s">
        <v>612</v>
      </c>
      <c r="D381" s="138">
        <v>2012</v>
      </c>
      <c r="E381" s="139" t="s">
        <v>93</v>
      </c>
      <c r="F381" s="133"/>
      <c r="G381" s="219"/>
      <c r="H381" s="139" t="s">
        <v>164</v>
      </c>
      <c r="I381" s="135" t="str">
        <f>IFERROR(VLOOKUP(A381,'KLP1'!$C$1:$I$108,7,0),IFERROR(VLOOKUP(B381,'KLP1'!$D$1:$I$108,6,0),""))</f>
        <v/>
      </c>
      <c r="J381" s="127" t="str">
        <f>IFERROR(VLOOKUP(A381,'KLP2'!$C$1:$I$108,7,0),IFERROR(VLOOKUP(B381,'KLP2'!$D$1:$I$108,6,0),""))</f>
        <v/>
      </c>
      <c r="K381" s="127" t="str">
        <f>IFERROR(VLOOKUP(A381,'DM1'!$C$1:$I$108,7,0),IFERROR(VLOOKUP(B381,'DM1'!$D$1:$I$108,6,0),""))</f>
        <v/>
      </c>
      <c r="L381" s="127" t="str">
        <f>IFERROR(VLOOKUP(A381,'DM2'!$C$1:$I$108,7,0),IFERROR(VLOOKUP(B381,'DM2'!$D$1:$I$108,6,0),""))</f>
        <v/>
      </c>
      <c r="M381" s="130" t="str">
        <f>IFERROR(VLOOKUP(A381,'SPF1'!$C$1:$I$108,7,0),IFERROR(VLOOKUP(B381,'SPF1'!$D$1:$I$108,6,0),""))</f>
        <v/>
      </c>
      <c r="N381" s="127" t="str">
        <f>IFERROR(VLOOKUP(A381,'SPF2'!$C$1:$I$108,7,0),IFERROR(VLOOKUP(B381,'SPF2'!$D$1:$I$108,6,0),""))</f>
        <v/>
      </c>
      <c r="O381" s="10">
        <f t="shared" si="63"/>
        <v>0</v>
      </c>
      <c r="P381" s="11">
        <f t="shared" si="64"/>
        <v>0</v>
      </c>
      <c r="Q381" s="201">
        <f t="shared" si="65"/>
        <v>0</v>
      </c>
      <c r="R381" s="8"/>
      <c r="S381" s="136" t="str">
        <f>IFERROR(VLOOKUP(A381,DMSBX1!$C$1:$I$108,7,0),IFERROR(VLOOKUP(B381,DMSBX1!$D$1:$I$108,6,0),""))</f>
        <v/>
      </c>
      <c r="T381" s="136" t="str">
        <f>IFERROR(VLOOKUP(A381,DMSBX2!$C$1:$I$101,7,0),IFERROR(VLOOKUP(B381,DMSBX2!$D$1:$I$101,6,0),""))</f>
        <v/>
      </c>
      <c r="U381" s="135" t="str">
        <f>IFERROR(VLOOKUP(B381,'SP1'!$D$1:$I$107,6,0),"")</f>
        <v/>
      </c>
      <c r="V381" s="135" t="str">
        <f>IFERROR(VLOOKUP(B381,'SP2'!$D$1:$I$107,6,0),"")</f>
        <v/>
      </c>
      <c r="W381" s="127" t="str">
        <f>IFERROR(IF(B381&lt;&gt;0,VLOOKUP(B381,KLSBX1!$D$2:$I$120,6,FALSE()),NA()),IFERROR(IF(A381&lt;&gt;0,VLOOKUP(A381,KLSBX1!$C$2:$I$120,7,FALSE()),NA()),""))</f>
        <v/>
      </c>
      <c r="X381" s="127" t="str">
        <f>IFERROR(IF(B381&lt;&gt;0,VLOOKUP(B381,KLSBX2!$D$2:$I$120,6,FALSE()),NA()),IFERROR(IF(A381&lt;&gt;0,VLOOKUP(A381,KLSBX2!$C$2:$I$120,7,FALSE()),NA()),""))</f>
        <v/>
      </c>
      <c r="Y381" s="127">
        <f>IFERROR(IF(B381&lt;&gt;0,VLOOKUP(B381,DMSBXNC!$D$2:$I$420,6,FALSE()),NA()),IFERROR(IF(A381&lt;&gt;0,VLOOKUP(A381,DMSBXNC!$C$2:$I$420,7,FALSE()),NA()),""))</f>
        <v>22</v>
      </c>
      <c r="Z381" s="127">
        <f>IFERROR(IF(B381&lt;&gt;0,VLOOKUP(B381,DMSBX1_3!$D$2:$I$420,6,FALSE()),NA()),IFERROR(IF(A381&lt;&gt;0,VLOOKUP(A381,DMSBX1_3!$C$2:$I$420,7,FALSE()),NA()),""))</f>
        <v>18</v>
      </c>
      <c r="AA381" s="127" t="str">
        <f>IFERROR(IF(B381&lt;&gt;0,VLOOKUP(B381,'KLS1'!$D$2:$I$420,6,FALSE()),NA()),IFERROR(IF(A381&lt;&gt;0,VLOOKUP(A381,'KLS1'!$C$2:$I$420,7,FALSE()),NA()),""))</f>
        <v/>
      </c>
      <c r="AB381" s="129" t="str">
        <f>IFERROR(IF(B381&lt;&gt;0,VLOOKUP(B381,'KLS2'!$D$2:$I$426,6,FALSE()),NA()),IFERROR(IF(A381&lt;&gt;0,VLOOKUP(A381,'KLS2'!$C$2:$I$426,7,FALSE()),NA()),""))</f>
        <v/>
      </c>
      <c r="AC381" s="10">
        <f t="shared" si="66"/>
        <v>40</v>
      </c>
      <c r="AD381" s="11">
        <f t="shared" si="67"/>
        <v>40</v>
      </c>
      <c r="AE381" s="201">
        <f t="shared" si="68"/>
        <v>13.333333333333334</v>
      </c>
      <c r="AF381" s="240"/>
      <c r="AG381" s="4" t="str">
        <f>IFERROR(VLOOKUP(B381,FS!$A$2:$N$78,6,FALSE),"")</f>
        <v/>
      </c>
      <c r="AH381" s="4" t="str">
        <f>IFERROR(VLOOKUP(B381,FS!$A$2:$N$78,7,FALSE),"")</f>
        <v/>
      </c>
      <c r="AI381" s="4" t="str">
        <f>IFERROR(VLOOKUP(B381,FS!$A$2:$N$78,8,FALSE),"")</f>
        <v/>
      </c>
      <c r="AJ381" s="4" t="str">
        <f>IFERROR(VLOOKUP(B381,FS!$A$2:$N$78,9,FALSE),"")</f>
        <v/>
      </c>
      <c r="AK381" s="4" t="str">
        <f>IFERROR(VLOOKUP(B381,FS!$A$2:$N$78,10,FALSE),"")</f>
        <v/>
      </c>
      <c r="AL381" s="4" t="str">
        <f>IFERROR(VLOOKUP(B381,FS!$A$2:$N$78,11,FALSE),"")</f>
        <v/>
      </c>
      <c r="AM381" s="4" t="str">
        <f>IFERROR(VLOOKUP(B381,FS!$A$2:$N$78,12,FALSE),"")</f>
        <v/>
      </c>
      <c r="AN381" s="4" t="str">
        <f>IFERROR(VLOOKUP(B381,FS!$A$2:$N$78,13,FALSE),"")</f>
        <v/>
      </c>
      <c r="AO381" s="236">
        <f t="shared" si="69"/>
        <v>0</v>
      </c>
      <c r="AP381" s="235">
        <f t="shared" si="70"/>
        <v>0</v>
      </c>
      <c r="AQ381" s="237">
        <f t="shared" si="71"/>
        <v>0</v>
      </c>
      <c r="AR381" s="4">
        <f t="shared" si="72"/>
        <v>13.333333333333334</v>
      </c>
      <c r="AS381" s="1">
        <f t="shared" si="73"/>
        <v>1</v>
      </c>
      <c r="AT381" s="1"/>
    </row>
    <row r="382" spans="1:46" s="130" customFormat="1" ht="15" customHeight="1">
      <c r="A382" s="190"/>
      <c r="B382" s="190">
        <v>1505</v>
      </c>
      <c r="C382" s="190" t="s">
        <v>614</v>
      </c>
      <c r="D382" s="191">
        <v>2012</v>
      </c>
      <c r="E382" s="139" t="s">
        <v>93</v>
      </c>
      <c r="F382" s="190"/>
      <c r="G382" s="216"/>
      <c r="H382" s="191" t="s">
        <v>164</v>
      </c>
      <c r="I382" s="135" t="str">
        <f>IFERROR(VLOOKUP(A382,'KLP1'!$C$1:$I$108,7,0),IFERROR(VLOOKUP(B382,'KLP1'!$D$1:$I$108,6,0),""))</f>
        <v/>
      </c>
      <c r="J382" s="135" t="str">
        <f>IFERROR(VLOOKUP(A382,'KLP2'!$C$1:$I$108,7,0),IFERROR(VLOOKUP(B382,'KLP2'!$D$1:$I$108,6,0),""))</f>
        <v/>
      </c>
      <c r="K382" s="135"/>
      <c r="L382" s="135" t="str">
        <f>IFERROR(VLOOKUP(A382,'DM2'!$C$1:$I$108,7,0),IFERROR(VLOOKUP(B382,'DM2'!$D$1:$I$108,6,0),""))</f>
        <v/>
      </c>
      <c r="M382" s="130" t="str">
        <f>IFERROR(VLOOKUP(A382,'SPF1'!$C$1:$I$108,7,0),IFERROR(VLOOKUP(B382,'SPF1'!$D$1:$I$108,6,0),""))</f>
        <v/>
      </c>
      <c r="N382" s="127" t="str">
        <f>IFERROR(VLOOKUP(A382,'SPF2'!$C$1:$I$108,7,0),IFERROR(VLOOKUP(B382,'SPF2'!$D$1:$I$108,6,0),""))</f>
        <v/>
      </c>
      <c r="O382" s="10">
        <f t="shared" si="63"/>
        <v>0</v>
      </c>
      <c r="P382" s="11">
        <f t="shared" si="64"/>
        <v>0</v>
      </c>
      <c r="Q382" s="201">
        <f t="shared" si="65"/>
        <v>0</v>
      </c>
      <c r="R382" s="8"/>
      <c r="S382" s="136"/>
      <c r="T382" s="135"/>
      <c r="U382" s="135" t="str">
        <f>IFERROR(VLOOKUP(B382,DMSBX2!$D$1:$I$101,6,0),"")</f>
        <v/>
      </c>
      <c r="V382" s="135" t="str">
        <f>IFERROR(VLOOKUP(B382,'SP2'!$D$1:$I$107,6,0),"")</f>
        <v/>
      </c>
      <c r="W382" s="127" t="str">
        <f>IFERROR(IF(B382&lt;&gt;0,VLOOKUP(B382,KLSBX1!$D$2:$I$120,6,FALSE()),NA()),IFERROR(IF(A382&lt;&gt;0,VLOOKUP(A382,KLSBX1!$C$2:$I$120,7,FALSE()),NA()),""))</f>
        <v/>
      </c>
      <c r="X382" s="127" t="str">
        <f>IFERROR(IF(B382&lt;&gt;0,VLOOKUP(B382,KLSBX2!$D$2:$I$120,6,FALSE()),NA()),IFERROR(IF(A382&lt;&gt;0,VLOOKUP(A382,KLSBX2!$C$2:$I$120,7,FALSE()),NA()),""))</f>
        <v/>
      </c>
      <c r="Y382" s="127" t="str">
        <f>IFERROR(IF(B382&lt;&gt;0,VLOOKUP(B382,DMSBXNC!$D$2:$I$420,6,FALSE()),NA()),IFERROR(IF(A382&lt;&gt;0,VLOOKUP(A382,DMSBXNC!$C$2:$I$420,7,FALSE()),NA()),""))</f>
        <v/>
      </c>
      <c r="Z382" s="127" t="str">
        <f>IFERROR(IF(B382&lt;&gt;0,VLOOKUP(B382,DMSBX1_3!$D$2:$I$420,6,FALSE()),NA()),IFERROR(IF(A382&lt;&gt;0,VLOOKUP(A382,DMSBX1_3!$C$2:$I$420,7,FALSE()),NA()),""))</f>
        <v/>
      </c>
      <c r="AA382" s="127" t="str">
        <f>IFERROR(IF(B382&lt;&gt;0,VLOOKUP(B382,'KLS1'!$D$2:$I$420,6,FALSE()),NA()),IFERROR(IF(A382&lt;&gt;0,VLOOKUP(A382,'KLS1'!$C$2:$I$420,7,FALSE()),NA()),""))</f>
        <v/>
      </c>
      <c r="AB382" s="129" t="str">
        <f>IFERROR(IF(B382&lt;&gt;0,VLOOKUP(B382,'KLS2'!$D$2:$I$426,6,FALSE()),NA()),IFERROR(IF(A382&lt;&gt;0,VLOOKUP(A382,'KLS2'!$C$2:$I$426,7,FALSE()),NA()),""))</f>
        <v/>
      </c>
      <c r="AC382" s="10">
        <f t="shared" si="66"/>
        <v>0</v>
      </c>
      <c r="AD382" s="11">
        <f t="shared" si="67"/>
        <v>0</v>
      </c>
      <c r="AE382" s="201">
        <f t="shared" si="68"/>
        <v>0</v>
      </c>
      <c r="AF382" s="240"/>
      <c r="AG382" s="4" t="str">
        <f>IFERROR(VLOOKUP(B382,FS!$A$2:$N$78,6,FALSE),"")</f>
        <v/>
      </c>
      <c r="AH382" s="4" t="str">
        <f>IFERROR(VLOOKUP(B382,FS!$A$2:$N$78,7,FALSE),"")</f>
        <v/>
      </c>
      <c r="AI382" s="4" t="str">
        <f>IFERROR(VLOOKUP(B382,FS!$A$2:$N$78,8,FALSE),"")</f>
        <v/>
      </c>
      <c r="AJ382" s="4" t="str">
        <f>IFERROR(VLOOKUP(B382,FS!$A$2:$N$78,9,FALSE),"")</f>
        <v/>
      </c>
      <c r="AK382" s="4" t="str">
        <f>IFERROR(VLOOKUP(B382,FS!$A$2:$N$78,10,FALSE),"")</f>
        <v/>
      </c>
      <c r="AL382" s="4" t="str">
        <f>IFERROR(VLOOKUP(B382,FS!$A$2:$N$78,11,FALSE),"")</f>
        <v/>
      </c>
      <c r="AM382" s="4" t="str">
        <f>IFERROR(VLOOKUP(B382,FS!$A$2:$N$78,12,FALSE),"")</f>
        <v/>
      </c>
      <c r="AN382" s="4" t="str">
        <f>IFERROR(VLOOKUP(B382,FS!$A$2:$N$78,13,FALSE),"")</f>
        <v/>
      </c>
      <c r="AO382" s="236">
        <f t="shared" si="69"/>
        <v>0</v>
      </c>
      <c r="AP382" s="235">
        <f t="shared" si="70"/>
        <v>0</v>
      </c>
      <c r="AQ382" s="237">
        <f t="shared" si="71"/>
        <v>0</v>
      </c>
      <c r="AR382" s="4">
        <f t="shared" si="72"/>
        <v>0</v>
      </c>
      <c r="AS382" s="1">
        <f t="shared" si="73"/>
        <v>0</v>
      </c>
      <c r="AT382" s="1"/>
    </row>
    <row r="383" spans="1:46" s="130" customFormat="1" ht="15" customHeight="1">
      <c r="A383" s="142">
        <v>9155156</v>
      </c>
      <c r="B383" s="141">
        <v>887900</v>
      </c>
      <c r="C383" s="142" t="s">
        <v>203</v>
      </c>
      <c r="D383" s="18">
        <v>2009</v>
      </c>
      <c r="E383" s="13" t="s">
        <v>11</v>
      </c>
      <c r="F383" s="1" t="str">
        <f>IFERROR(VLOOKUP(B383,SVEXP!$A$2:$F$6577,6,FALSE),"")</f>
        <v>SA Špindlerův Mlýn</v>
      </c>
      <c r="G383" s="211" t="str">
        <f>IFERROR(VLOOKUP(B383,SVEXP!$A$2:$E$6577,5,FALSE),"")</f>
        <v>Hlavní město Praha</v>
      </c>
      <c r="H383" s="13" t="s">
        <v>164</v>
      </c>
      <c r="I383" s="4" t="str">
        <f>IFERROR(VLOOKUP(A383,'KLP1'!$C$1:$I$108,7,0),IFERROR(VLOOKUP(B383,'KLP1'!$D$1:$I$108,6,0),""))</f>
        <v/>
      </c>
      <c r="J383" s="4" t="str">
        <f>IFERROR(VLOOKUP(A383,'KLP2'!$C$1:$I$108,7,0),IFERROR(VLOOKUP(B383,'KLP2'!$D$1:$I$108,6,0),""))</f>
        <v/>
      </c>
      <c r="K383" s="4" t="str">
        <f>IFERROR(VLOOKUP(A383,'DM1'!$C$1:$I$108,7,0),IFERROR(VLOOKUP(B383,'DM1'!$D$1:$I$108,6,0),""))</f>
        <v/>
      </c>
      <c r="L383" s="4" t="str">
        <f>IFERROR(VLOOKUP(A383,'DM2'!$C$1:$I$108,7,0),IFERROR(VLOOKUP(B383,'DM2'!$D$1:$I$108,6,0),""))</f>
        <v/>
      </c>
      <c r="M383" s="1" t="str">
        <f>IFERROR(VLOOKUP(A383,'SPF1'!$C$1:$I$108,7,0),IFERROR(VLOOKUP(B383,'SPF1'!$D$1:$I$108,6,0),""))</f>
        <v/>
      </c>
      <c r="N383" s="4" t="str">
        <f>IFERROR(VLOOKUP(A383,'SPF2'!$C$1:$I$108,7,0),IFERROR(VLOOKUP(B383,'SPF2'!$D$1:$I$108,6,0),""))</f>
        <v/>
      </c>
      <c r="O383" s="10">
        <f t="shared" si="63"/>
        <v>0</v>
      </c>
      <c r="P383" s="11">
        <f t="shared" si="64"/>
        <v>0</v>
      </c>
      <c r="Q383" s="201">
        <f t="shared" si="65"/>
        <v>0</v>
      </c>
      <c r="R383" s="8"/>
      <c r="S383" s="5" t="str">
        <f>IFERROR(VLOOKUP(A383,DMSBX1!$C$1:$I$108,7,0),IFERROR(VLOOKUP(B383,DMSBX1!$D$1:$I$108,6,0),""))</f>
        <v/>
      </c>
      <c r="T383" s="5" t="str">
        <f>IFERROR(VLOOKUP(A383,DMSBX2!$C$1:$I$101,7,0),IFERROR(VLOOKUP(B383,DMSBX2!$D$1:$I$101,6,0),""))</f>
        <v/>
      </c>
      <c r="U383" s="4" t="str">
        <f>IFERROR(VLOOKUP(B383,'SP1'!$D$1:$I$107,6,0),"")</f>
        <v/>
      </c>
      <c r="V383" s="4" t="str">
        <f>IFERROR(VLOOKUP(B383,'SP2'!$D$1:$I$107,6,0),"")</f>
        <v/>
      </c>
      <c r="W383" s="4">
        <f>IFERROR(IF(B383&lt;&gt;0,VLOOKUP(B383,KLSBX1!$D$2:$I$120,6,FALSE()),NA()),IFERROR(IF(A383&lt;&gt;0,VLOOKUP(A383,KLSBX1!$C$2:$I$120,7,FALSE()),NA()),""))</f>
        <v>22</v>
      </c>
      <c r="X383" s="4">
        <f>IFERROR(IF(B383&lt;&gt;0,VLOOKUP(B383,KLSBX2!$D$2:$I$120,6,FALSE()),NA()),IFERROR(IF(A383&lt;&gt;0,VLOOKUP(A383,KLSBX2!$C$2:$I$120,7,FALSE()),NA()),""))</f>
        <v>20</v>
      </c>
      <c r="Y383" s="4" t="str">
        <f>IFERROR(IF(B383&lt;&gt;0,VLOOKUP(B383,DMSBXNC!$D$2:$I$420,6,FALSE()),NA()),IFERROR(IF(A383&lt;&gt;0,VLOOKUP(A383,DMSBXNC!$C$2:$I$420,7,FALSE()),NA()),""))</f>
        <v/>
      </c>
      <c r="Z383" s="4" t="str">
        <f>IFERROR(IF(B383&lt;&gt;0,VLOOKUP(B383,DMSBX1_3!$D$2:$I$420,6,FALSE()),NA()),IFERROR(IF(A383&lt;&gt;0,VLOOKUP(A383,DMSBX1_3!$C$2:$I$420,7,FALSE()),NA()),""))</f>
        <v/>
      </c>
      <c r="AA383" s="4" t="str">
        <f>IFERROR(IF(B383&lt;&gt;0,VLOOKUP(B383,'KLS1'!$D$2:$I$420,6,FALSE()),NA()),IFERROR(IF(A383&lt;&gt;0,VLOOKUP(A383,'KLS1'!$C$2:$I$420,7,FALSE()),NA()),""))</f>
        <v/>
      </c>
      <c r="AB383" s="6" t="str">
        <f>IFERROR(IF(B383&lt;&gt;0,VLOOKUP(B383,'KLS2'!$D$2:$I$426,6,FALSE()),NA()),IFERROR(IF(A383&lt;&gt;0,VLOOKUP(A383,'KLS2'!$C$2:$I$426,7,FALSE()),NA()),""))</f>
        <v/>
      </c>
      <c r="AC383" s="10">
        <f t="shared" si="66"/>
        <v>42</v>
      </c>
      <c r="AD383" s="11">
        <f t="shared" si="67"/>
        <v>42</v>
      </c>
      <c r="AE383" s="201">
        <f t="shared" si="68"/>
        <v>14</v>
      </c>
      <c r="AF383" s="240"/>
      <c r="AG383" s="4" t="str">
        <f>IFERROR(VLOOKUP(B383,FS!$A$2:$N$78,6,FALSE),"")</f>
        <v/>
      </c>
      <c r="AH383" s="4" t="str">
        <f>IFERROR(VLOOKUP(B383,FS!$A$2:$N$78,7,FALSE),"")</f>
        <v/>
      </c>
      <c r="AI383" s="4" t="str">
        <f>IFERROR(VLOOKUP(B383,FS!$A$2:$N$78,8,FALSE),"")</f>
        <v/>
      </c>
      <c r="AJ383" s="4" t="str">
        <f>IFERROR(VLOOKUP(B383,FS!$A$2:$N$78,9,FALSE),"")</f>
        <v/>
      </c>
      <c r="AK383" s="4" t="str">
        <f>IFERROR(VLOOKUP(B383,FS!$A$2:$N$78,10,FALSE),"")</f>
        <v/>
      </c>
      <c r="AL383" s="4" t="str">
        <f>IFERROR(VLOOKUP(B383,FS!$A$2:$N$78,11,FALSE),"")</f>
        <v/>
      </c>
      <c r="AM383" s="4" t="str">
        <f>IFERROR(VLOOKUP(B383,FS!$A$2:$N$78,12,FALSE),"")</f>
        <v/>
      </c>
      <c r="AN383" s="4" t="str">
        <f>IFERROR(VLOOKUP(B383,FS!$A$2:$N$78,13,FALSE),"")</f>
        <v/>
      </c>
      <c r="AO383" s="236">
        <f t="shared" si="69"/>
        <v>0</v>
      </c>
      <c r="AP383" s="235">
        <f t="shared" si="70"/>
        <v>0</v>
      </c>
      <c r="AQ383" s="237">
        <f t="shared" si="71"/>
        <v>0</v>
      </c>
      <c r="AR383" s="4">
        <f t="shared" si="72"/>
        <v>14</v>
      </c>
      <c r="AS383" s="1">
        <f t="shared" si="73"/>
        <v>1</v>
      </c>
      <c r="AT383" s="245">
        <f t="shared" ref="AT383:AT395" si="77">COUNTIF(I383:N383,"&gt;"&amp;0)+COUNTIF(S383:AB383,"&gt;"&amp;0)+COUNTIF(AG383:AN383,"&gt;"&amp;0)</f>
        <v>2</v>
      </c>
    </row>
    <row r="384" spans="1:46" s="130" customFormat="1" ht="15" customHeight="1">
      <c r="A384" s="184">
        <v>9155175</v>
      </c>
      <c r="B384" s="14">
        <v>891293</v>
      </c>
      <c r="C384" s="14" t="s">
        <v>201</v>
      </c>
      <c r="D384" s="3">
        <v>2009</v>
      </c>
      <c r="E384" s="3" t="s">
        <v>11</v>
      </c>
      <c r="F384" s="1" t="str">
        <f>IFERROR(VLOOKUP(B384,SVEXP!$A$2:$F$6577,6,FALSE),"")</f>
        <v>SK SNOWRIDERS VIMPERK</v>
      </c>
      <c r="G384" s="211" t="str">
        <f>IFERROR(VLOOKUP(B384,SVEXP!$A$2:$E$6577,5,FALSE),"")</f>
        <v>Jihočeský kraj</v>
      </c>
      <c r="H384" s="3" t="s">
        <v>164</v>
      </c>
      <c r="I384" s="4" t="str">
        <f>IFERROR(VLOOKUP(A384,'KLP1'!$C$1:$I$108,7,0),IFERROR(VLOOKUP(B384,'KLP1'!$D$1:$I$108,6,0),""))</f>
        <v/>
      </c>
      <c r="J384" s="4" t="str">
        <f>IFERROR(VLOOKUP(A384,'KLP2'!$C$1:$I$108,7,0),IFERROR(VLOOKUP(B384,'KLP2'!$D$1:$I$108,6,0),""))</f>
        <v/>
      </c>
      <c r="K384" s="4" t="str">
        <f>IFERROR(VLOOKUP(A384,'DM1'!$C$1:$I$108,7,0),IFERROR(VLOOKUP(B384,'DM1'!$D$1:$I$108,6,0),""))</f>
        <v/>
      </c>
      <c r="L384" s="4" t="str">
        <f>IFERROR(VLOOKUP(A384,'DM2'!$C$1:$I$108,7,0),IFERROR(VLOOKUP(B384,'DM2'!$D$1:$I$108,6,0),""))</f>
        <v/>
      </c>
      <c r="M384" s="1" t="str">
        <f>IFERROR(VLOOKUP(A384,'SPF1'!$C$1:$I$108,7,0),IFERROR(VLOOKUP(B384,'SPF1'!$D$1:$I$108,6,0),""))</f>
        <v/>
      </c>
      <c r="N384" s="4" t="str">
        <f>IFERROR(VLOOKUP(A384,'SPF2'!$C$1:$I$108,7,0),IFERROR(VLOOKUP(B384,'SPF2'!$D$1:$I$108,6,0),""))</f>
        <v/>
      </c>
      <c r="O384" s="10">
        <f t="shared" si="63"/>
        <v>0</v>
      </c>
      <c r="P384" s="11">
        <f t="shared" si="64"/>
        <v>0</v>
      </c>
      <c r="Q384" s="201">
        <f t="shared" si="65"/>
        <v>0</v>
      </c>
      <c r="R384" s="8"/>
      <c r="S384" s="5" t="str">
        <f>IFERROR(VLOOKUP(A384,DMSBX1!$C$1:$I$108,7,0),IFERROR(VLOOKUP(B384,DMSBX1!$D$1:$I$108,6,0),""))</f>
        <v/>
      </c>
      <c r="T384" s="1"/>
      <c r="U384" s="4">
        <f>IFERROR(VLOOKUP(B384,'SP1'!$D$1:$I$107,6,0),"")</f>
        <v>16</v>
      </c>
      <c r="V384" s="4">
        <f>IFERROR(VLOOKUP(B384,'SP2'!$D$1:$I$107,6,0),"")</f>
        <v>18</v>
      </c>
      <c r="W384" s="4">
        <f>IFERROR(IF(B384&lt;&gt;0,VLOOKUP(B384,KLSBX1!$D$2:$I$120,6,FALSE()),NA()),IFERROR(IF(A384&lt;&gt;0,VLOOKUP(A384,KLSBX1!$C$2:$I$120,7,FALSE()),NA()),""))</f>
        <v>13</v>
      </c>
      <c r="X384" s="4">
        <f>IFERROR(IF(B384&lt;&gt;0,VLOOKUP(B384,KLSBX2!$D$2:$I$120,6,FALSE()),NA()),IFERROR(IF(A384&lt;&gt;0,VLOOKUP(A384,KLSBX2!$C$2:$I$120,7,FALSE()),NA()),""))</f>
        <v>14</v>
      </c>
      <c r="Y384" s="4">
        <f>IFERROR(IF(B384&lt;&gt;0,VLOOKUP(B384,DMSBXNC!$D$2:$I$420,6,FALSE()),NA()),IFERROR(IF(A384&lt;&gt;0,VLOOKUP(A384,DMSBXNC!$C$2:$I$420,7,FALSE()),NA()),""))</f>
        <v>2.8</v>
      </c>
      <c r="Z384" s="4">
        <f>IFERROR(IF(B384&lt;&gt;0,VLOOKUP(B384,DMSBX1_3!$D$2:$I$420,6,FALSE()),NA()),IFERROR(IF(A384&lt;&gt;0,VLOOKUP(A384,DMSBX1_3!$C$2:$I$420,7,FALSE()),NA()),""))</f>
        <v>2.6</v>
      </c>
      <c r="AA384" s="4" t="str">
        <f>IFERROR(IF(B384&lt;&gt;0,VLOOKUP(B384,'KLS1'!$D$2:$I$420,6,FALSE()),NA()),IFERROR(IF(A384&lt;&gt;0,VLOOKUP(A384,'KLS1'!$C$2:$I$420,7,FALSE()),NA()),""))</f>
        <v/>
      </c>
      <c r="AB384" s="6" t="str">
        <f>IFERROR(IF(B384&lt;&gt;0,VLOOKUP(B384,'KLS2'!$D$2:$I$426,6,FALSE()),NA()),IFERROR(IF(A384&lt;&gt;0,VLOOKUP(A384,'KLS2'!$C$2:$I$426,7,FALSE()),NA()),""))</f>
        <v/>
      </c>
      <c r="AC384" s="10">
        <f t="shared" si="66"/>
        <v>66.399999999999991</v>
      </c>
      <c r="AD384" s="11">
        <f t="shared" si="67"/>
        <v>66.399999999999991</v>
      </c>
      <c r="AE384" s="201">
        <f t="shared" si="68"/>
        <v>16</v>
      </c>
      <c r="AF384" s="240"/>
      <c r="AG384" s="4" t="str">
        <f>IFERROR(VLOOKUP(B384,FS!$A$2:$N$78,6,FALSE),"")</f>
        <v/>
      </c>
      <c r="AH384" s="4" t="str">
        <f>IFERROR(VLOOKUP(B384,FS!$A$2:$N$78,7,FALSE),"")</f>
        <v/>
      </c>
      <c r="AI384" s="4" t="str">
        <f>IFERROR(VLOOKUP(B384,FS!$A$2:$N$78,8,FALSE),"")</f>
        <v/>
      </c>
      <c r="AJ384" s="4" t="str">
        <f>IFERROR(VLOOKUP(B384,FS!$A$2:$N$78,9,FALSE),"")</f>
        <v/>
      </c>
      <c r="AK384" s="4" t="str">
        <f>IFERROR(VLOOKUP(B384,FS!$A$2:$N$78,10,FALSE),"")</f>
        <v/>
      </c>
      <c r="AL384" s="4" t="str">
        <f>IFERROR(VLOOKUP(B384,FS!$A$2:$N$78,11,FALSE),"")</f>
        <v/>
      </c>
      <c r="AM384" s="4" t="str">
        <f>IFERROR(VLOOKUP(B384,FS!$A$2:$N$78,12,FALSE),"")</f>
        <v/>
      </c>
      <c r="AN384" s="4" t="str">
        <f>IFERROR(VLOOKUP(B384,FS!$A$2:$N$78,13,FALSE),"")</f>
        <v/>
      </c>
      <c r="AO384" s="236">
        <f t="shared" si="69"/>
        <v>0</v>
      </c>
      <c r="AP384" s="235">
        <f t="shared" si="70"/>
        <v>0</v>
      </c>
      <c r="AQ384" s="237">
        <f t="shared" si="71"/>
        <v>0</v>
      </c>
      <c r="AR384" s="4">
        <f t="shared" si="72"/>
        <v>16</v>
      </c>
      <c r="AS384" s="1">
        <f t="shared" si="73"/>
        <v>1</v>
      </c>
      <c r="AT384" s="245">
        <f t="shared" si="77"/>
        <v>6</v>
      </c>
    </row>
    <row r="385" spans="1:46" s="130" customFormat="1" ht="15" customHeight="1">
      <c r="A385" s="14">
        <v>9155138</v>
      </c>
      <c r="B385" s="14">
        <v>888423</v>
      </c>
      <c r="C385" s="14" t="s">
        <v>227</v>
      </c>
      <c r="D385" s="2">
        <v>2009</v>
      </c>
      <c r="E385" s="3" t="s">
        <v>11</v>
      </c>
      <c r="F385" s="1" t="str">
        <f>IFERROR(VLOOKUP(B385,SVEXP!$A$2:$F$6577,6,FALSE),"")</f>
        <v>Klub Krušných hor</v>
      </c>
      <c r="G385" s="211" t="str">
        <f>IFERROR(VLOOKUP(B385,SVEXP!$A$2:$E$6577,5,FALSE),"")</f>
        <v>Karlovarský kraj</v>
      </c>
      <c r="H385" s="3" t="s">
        <v>164</v>
      </c>
      <c r="I385" s="4" t="str">
        <f>IFERROR(VLOOKUP(A385,'KLP1'!$C$1:$I$108,7,0),IFERROR(VLOOKUP(B385,'KLP1'!$D$1:$I$108,6,0),""))</f>
        <v/>
      </c>
      <c r="J385" s="4" t="str">
        <f>IFERROR(VLOOKUP(A385,'KLP2'!$C$1:$I$108,7,0),IFERROR(VLOOKUP(B385,'KLP2'!$D$1:$I$108,6,0),""))</f>
        <v/>
      </c>
      <c r="K385" s="4" t="str">
        <f>IFERROR(VLOOKUP(A385,'DM1'!$C$1:$I$108,7,0),IFERROR(VLOOKUP(B385,'DM1'!$D$1:$I$108,6,0),""))</f>
        <v/>
      </c>
      <c r="L385" s="4" t="str">
        <f>IFERROR(VLOOKUP(A385,'DM2'!$C$1:$I$108,7,0),IFERROR(VLOOKUP(B385,'DM2'!$D$1:$I$108,6,0),""))</f>
        <v/>
      </c>
      <c r="M385" s="1" t="str">
        <f>IFERROR(VLOOKUP(A385,'SPF1'!$C$1:$I$108,7,0),IFERROR(VLOOKUP(B385,'SPF1'!$D$1:$I$108,6,0),""))</f>
        <v/>
      </c>
      <c r="N385" s="4" t="str">
        <f>IFERROR(VLOOKUP(A385,'SPF2'!$C$1:$I$108,7,0),IFERROR(VLOOKUP(B385,'SPF2'!$D$1:$I$108,6,0),""))</f>
        <v/>
      </c>
      <c r="O385" s="10">
        <f t="shared" si="63"/>
        <v>0</v>
      </c>
      <c r="P385" s="11">
        <f t="shared" si="64"/>
        <v>0</v>
      </c>
      <c r="Q385" s="201">
        <f t="shared" si="65"/>
        <v>0</v>
      </c>
      <c r="R385" s="8"/>
      <c r="S385" s="5" t="str">
        <f>IFERROR(VLOOKUP(A385,DMSBX1!$C$1:$I$108,7,0),IFERROR(VLOOKUP(B385,DMSBX1!$D$1:$I$108,6,0),""))</f>
        <v/>
      </c>
      <c r="T385" s="5" t="str">
        <f>IFERROR(VLOOKUP(A385,DMSBX2!$C$1:$I$101,7,0),IFERROR(VLOOKUP(B385,DMSBX2!$D$1:$I$101,6,0),""))</f>
        <v/>
      </c>
      <c r="U385" s="4" t="str">
        <f>IFERROR(VLOOKUP(B385,'SP1'!$D$1:$I$107,6,0),"")</f>
        <v/>
      </c>
      <c r="V385" s="4" t="str">
        <f>IFERROR(VLOOKUP(B385,'SP2'!$D$1:$I$107,6,0),"")</f>
        <v/>
      </c>
      <c r="W385" s="4" t="str">
        <f>IFERROR(IF(B385&lt;&gt;0,VLOOKUP(B385,KLSBX1!$D$2:$I$120,6,FALSE()),NA()),IFERROR(IF(A385&lt;&gt;0,VLOOKUP(A385,KLSBX1!$C$2:$I$120,7,FALSE()),NA()),""))</f>
        <v/>
      </c>
      <c r="X385" s="4" t="str">
        <f>IFERROR(IF(B385&lt;&gt;0,VLOOKUP(B385,KLSBX2!$D$2:$I$120,6,FALSE()),NA()),IFERROR(IF(A385&lt;&gt;0,VLOOKUP(A385,KLSBX2!$C$2:$I$120,7,FALSE()),NA()),""))</f>
        <v/>
      </c>
      <c r="Y385" s="4" t="str">
        <f>IFERROR(IF(B385&lt;&gt;0,VLOOKUP(B385,DMSBXNC!$D$2:$I$420,6,FALSE()),NA()),IFERROR(IF(A385&lt;&gt;0,VLOOKUP(A385,DMSBXNC!$C$2:$I$420,7,FALSE()),NA()),""))</f>
        <v/>
      </c>
      <c r="Z385" s="4" t="str">
        <f>IFERROR(IF(B385&lt;&gt;0,VLOOKUP(B385,DMSBX1_3!$D$2:$I$420,6,FALSE()),NA()),IFERROR(IF(A385&lt;&gt;0,VLOOKUP(A385,DMSBX1_3!$C$2:$I$420,7,FALSE()),NA()),""))</f>
        <v/>
      </c>
      <c r="AA385" s="4" t="str">
        <f>IFERROR(IF(B385&lt;&gt;0,VLOOKUP(B385,'KLS1'!$D$2:$I$420,6,FALSE()),NA()),IFERROR(IF(A385&lt;&gt;0,VLOOKUP(A385,'KLS1'!$C$2:$I$420,7,FALSE()),NA()),""))</f>
        <v/>
      </c>
      <c r="AB385" s="6" t="str">
        <f>IFERROR(IF(B385&lt;&gt;0,VLOOKUP(B385,'KLS2'!$D$2:$I$426,6,FALSE()),NA()),IFERROR(IF(A385&lt;&gt;0,VLOOKUP(A385,'KLS2'!$C$2:$I$426,7,FALSE()),NA()),""))</f>
        <v/>
      </c>
      <c r="AC385" s="10">
        <f t="shared" si="66"/>
        <v>0</v>
      </c>
      <c r="AD385" s="11">
        <f t="shared" si="67"/>
        <v>0</v>
      </c>
      <c r="AE385" s="201">
        <f t="shared" si="68"/>
        <v>0</v>
      </c>
      <c r="AF385" s="240"/>
      <c r="AG385" s="4"/>
      <c r="AH385" s="4"/>
      <c r="AI385" s="4"/>
      <c r="AJ385" s="4"/>
      <c r="AK385" s="4">
        <f>IFERROR(VLOOKUP(B385,FS!$A$2:$N$78,10,FALSE),"")</f>
        <v>80</v>
      </c>
      <c r="AL385" s="4">
        <f>IFERROR(VLOOKUP(B385,FS!$A$2:$N$78,11,FALSE),"")</f>
        <v>80</v>
      </c>
      <c r="AM385" s="4"/>
      <c r="AN385" s="4"/>
      <c r="AO385" s="236">
        <f t="shared" si="69"/>
        <v>160</v>
      </c>
      <c r="AP385" s="235">
        <f t="shared" si="70"/>
        <v>160</v>
      </c>
      <c r="AQ385" s="237">
        <f t="shared" si="71"/>
        <v>53.333333333333336</v>
      </c>
      <c r="AR385" s="4">
        <f t="shared" si="72"/>
        <v>53.333333333333336</v>
      </c>
      <c r="AS385" s="1">
        <f t="shared" si="73"/>
        <v>1</v>
      </c>
      <c r="AT385" s="245">
        <f t="shared" si="77"/>
        <v>2</v>
      </c>
    </row>
    <row r="386" spans="1:46" s="130" customFormat="1" ht="15" customHeight="1">
      <c r="A386" s="142">
        <v>9155160</v>
      </c>
      <c r="B386" s="14">
        <v>890689</v>
      </c>
      <c r="C386" s="142" t="s">
        <v>230</v>
      </c>
      <c r="D386" s="18">
        <v>2009</v>
      </c>
      <c r="E386" s="3" t="s">
        <v>11</v>
      </c>
      <c r="F386" s="1" t="str">
        <f>IFERROR(VLOOKUP(B386,SVEXP!$A$2:$F$6577,6,FALSE),"")</f>
        <v>SNB Seveřani</v>
      </c>
      <c r="G386" s="211" t="str">
        <f>IFERROR(VLOOKUP(B386,SVEXP!$A$2:$E$6577,5,FALSE),"")</f>
        <v>Liberecký kraj</v>
      </c>
      <c r="H386" s="13" t="s">
        <v>164</v>
      </c>
      <c r="I386" s="4">
        <f>IFERROR(VLOOKUP(A386,'KLP1'!$C$1:$I$108,7,0),IFERROR(VLOOKUP(B386,'KLP1'!$D$1:$I$108,6,0),""))</f>
        <v>16</v>
      </c>
      <c r="J386" s="4">
        <f>IFERROR(VLOOKUP(A386,'KLP2'!$C$1:$I$108,7,0),IFERROR(VLOOKUP(B386,'KLP2'!$D$1:$I$108,6,0),""))</f>
        <v>16</v>
      </c>
      <c r="K386" s="4">
        <f>IFERROR(VLOOKUP(A386,'DM1'!$C$1:$I$108,7,0),IFERROR(VLOOKUP(B386,'DM1'!$D$1:$I$108,6,0),""))</f>
        <v>11</v>
      </c>
      <c r="L386" s="4">
        <f>IFERROR(VLOOKUP(A386,'DM2'!$C$1:$I$108,7,0),IFERROR(VLOOKUP(B386,'DM2'!$D$1:$I$108,6,0),""))</f>
        <v>10</v>
      </c>
      <c r="M386" s="4">
        <f>IFERROR(VLOOKUP(A386,'SPF1'!$C$1:$I$108,7,0),IFERROR(VLOOKUP(B386,'SPF1'!$D$1:$I$108,6,0),""))</f>
        <v>18</v>
      </c>
      <c r="N386" s="4">
        <f>IFERROR(VLOOKUP(A386,'SPF2'!$C$1:$I$108,7,0),IFERROR(VLOOKUP(B386,'SPF2'!$D$1:$I$108,6,0),""))</f>
        <v>14</v>
      </c>
      <c r="O386" s="10">
        <f t="shared" si="63"/>
        <v>85</v>
      </c>
      <c r="P386" s="11">
        <f t="shared" si="64"/>
        <v>64</v>
      </c>
      <c r="Q386" s="201">
        <f t="shared" si="65"/>
        <v>16.666666666666668</v>
      </c>
      <c r="R386" s="8"/>
      <c r="S386" s="5" t="str">
        <f>IFERROR(VLOOKUP(A386,DMSBX1!$C$1:$I$108,7,0),IFERROR(VLOOKUP(B386,DMSBX1!$D$1:$I$108,6,0),""))</f>
        <v/>
      </c>
      <c r="T386" s="5" t="str">
        <f>IFERROR(VLOOKUP(A386,DMSBX2!$C$1:$I$101,7,0),IFERROR(VLOOKUP(B386,DMSBX2!$D$1:$I$101,6,0),""))</f>
        <v/>
      </c>
      <c r="U386" s="4" t="str">
        <f>IFERROR(VLOOKUP(B386,'SP1'!$D$1:$I$107,6,0),"")</f>
        <v/>
      </c>
      <c r="V386" s="4" t="str">
        <f>IFERROR(VLOOKUP(B386,'SP2'!$D$1:$I$107,6,0),"")</f>
        <v/>
      </c>
      <c r="W386" s="4" t="str">
        <f>IFERROR(IF(B386&lt;&gt;0,VLOOKUP(B386,KLSBX1!$D$2:$I$120,6,FALSE()),NA()),IFERROR(IF(A386&lt;&gt;0,VLOOKUP(A386,KLSBX1!$C$2:$I$120,7,FALSE()),NA()),""))</f>
        <v/>
      </c>
      <c r="X386" s="4" t="str">
        <f>IFERROR(IF(B386&lt;&gt;0,VLOOKUP(B386,KLSBX2!$D$2:$I$120,6,FALSE()),NA()),IFERROR(IF(A386&lt;&gt;0,VLOOKUP(A386,KLSBX2!$C$2:$I$120,7,FALSE()),NA()),""))</f>
        <v/>
      </c>
      <c r="Y386" s="4" t="str">
        <f>IFERROR(IF(B386&lt;&gt;0,VLOOKUP(B386,DMSBXNC!$D$2:$I$420,6,FALSE()),NA()),IFERROR(IF(A386&lt;&gt;0,VLOOKUP(A386,DMSBXNC!$C$2:$I$420,7,FALSE()),NA()),""))</f>
        <v/>
      </c>
      <c r="Z386" s="4" t="str">
        <f>IFERROR(IF(B386&lt;&gt;0,VLOOKUP(B386,DMSBX1_3!$D$2:$I$420,6,FALSE()),NA()),IFERROR(IF(A386&lt;&gt;0,VLOOKUP(A386,DMSBX1_3!$C$2:$I$420,7,FALSE()),NA()),""))</f>
        <v/>
      </c>
      <c r="AA386" s="4" t="str">
        <f>IFERROR(IF(B386&lt;&gt;0,VLOOKUP(B386,'KLS1'!$D$2:$I$420,6,FALSE()),NA()),IFERROR(IF(A386&lt;&gt;0,VLOOKUP(A386,'KLS1'!$C$2:$I$420,7,FALSE()),NA()),""))</f>
        <v/>
      </c>
      <c r="AB386" s="6" t="str">
        <f>IFERROR(IF(B386&lt;&gt;0,VLOOKUP(B386,'KLS2'!$D$2:$I$426,6,FALSE()),NA()),IFERROR(IF(A386&lt;&gt;0,VLOOKUP(A386,'KLS2'!$C$2:$I$426,7,FALSE()),NA()),""))</f>
        <v/>
      </c>
      <c r="AC386" s="10">
        <f t="shared" si="66"/>
        <v>0</v>
      </c>
      <c r="AD386" s="11">
        <f t="shared" si="67"/>
        <v>0</v>
      </c>
      <c r="AE386" s="201">
        <f t="shared" si="68"/>
        <v>0</v>
      </c>
      <c r="AF386" s="240"/>
      <c r="AG386" s="4" t="str">
        <f>IFERROR(VLOOKUP(B386,FS!$A$2:$N$78,6,FALSE),"")</f>
        <v/>
      </c>
      <c r="AH386" s="4" t="str">
        <f>IFERROR(VLOOKUP(B386,FS!$A$2:$N$78,7,FALSE),"")</f>
        <v/>
      </c>
      <c r="AI386" s="4" t="str">
        <f>IFERROR(VLOOKUP(B386,FS!$A$2:$N$78,8,FALSE),"")</f>
        <v/>
      </c>
      <c r="AJ386" s="4" t="str">
        <f>IFERROR(VLOOKUP(B386,FS!$A$2:$N$78,9,FALSE),"")</f>
        <v/>
      </c>
      <c r="AK386" s="4" t="str">
        <f>IFERROR(VLOOKUP(B386,FS!$A$2:$N$78,10,FALSE),"")</f>
        <v/>
      </c>
      <c r="AL386" s="4" t="str">
        <f>IFERROR(VLOOKUP(B386,FS!$A$2:$N$78,11,FALSE),"")</f>
        <v/>
      </c>
      <c r="AM386" s="4" t="str">
        <f>IFERROR(VLOOKUP(B386,FS!$A$2:$N$78,12,FALSE),"")</f>
        <v/>
      </c>
      <c r="AN386" s="4" t="str">
        <f>IFERROR(VLOOKUP(B386,FS!$A$2:$N$78,13,FALSE),"")</f>
        <v/>
      </c>
      <c r="AO386" s="236">
        <f t="shared" si="69"/>
        <v>0</v>
      </c>
      <c r="AP386" s="235">
        <f t="shared" si="70"/>
        <v>0</v>
      </c>
      <c r="AQ386" s="237">
        <f t="shared" si="71"/>
        <v>0</v>
      </c>
      <c r="AR386" s="4">
        <f t="shared" si="72"/>
        <v>16.666666666666668</v>
      </c>
      <c r="AS386" s="1">
        <f t="shared" si="73"/>
        <v>1</v>
      </c>
      <c r="AT386" s="245">
        <f t="shared" si="77"/>
        <v>6</v>
      </c>
    </row>
    <row r="387" spans="1:46" s="130" customFormat="1" ht="15" customHeight="1">
      <c r="A387" s="142">
        <v>9155159</v>
      </c>
      <c r="B387" s="14">
        <v>890690</v>
      </c>
      <c r="C387" s="142" t="s">
        <v>233</v>
      </c>
      <c r="D387" s="18">
        <v>2009</v>
      </c>
      <c r="E387" s="3" t="s">
        <v>11</v>
      </c>
      <c r="F387" s="1" t="str">
        <f>IFERROR(VLOOKUP(B387,SVEXP!$A$2:$F$6577,6,FALSE),"")</f>
        <v>SNB Seveřani</v>
      </c>
      <c r="G387" s="211" t="str">
        <f>IFERROR(VLOOKUP(B387,SVEXP!$A$2:$E$6577,5,FALSE),"")</f>
        <v>Liberecký kraj</v>
      </c>
      <c r="H387" s="13" t="s">
        <v>164</v>
      </c>
      <c r="I387" s="4">
        <f>IFERROR(VLOOKUP(A387,'KLP1'!$C$1:$I$108,7,0),IFERROR(VLOOKUP(B387,'KLP1'!$D$1:$I$108,6,0),""))</f>
        <v>14</v>
      </c>
      <c r="J387" s="4">
        <f>IFERROR(VLOOKUP(A387,'KLP2'!$C$1:$I$108,7,0),IFERROR(VLOOKUP(B387,'KLP2'!$D$1:$I$108,6,0),""))</f>
        <v>13</v>
      </c>
      <c r="K387" s="4" t="str">
        <f>IFERROR(VLOOKUP(A387,'DM1'!$C$1:$I$108,7,0),IFERROR(VLOOKUP(B387,'DM1'!$D$1:$I$108,6,0),""))</f>
        <v/>
      </c>
      <c r="L387" s="4" t="str">
        <f>IFERROR(VLOOKUP(A387,'DM2'!$C$1:$I$108,7,0),IFERROR(VLOOKUP(B387,'DM2'!$D$1:$I$108,6,0),""))</f>
        <v/>
      </c>
      <c r="M387" s="4" t="str">
        <f>IFERROR(VLOOKUP(A387,'SPF1'!$C$1:$I$108,7,0),IFERROR(VLOOKUP(B387,'SPF1'!$D$1:$I$108,6,0),""))</f>
        <v/>
      </c>
      <c r="N387" s="4" t="str">
        <f>IFERROR(VLOOKUP(A387,'SPF2'!$C$1:$I$108,7,0),IFERROR(VLOOKUP(B387,'SPF2'!$D$1:$I$108,6,0),""))</f>
        <v/>
      </c>
      <c r="O387" s="10">
        <f t="shared" ref="O387:O450" si="78">SUM(I387:N387)</f>
        <v>27</v>
      </c>
      <c r="P387" s="11">
        <f t="shared" ref="P387:P450" si="79">IFERROR(LARGE(I387:N387,1),"0")+IFERROR(LARGE(I387:N387,2),"0")+IFERROR(LARGE(I387:N387,3),"0")+IFERROR(LARGE(I387:N387,4),"0")</f>
        <v>27</v>
      </c>
      <c r="Q387" s="201">
        <f t="shared" ref="Q387:Q450" si="80">(IFERROR(LARGE(I387:N387,1),"0")+IFERROR(LARGE(I387:N387,2),"0")+IFERROR(LARGE(I387:N387,3),"0"))/3</f>
        <v>9</v>
      </c>
      <c r="R387" s="8"/>
      <c r="S387" s="5" t="str">
        <f>IFERROR(VLOOKUP(A387,DMSBX1!$C$1:$I$108,7,0),IFERROR(VLOOKUP(B387,DMSBX1!$D$1:$I$108,6,0),""))</f>
        <v/>
      </c>
      <c r="T387" s="5" t="str">
        <f>IFERROR(VLOOKUP(A387,DMSBX2!$C$1:$I$101,7,0),IFERROR(VLOOKUP(B387,DMSBX2!$D$1:$I$101,6,0),""))</f>
        <v/>
      </c>
      <c r="U387" s="4" t="str">
        <f>IFERROR(VLOOKUP(B387,'SP1'!$D$1:$I$107,6,0),"")</f>
        <v/>
      </c>
      <c r="V387" s="4" t="str">
        <f>IFERROR(VLOOKUP(B387,'SP2'!$D$1:$I$107,6,0),"")</f>
        <v/>
      </c>
      <c r="W387" s="4" t="str">
        <f>IFERROR(IF(B387&lt;&gt;0,VLOOKUP(B387,KLSBX1!$D$2:$I$120,6,FALSE()),NA()),IFERROR(IF(A387&lt;&gt;0,VLOOKUP(A387,KLSBX1!$C$2:$I$120,7,FALSE()),NA()),""))</f>
        <v/>
      </c>
      <c r="X387" s="4" t="str">
        <f>IFERROR(IF(B387&lt;&gt;0,VLOOKUP(B387,KLSBX2!$D$2:$I$120,6,FALSE()),NA()),IFERROR(IF(A387&lt;&gt;0,VLOOKUP(A387,KLSBX2!$C$2:$I$120,7,FALSE()),NA()),""))</f>
        <v/>
      </c>
      <c r="Y387" s="4" t="str">
        <f>IFERROR(IF(B387&lt;&gt;0,VLOOKUP(B387,DMSBXNC!$D$2:$I$420,6,FALSE()),NA()),IFERROR(IF(A387&lt;&gt;0,VLOOKUP(A387,DMSBXNC!$C$2:$I$420,7,FALSE()),NA()),""))</f>
        <v/>
      </c>
      <c r="Z387" s="4" t="str">
        <f>IFERROR(IF(B387&lt;&gt;0,VLOOKUP(B387,DMSBX1_3!$D$2:$I$420,6,FALSE()),NA()),IFERROR(IF(A387&lt;&gt;0,VLOOKUP(A387,DMSBX1_3!$C$2:$I$420,7,FALSE()),NA()),""))</f>
        <v/>
      </c>
      <c r="AA387" s="4" t="str">
        <f>IFERROR(IF(B387&lt;&gt;0,VLOOKUP(B387,'KLS1'!$D$2:$I$420,6,FALSE()),NA()),IFERROR(IF(A387&lt;&gt;0,VLOOKUP(A387,'KLS1'!$C$2:$I$420,7,FALSE()),NA()),""))</f>
        <v/>
      </c>
      <c r="AB387" s="6" t="str">
        <f>IFERROR(IF(B387&lt;&gt;0,VLOOKUP(B387,'KLS2'!$D$2:$I$426,6,FALSE()),NA()),IFERROR(IF(A387&lt;&gt;0,VLOOKUP(A387,'KLS2'!$C$2:$I$426,7,FALSE()),NA()),""))</f>
        <v/>
      </c>
      <c r="AC387" s="10">
        <f t="shared" ref="AC387:AC450" si="81">SUM(S387:AB387)</f>
        <v>0</v>
      </c>
      <c r="AD387" s="11">
        <f t="shared" ref="AD387:AD450" si="82">(IFERROR(LARGE(S387:AB387,1),"0")+IFERROR(LARGE(S387:AB387,2),"0")+IFERROR(LARGE(S387:AB387,3),"0")+IFERROR(LARGE(S387:AB387,4),"0")+IFERROR(LARGE(S387:AB387,5),"0")+IFERROR(LARGE(S387:AB387,6),"0")+IFERROR(LARGE(S387:AB387,7),"0")+IFERROR(LARGE(S387:AB387,8),"0"))</f>
        <v>0</v>
      </c>
      <c r="AE387" s="201">
        <f t="shared" ref="AE387:AE450" si="83">(IFERROR(LARGE(S387:AB387,1),"0")+IFERROR(LARGE(S387:AB387,2),"0")+IFERROR(LARGE(S387:AB387,3),"0"))/3</f>
        <v>0</v>
      </c>
      <c r="AF387" s="240"/>
      <c r="AG387" s="4" t="str">
        <f>IFERROR(VLOOKUP(B387,FS!$A$2:$N$78,6,FALSE),"")</f>
        <v/>
      </c>
      <c r="AH387" s="4" t="str">
        <f>IFERROR(VLOOKUP(B387,FS!$A$2:$N$78,7,FALSE),"")</f>
        <v/>
      </c>
      <c r="AI387" s="4" t="str">
        <f>IFERROR(VLOOKUP(B387,FS!$A$2:$N$78,8,FALSE),"")</f>
        <v/>
      </c>
      <c r="AJ387" s="4" t="str">
        <f>IFERROR(VLOOKUP(B387,FS!$A$2:$N$78,9,FALSE),"")</f>
        <v/>
      </c>
      <c r="AK387" s="4" t="str">
        <f>IFERROR(VLOOKUP(B387,FS!$A$2:$N$78,10,FALSE),"")</f>
        <v/>
      </c>
      <c r="AL387" s="4" t="str">
        <f>IFERROR(VLOOKUP(B387,FS!$A$2:$N$78,11,FALSE),"")</f>
        <v/>
      </c>
      <c r="AM387" s="4" t="str">
        <f>IFERROR(VLOOKUP(B387,FS!$A$2:$N$78,12,FALSE),"")</f>
        <v/>
      </c>
      <c r="AN387" s="4" t="str">
        <f>IFERROR(VLOOKUP(B387,FS!$A$2:$N$78,13,FALSE),"")</f>
        <v/>
      </c>
      <c r="AO387" s="236">
        <f t="shared" ref="AO387:AO450" si="84">SUM(AG387:AN387)</f>
        <v>0</v>
      </c>
      <c r="AP387" s="235">
        <f t="shared" ref="AP387:AP450" si="85">(IFERROR(LARGE(AG387:AN387,1),"0")+IFERROR(LARGE(AG387:AN387,2),"0")+IFERROR(LARGE(AG387:AN387,3),"0")+IFERROR(LARGE(AG387:AN387,4),"0")+IFERROR(LARGE(AG387:AN387,5),"0"))</f>
        <v>0</v>
      </c>
      <c r="AQ387" s="237">
        <f t="shared" ref="AQ387:AQ450" si="86">(IFERROR(LARGE(AG387:AN387,1),"0")+IFERROR(LARGE(AG387:AN387,2),"0")+IFERROR(LARGE(AG387:AN387,3),"0"))/3</f>
        <v>0</v>
      </c>
      <c r="AR387" s="4">
        <f t="shared" ref="AR387:AR450" si="87">Q387+AE387+AQ387</f>
        <v>9</v>
      </c>
      <c r="AS387" s="1">
        <f t="shared" ref="AS387:AS450" si="88">(IF(Q387&gt;0,1,0))+(IF(AE387&gt;0,1,0))+(IF(AQ387&gt;0,1,0))</f>
        <v>1</v>
      </c>
      <c r="AT387" s="245">
        <f t="shared" si="77"/>
        <v>2</v>
      </c>
    </row>
    <row r="388" spans="1:46" s="130" customFormat="1" ht="15" customHeight="1">
      <c r="A388" s="142">
        <v>9155155</v>
      </c>
      <c r="B388" s="141">
        <v>888863</v>
      </c>
      <c r="C388" s="14" t="s">
        <v>213</v>
      </c>
      <c r="D388" s="2">
        <v>2009</v>
      </c>
      <c r="E388" s="3" t="s">
        <v>11</v>
      </c>
      <c r="F388" s="1" t="str">
        <f>IFERROR(VLOOKUP(B388,SVEXP!$A$2:$F$6577,6,FALSE),"")</f>
        <v>Lítací jelen</v>
      </c>
      <c r="G388" s="211" t="str">
        <f>IFERROR(VLOOKUP(B388,SVEXP!$A$2:$E$6577,5,FALSE),"")</f>
        <v>Moravskoslezský kraj</v>
      </c>
      <c r="H388" s="3" t="s">
        <v>164</v>
      </c>
      <c r="I388" s="4">
        <f>IFERROR(VLOOKUP(A388,'KLP1'!$C$1:$I$108,7,0),IFERROR(VLOOKUP(B388,'KLP1'!$D$1:$I$108,6,0),""))</f>
        <v>40</v>
      </c>
      <c r="J388" s="4">
        <f>IFERROR(VLOOKUP(A388,'KLP2'!$C$1:$I$108,7,0),IFERROR(VLOOKUP(B388,'KLP2'!$D$1:$I$108,6,0),""))</f>
        <v>36</v>
      </c>
      <c r="K388" s="4">
        <f>IFERROR(VLOOKUP(A388,'DM1'!$C$1:$I$108,7,0),IFERROR(VLOOKUP(B388,'DM1'!$D$1:$I$108,6,0),""))</f>
        <v>12</v>
      </c>
      <c r="L388" s="4">
        <f>IFERROR(VLOOKUP(A388,'DM2'!$C$1:$I$108,7,0),IFERROR(VLOOKUP(B388,'DM2'!$D$1:$I$108,6,0),""))</f>
        <v>22</v>
      </c>
      <c r="M388" s="4">
        <f>IFERROR(VLOOKUP(A388,'SPF1'!$C$1:$I$108,7,0),IFERROR(VLOOKUP(B388,'SPF1'!$D$1:$I$108,6,0),""))</f>
        <v>26</v>
      </c>
      <c r="N388" s="4">
        <f>IFERROR(VLOOKUP(A388,'SPF2'!$C$1:$I$108,7,0),IFERROR(VLOOKUP(B388,'SPF2'!$D$1:$I$108,6,0),""))</f>
        <v>36</v>
      </c>
      <c r="O388" s="10">
        <f t="shared" si="78"/>
        <v>172</v>
      </c>
      <c r="P388" s="11">
        <f t="shared" si="79"/>
        <v>138</v>
      </c>
      <c r="Q388" s="201">
        <f t="shared" si="80"/>
        <v>37.333333333333336</v>
      </c>
      <c r="R388" s="8"/>
      <c r="S388" s="5" t="str">
        <f>IFERROR(VLOOKUP(A388,DMSBX1!$C$1:$I$108,7,0),IFERROR(VLOOKUP(B388,DMSBX1!$D$1:$I$108,6,0),""))</f>
        <v/>
      </c>
      <c r="T388" s="5" t="str">
        <f>IFERROR(VLOOKUP(A388,DMSBX2!$C$1:$I$101,7,0),IFERROR(VLOOKUP(B388,DMSBX2!$D$1:$I$101,6,0),""))</f>
        <v/>
      </c>
      <c r="U388" s="4" t="str">
        <f>IFERROR(VLOOKUP(B388,'SP1'!$D$1:$I$107,6,0),"")</f>
        <v/>
      </c>
      <c r="V388" s="4" t="str">
        <f>IFERROR(VLOOKUP(B388,'SP2'!$D$1:$I$107,6,0),"")</f>
        <v/>
      </c>
      <c r="W388" s="4" t="str">
        <f>IFERROR(IF(B388&lt;&gt;0,VLOOKUP(B388,KLSBX1!$D$2:$I$120,6,FALSE()),NA()),IFERROR(IF(A388&lt;&gt;0,VLOOKUP(A388,KLSBX1!$C$2:$I$120,7,FALSE()),NA()),""))</f>
        <v/>
      </c>
      <c r="X388" s="4" t="str">
        <f>IFERROR(IF(B388&lt;&gt;0,VLOOKUP(B388,KLSBX2!$D$2:$I$120,6,FALSE()),NA()),IFERROR(IF(A388&lt;&gt;0,VLOOKUP(A388,KLSBX2!$C$2:$I$120,7,FALSE()),NA()),""))</f>
        <v/>
      </c>
      <c r="Y388" s="4" t="str">
        <f>IFERROR(IF(B388&lt;&gt;0,VLOOKUP(B388,DMSBXNC!$D$2:$I$420,6,FALSE()),NA()),IFERROR(IF(A388&lt;&gt;0,VLOOKUP(A388,DMSBXNC!$C$2:$I$420,7,FALSE()),NA()),""))</f>
        <v/>
      </c>
      <c r="Z388" s="4" t="str">
        <f>IFERROR(IF(B388&lt;&gt;0,VLOOKUP(B388,DMSBX1_3!$D$2:$I$420,6,FALSE()),NA()),IFERROR(IF(A388&lt;&gt;0,VLOOKUP(A388,DMSBX1_3!$C$2:$I$420,7,FALSE()),NA()),""))</f>
        <v/>
      </c>
      <c r="AA388" s="4" t="str">
        <f>IFERROR(IF(B388&lt;&gt;0,VLOOKUP(B388,'KLS1'!$D$2:$I$420,6,FALSE()),NA()),IFERROR(IF(A388&lt;&gt;0,VLOOKUP(A388,'KLS1'!$C$2:$I$420,7,FALSE()),NA()),""))</f>
        <v/>
      </c>
      <c r="AB388" s="6" t="str">
        <f>IFERROR(IF(B388&lt;&gt;0,VLOOKUP(B388,'KLS2'!$D$2:$I$426,6,FALSE()),NA()),IFERROR(IF(A388&lt;&gt;0,VLOOKUP(A388,'KLS2'!$C$2:$I$426,7,FALSE()),NA()),""))</f>
        <v/>
      </c>
      <c r="AC388" s="10">
        <f t="shared" si="81"/>
        <v>0</v>
      </c>
      <c r="AD388" s="11">
        <f t="shared" si="82"/>
        <v>0</v>
      </c>
      <c r="AE388" s="201">
        <f t="shared" si="83"/>
        <v>0</v>
      </c>
      <c r="AF388" s="240"/>
      <c r="AG388" s="4" t="str">
        <f>IFERROR(VLOOKUP(B388,FS!$A$2:$N$78,6,FALSE),"")</f>
        <v/>
      </c>
      <c r="AH388" s="4" t="str">
        <f>IFERROR(VLOOKUP(B388,FS!$A$2:$N$78,7,FALSE),"")</f>
        <v/>
      </c>
      <c r="AI388" s="4" t="str">
        <f>IFERROR(VLOOKUP(B388,FS!$A$2:$N$78,8,FALSE),"")</f>
        <v/>
      </c>
      <c r="AJ388" s="4" t="str">
        <f>IFERROR(VLOOKUP(B388,FS!$A$2:$N$78,9,FALSE),"")</f>
        <v/>
      </c>
      <c r="AK388" s="4" t="str">
        <f>IFERROR(VLOOKUP(B388,FS!$A$2:$N$78,10,FALSE),"")</f>
        <v/>
      </c>
      <c r="AL388" s="4" t="str">
        <f>IFERROR(VLOOKUP(B388,FS!$A$2:$N$78,11,FALSE),"")</f>
        <v/>
      </c>
      <c r="AM388" s="4" t="str">
        <f>IFERROR(VLOOKUP(B388,FS!$A$2:$N$78,12,FALSE),"")</f>
        <v/>
      </c>
      <c r="AN388" s="4" t="str">
        <f>IFERROR(VLOOKUP(B388,FS!$A$2:$N$78,13,FALSE),"")</f>
        <v/>
      </c>
      <c r="AO388" s="236">
        <f t="shared" si="84"/>
        <v>0</v>
      </c>
      <c r="AP388" s="235">
        <f t="shared" si="85"/>
        <v>0</v>
      </c>
      <c r="AQ388" s="237">
        <f t="shared" si="86"/>
        <v>0</v>
      </c>
      <c r="AR388" s="4">
        <f t="shared" si="87"/>
        <v>37.333333333333336</v>
      </c>
      <c r="AS388" s="1">
        <f t="shared" si="88"/>
        <v>1</v>
      </c>
      <c r="AT388" s="245">
        <f t="shared" si="77"/>
        <v>6</v>
      </c>
    </row>
    <row r="389" spans="1:46" s="130" customFormat="1" ht="15" customHeight="1">
      <c r="A389" s="142">
        <v>9155143</v>
      </c>
      <c r="B389" s="141">
        <v>887891</v>
      </c>
      <c r="C389" s="142" t="s">
        <v>194</v>
      </c>
      <c r="D389" s="18">
        <v>2009</v>
      </c>
      <c r="E389" s="3" t="s">
        <v>11</v>
      </c>
      <c r="F389" s="1" t="str">
        <f>IFERROR(VLOOKUP(B389,SVEXP!$A$2:$F$6577,6,FALSE),"")</f>
        <v>SA Špindlerův Mlýn</v>
      </c>
      <c r="G389" s="211" t="str">
        <f>IFERROR(VLOOKUP(B389,SVEXP!$A$2:$E$6577,5,FALSE),"")</f>
        <v>Středočeský kraj</v>
      </c>
      <c r="H389" s="13" t="s">
        <v>164</v>
      </c>
      <c r="I389" s="4" t="str">
        <f>IFERROR(VLOOKUP(A389,'KLP1'!$C$1:$I$108,7,0),IFERROR(VLOOKUP(B389,'KLP1'!$D$1:$I$108,6,0),""))</f>
        <v/>
      </c>
      <c r="J389" s="4" t="str">
        <f>IFERROR(VLOOKUP(A389,'KLP2'!$C$1:$I$108,7,0),IFERROR(VLOOKUP(B389,'KLP2'!$D$1:$I$108,6,0),""))</f>
        <v/>
      </c>
      <c r="K389" s="4" t="str">
        <f>IFERROR(VLOOKUP(A389,'DM1'!$C$1:$I$108,7,0),IFERROR(VLOOKUP(B389,'DM1'!$D$1:$I$108,6,0),""))</f>
        <v/>
      </c>
      <c r="L389" s="4" t="str">
        <f>IFERROR(VLOOKUP(A389,'DM2'!$C$1:$I$108,7,0),IFERROR(VLOOKUP(B389,'DM2'!$D$1:$I$108,6,0),""))</f>
        <v/>
      </c>
      <c r="M389" s="1" t="str">
        <f>IFERROR(VLOOKUP(A389,'SPF1'!$C$1:$I$108,7,0),IFERROR(VLOOKUP(B389,'SPF1'!$D$1:$I$108,6,0),""))</f>
        <v/>
      </c>
      <c r="N389" s="4" t="str">
        <f>IFERROR(VLOOKUP(A389,'SPF2'!$C$1:$I$108,7,0),IFERROR(VLOOKUP(B389,'SPF2'!$D$1:$I$108,6,0),""))</f>
        <v/>
      </c>
      <c r="O389" s="10">
        <f t="shared" si="78"/>
        <v>0</v>
      </c>
      <c r="P389" s="11">
        <f t="shared" si="79"/>
        <v>0</v>
      </c>
      <c r="Q389" s="201">
        <f t="shared" si="80"/>
        <v>0</v>
      </c>
      <c r="R389" s="8"/>
      <c r="S389" s="5">
        <f>IFERROR(VLOOKUP(A389,DMSBX1!$C$1:$I$108,7,0),IFERROR(VLOOKUP(B389,DMSBX1!$D$1:$I$108,6,0),""))</f>
        <v>22</v>
      </c>
      <c r="T389" s="5">
        <f>IFERROR(VLOOKUP(A389,DMSBX2!$C$1:$I$101,7,0),IFERROR(VLOOKUP(B389,DMSBX2!$D$1:$I$101,6,0),""))</f>
        <v>18</v>
      </c>
      <c r="U389" s="4" t="str">
        <f>IFERROR(VLOOKUP(B389,'SP1'!$D$1:$I$107,6,0),"")</f>
        <v/>
      </c>
      <c r="V389" s="4" t="str">
        <f>IFERROR(VLOOKUP(B389,'SP2'!$D$1:$I$107,6,0),"")</f>
        <v/>
      </c>
      <c r="W389" s="4">
        <f>IFERROR(IF(B389&lt;&gt;0,VLOOKUP(B389,KLSBX1!$D$2:$I$120,6,FALSE()),NA()),IFERROR(IF(A389&lt;&gt;0,VLOOKUP(A389,KLSBX1!$C$2:$I$120,7,FALSE()),NA()),""))</f>
        <v>20</v>
      </c>
      <c r="X389" s="4">
        <f>IFERROR(IF(B389&lt;&gt;0,VLOOKUP(B389,KLSBX2!$D$2:$I$120,6,FALSE()),NA()),IFERROR(IF(A389&lt;&gt;0,VLOOKUP(A389,KLSBX2!$C$2:$I$120,7,FALSE()),NA()),""))</f>
        <v>24</v>
      </c>
      <c r="Y389" s="4">
        <f>IFERROR(IF(B389&lt;&gt;0,VLOOKUP(B389,DMSBXNC!$D$2:$I$420,6,FALSE()),NA()),IFERROR(IF(A389&lt;&gt;0,VLOOKUP(A389,DMSBXNC!$C$2:$I$420,7,FALSE()),NA()),""))</f>
        <v>13</v>
      </c>
      <c r="Z389" s="4">
        <f>IFERROR(IF(B389&lt;&gt;0,VLOOKUP(B389,DMSBX1_3!$D$2:$I$420,6,FALSE()),NA()),IFERROR(IF(A389&lt;&gt;0,VLOOKUP(A389,DMSBX1_3!$C$2:$I$420,7,FALSE()),NA()),""))</f>
        <v>18</v>
      </c>
      <c r="AA389" s="4" t="str">
        <f>IFERROR(IF(B389&lt;&gt;0,VLOOKUP(B389,'KLS1'!$D$2:$I$420,6,FALSE()),NA()),IFERROR(IF(A389&lt;&gt;0,VLOOKUP(A389,'KLS1'!$C$2:$I$420,7,FALSE()),NA()),""))</f>
        <v/>
      </c>
      <c r="AB389" s="6" t="str">
        <f>IFERROR(IF(B389&lt;&gt;0,VLOOKUP(B389,'KLS2'!$D$2:$I$426,6,FALSE()),NA()),IFERROR(IF(A389&lt;&gt;0,VLOOKUP(A389,'KLS2'!$C$2:$I$426,7,FALSE()),NA()),""))</f>
        <v/>
      </c>
      <c r="AC389" s="10">
        <f t="shared" si="81"/>
        <v>115</v>
      </c>
      <c r="AD389" s="11">
        <f t="shared" si="82"/>
        <v>115</v>
      </c>
      <c r="AE389" s="201">
        <f t="shared" si="83"/>
        <v>22</v>
      </c>
      <c r="AF389" s="240"/>
      <c r="AG389" s="4"/>
      <c r="AH389" s="4"/>
      <c r="AI389" s="4"/>
      <c r="AJ389" s="4"/>
      <c r="AK389" s="4">
        <f>IFERROR(VLOOKUP(B389,FS!$A$2:$N$78,10,FALSE),"")</f>
        <v>48</v>
      </c>
      <c r="AL389" s="4">
        <f>IFERROR(VLOOKUP(B389,FS!$A$2:$N$78,11,FALSE),"")</f>
        <v>36</v>
      </c>
      <c r="AM389" s="4"/>
      <c r="AN389" s="4"/>
      <c r="AO389" s="236">
        <f t="shared" si="84"/>
        <v>84</v>
      </c>
      <c r="AP389" s="235">
        <f t="shared" si="85"/>
        <v>84</v>
      </c>
      <c r="AQ389" s="237">
        <f t="shared" si="86"/>
        <v>28</v>
      </c>
      <c r="AR389" s="4">
        <f t="shared" si="87"/>
        <v>50</v>
      </c>
      <c r="AS389" s="1">
        <f t="shared" si="88"/>
        <v>2</v>
      </c>
      <c r="AT389" s="245">
        <f t="shared" si="77"/>
        <v>8</v>
      </c>
    </row>
    <row r="390" spans="1:46" s="130" customFormat="1" ht="15" customHeight="1">
      <c r="A390" s="184">
        <v>9150433</v>
      </c>
      <c r="B390" s="184">
        <v>776153</v>
      </c>
      <c r="C390" s="184" t="s">
        <v>478</v>
      </c>
      <c r="D390" s="185">
        <v>2009</v>
      </c>
      <c r="E390" s="3" t="s">
        <v>11</v>
      </c>
      <c r="F390" s="1" t="str">
        <f>IFERROR(VLOOKUP(B390,SVEXP!$A$2:$F$6577,6,FALSE),"")</f>
        <v>Snow Rockets</v>
      </c>
      <c r="G390" s="211">
        <f>IFERROR(VLOOKUP(B390,SVEXP!$A$2:$E$6577,5,FALSE),"")</f>
        <v>0</v>
      </c>
      <c r="H390" s="7" t="s">
        <v>161</v>
      </c>
      <c r="I390" s="4" t="str">
        <f>IFERROR(VLOOKUP(#REF!,'KLP1'!$C$1:$I$108,7,0),IFERROR(VLOOKUP(A390,'KLP1'!$D$1:$I$108,6,0),""))</f>
        <v/>
      </c>
      <c r="J390" s="4" t="str">
        <f>IFERROR(VLOOKUP(#REF!,'KLP2'!$C$1:$I$108,7,0),IFERROR(VLOOKUP(A390,'KLP2'!$D$1:$I$108,6,0),""))</f>
        <v/>
      </c>
      <c r="K390" s="4" t="str">
        <f>IFERROR(VLOOKUP(#REF!,'DM1'!$C$1:$I$108,7,0),IFERROR(VLOOKUP(A390,'DM1'!$D$1:$I$108,6,0),""))</f>
        <v/>
      </c>
      <c r="L390" s="4" t="str">
        <f>IFERROR(VLOOKUP(#REF!,'DM2'!$C$1:$I$108,7,0),IFERROR(VLOOKUP(A390,'DM2'!$D$1:$I$108,6,0),""))</f>
        <v/>
      </c>
      <c r="M390" s="1" t="str">
        <f>IFERROR(VLOOKUP(A390,'SPF1'!$C$1:$I$108,7,0),IFERROR(VLOOKUP(B390,'SPF1'!$D$1:$I$108,6,0),""))</f>
        <v/>
      </c>
      <c r="N390" s="4" t="str">
        <f>IFERROR(VLOOKUP(A390,'SPF2'!$C$1:$I$108,7,0),IFERROR(VLOOKUP(B390,'SPF2'!$D$1:$I$108,6,0),""))</f>
        <v/>
      </c>
      <c r="O390" s="10">
        <f t="shared" si="78"/>
        <v>0</v>
      </c>
      <c r="P390" s="11">
        <f t="shared" si="79"/>
        <v>0</v>
      </c>
      <c r="Q390" s="201">
        <f t="shared" si="80"/>
        <v>0</v>
      </c>
      <c r="R390" s="8"/>
      <c r="S390" s="5" t="str">
        <f>IFERROR(VLOOKUP(A390,DMSBX1!$C$1:$I$108,7,0),IFERROR(VLOOKUP(B390,DMSBX1!$D$1:$I$108,6,0),""))</f>
        <v/>
      </c>
      <c r="T390" s="5" t="str">
        <f>IFERROR(VLOOKUP(A390,DMSBX2!$C$1:$I$101,7,0),IFERROR(VLOOKUP(B390,DMSBX2!$D$1:$I$101,6,0),""))</f>
        <v/>
      </c>
      <c r="U390" s="4" t="str">
        <f>IFERROR(VLOOKUP(B390,'SP1'!$D$1:$I$107,6,0),"")</f>
        <v/>
      </c>
      <c r="V390" s="4" t="str">
        <f>IFERROR(VLOOKUP(B390,'SP2'!$D$1:$I$107,6,0),"")</f>
        <v/>
      </c>
      <c r="W390" s="4">
        <f>IFERROR(IF(B390&lt;&gt;0,VLOOKUP(B390,KLSBX1!$D$2:$I$120,6,FALSE()),NA()),IFERROR(IF(A390&lt;&gt;0,VLOOKUP(A390,KLSBX1!$C$2:$I$120,7,FALSE()),NA()),""))</f>
        <v>2</v>
      </c>
      <c r="X390" s="4">
        <f>IFERROR(IF(B390&lt;&gt;0,VLOOKUP(B390,KLSBX2!$D$2:$I$120,6,FALSE()),NA()),IFERROR(IF(A390&lt;&gt;0,VLOOKUP(A390,KLSBX2!$C$2:$I$120,7,FALSE()),NA()),""))</f>
        <v>7</v>
      </c>
      <c r="Y390" s="4" t="str">
        <f>IFERROR(IF(B390&lt;&gt;0,VLOOKUP(B390,DMSBXNC!$D$2:$I$420,6,FALSE()),NA()),IFERROR(IF(A390&lt;&gt;0,VLOOKUP(A390,DMSBXNC!$C$2:$I$420,7,FALSE()),NA()),""))</f>
        <v/>
      </c>
      <c r="Z390" s="4" t="str">
        <f>IFERROR(IF(B390&lt;&gt;0,VLOOKUP(B390,DMSBX1_3!$D$2:$I$420,6,FALSE()),NA()),IFERROR(IF(A390&lt;&gt;0,VLOOKUP(A390,DMSBX1_3!$C$2:$I$420,7,FALSE()),NA()),""))</f>
        <v/>
      </c>
      <c r="AA390" s="4" t="str">
        <f>IFERROR(IF(B390&lt;&gt;0,VLOOKUP(B390,'KLS1'!$D$2:$I$420,6,FALSE()),NA()),IFERROR(IF(A390&lt;&gt;0,VLOOKUP(A390,'KLS1'!$C$2:$I$420,7,FALSE()),NA()),""))</f>
        <v/>
      </c>
      <c r="AB390" s="6" t="str">
        <f>IFERROR(IF(B390&lt;&gt;0,VLOOKUP(B390,'KLS2'!$D$2:$I$426,6,FALSE()),NA()),IFERROR(IF(A390&lt;&gt;0,VLOOKUP(A390,'KLS2'!$C$2:$I$426,7,FALSE()),NA()),""))</f>
        <v/>
      </c>
      <c r="AC390" s="10">
        <f t="shared" si="81"/>
        <v>9</v>
      </c>
      <c r="AD390" s="11">
        <f t="shared" si="82"/>
        <v>9</v>
      </c>
      <c r="AE390" s="201">
        <f t="shared" si="83"/>
        <v>3</v>
      </c>
      <c r="AF390" s="240"/>
      <c r="AG390" s="4" t="str">
        <f>IFERROR(VLOOKUP(B390,FS!$A$2:$N$78,6,FALSE),"")</f>
        <v/>
      </c>
      <c r="AH390" s="4" t="str">
        <f>IFERROR(VLOOKUP(B390,FS!$A$2:$N$78,7,FALSE),"")</f>
        <v/>
      </c>
      <c r="AI390" s="4" t="str">
        <f>IFERROR(VLOOKUP(B390,FS!$A$2:$N$78,8,FALSE),"")</f>
        <v/>
      </c>
      <c r="AJ390" s="4" t="str">
        <f>IFERROR(VLOOKUP(B390,FS!$A$2:$N$78,9,FALSE),"")</f>
        <v/>
      </c>
      <c r="AK390" s="4" t="str">
        <f>IFERROR(VLOOKUP(B390,FS!$A$2:$N$78,10,FALSE),"")</f>
        <v/>
      </c>
      <c r="AL390" s="4" t="str">
        <f>IFERROR(VLOOKUP(B390,FS!$A$2:$N$78,11,FALSE),"")</f>
        <v/>
      </c>
      <c r="AM390" s="4" t="str">
        <f>IFERROR(VLOOKUP(B390,FS!$A$2:$N$78,12,FALSE),"")</f>
        <v/>
      </c>
      <c r="AN390" s="4" t="str">
        <f>IFERROR(VLOOKUP(B390,FS!$A$2:$N$78,13,FALSE),"")</f>
        <v/>
      </c>
      <c r="AO390" s="236">
        <f t="shared" si="84"/>
        <v>0</v>
      </c>
      <c r="AP390" s="235">
        <f t="shared" si="85"/>
        <v>0</v>
      </c>
      <c r="AQ390" s="237">
        <f t="shared" si="86"/>
        <v>0</v>
      </c>
      <c r="AR390" s="4">
        <f t="shared" si="87"/>
        <v>3</v>
      </c>
      <c r="AS390" s="1">
        <f t="shared" si="88"/>
        <v>1</v>
      </c>
      <c r="AT390" s="245">
        <f t="shared" si="77"/>
        <v>2</v>
      </c>
    </row>
    <row r="391" spans="1:46" s="130" customFormat="1" ht="15" customHeight="1">
      <c r="A391" s="14"/>
      <c r="B391" s="14">
        <v>777047</v>
      </c>
      <c r="C391" s="1" t="s">
        <v>1181</v>
      </c>
      <c r="D391" s="3">
        <v>2009</v>
      </c>
      <c r="E391" s="3" t="s">
        <v>11</v>
      </c>
      <c r="F391" s="1" t="str">
        <f>IFERROR(VLOOKUP(B391,SVEXP!$A$2:$F$6577,6,FALSE),"")</f>
        <v>board masteRS team</v>
      </c>
      <c r="G391" s="211" t="str">
        <f>IFERROR(VLOOKUP(B391,SVEXP!$A$2:$E$6577,5,FALSE),"")</f>
        <v>Hlavní město Praha</v>
      </c>
      <c r="H391" s="3" t="s">
        <v>161</v>
      </c>
      <c r="I391" s="1"/>
      <c r="J391" s="1"/>
      <c r="K391" s="1"/>
      <c r="L391" s="1"/>
      <c r="M391" s="4"/>
      <c r="N391" s="4"/>
      <c r="O391" s="10">
        <f t="shared" si="78"/>
        <v>0</v>
      </c>
      <c r="P391" s="11">
        <f t="shared" si="79"/>
        <v>0</v>
      </c>
      <c r="Q391" s="201">
        <f t="shared" si="80"/>
        <v>0</v>
      </c>
      <c r="R391" s="197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0">
        <f t="shared" si="81"/>
        <v>0</v>
      </c>
      <c r="AD391" s="11">
        <f t="shared" si="82"/>
        <v>0</v>
      </c>
      <c r="AE391" s="201">
        <f t="shared" si="83"/>
        <v>0</v>
      </c>
      <c r="AF391" s="240"/>
      <c r="AG391" s="4"/>
      <c r="AH391" s="4"/>
      <c r="AI391" s="4"/>
      <c r="AJ391" s="4">
        <f>IFERROR(VLOOKUP(B391,FS!$A$2:$N$78,9,FALSE),"")</f>
        <v>22</v>
      </c>
      <c r="AK391" s="4">
        <f>IFERROR(VLOOKUP(B391,FS!$A$2:$N$78,10,FALSE),"")</f>
        <v>48</v>
      </c>
      <c r="AL391" s="4">
        <f>IFERROR(VLOOKUP(B391,FS!$A$2:$N$78,11,FALSE),"")</f>
        <v>31.5</v>
      </c>
      <c r="AM391" s="4"/>
      <c r="AN391" s="4">
        <f>IFERROR(VLOOKUP(B391,FS!$A$2:$N$78,13,FALSE),"")</f>
        <v>48</v>
      </c>
      <c r="AO391" s="236">
        <f t="shared" si="84"/>
        <v>149.5</v>
      </c>
      <c r="AP391" s="235">
        <f t="shared" si="85"/>
        <v>149.5</v>
      </c>
      <c r="AQ391" s="237">
        <f t="shared" si="86"/>
        <v>42.5</v>
      </c>
      <c r="AR391" s="4">
        <f t="shared" si="87"/>
        <v>42.5</v>
      </c>
      <c r="AS391" s="1">
        <f t="shared" si="88"/>
        <v>1</v>
      </c>
      <c r="AT391" s="245">
        <f t="shared" si="77"/>
        <v>4</v>
      </c>
    </row>
    <row r="392" spans="1:46" s="130" customFormat="1" ht="15" customHeight="1">
      <c r="A392" s="14"/>
      <c r="B392" s="14">
        <v>779184</v>
      </c>
      <c r="C392" s="1" t="s">
        <v>1193</v>
      </c>
      <c r="D392" s="3">
        <v>2009</v>
      </c>
      <c r="E392" s="3" t="s">
        <v>11</v>
      </c>
      <c r="F392" s="1" t="str">
        <f>IFERROR(VLOOKUP(B392,SVEXP!$A$2:$F$6577,6,FALSE),"")</f>
        <v>Český snowboarding</v>
      </c>
      <c r="G392" s="211" t="str">
        <f>IFERROR(VLOOKUP(B392,SVEXP!$A$2:$E$6577,5,FALSE),"")</f>
        <v>Hlavní město Praha</v>
      </c>
      <c r="H392" s="3" t="s">
        <v>161</v>
      </c>
      <c r="I392" s="1"/>
      <c r="J392" s="1"/>
      <c r="K392" s="1"/>
      <c r="L392" s="1"/>
      <c r="M392" s="4"/>
      <c r="N392" s="4"/>
      <c r="O392" s="10">
        <f t="shared" si="78"/>
        <v>0</v>
      </c>
      <c r="P392" s="11">
        <f t="shared" si="79"/>
        <v>0</v>
      </c>
      <c r="Q392" s="201">
        <f t="shared" si="80"/>
        <v>0</v>
      </c>
      <c r="R392" s="197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0">
        <f t="shared" si="81"/>
        <v>0</v>
      </c>
      <c r="AD392" s="11">
        <f t="shared" si="82"/>
        <v>0</v>
      </c>
      <c r="AE392" s="201">
        <f t="shared" si="83"/>
        <v>0</v>
      </c>
      <c r="AF392" s="240"/>
      <c r="AG392" s="4"/>
      <c r="AH392" s="4"/>
      <c r="AI392" s="4"/>
      <c r="AJ392" s="4"/>
      <c r="AK392" s="4">
        <f>IFERROR(VLOOKUP(B392,FS!$A$2:$N$78,10,FALSE),"")</f>
        <v>25.6</v>
      </c>
      <c r="AL392" s="4"/>
      <c r="AM392" s="4"/>
      <c r="AN392" s="4"/>
      <c r="AO392" s="236">
        <f t="shared" si="84"/>
        <v>25.6</v>
      </c>
      <c r="AP392" s="235">
        <f t="shared" si="85"/>
        <v>25.6</v>
      </c>
      <c r="AQ392" s="237">
        <f t="shared" si="86"/>
        <v>8.5333333333333332</v>
      </c>
      <c r="AR392" s="4">
        <f t="shared" si="87"/>
        <v>8.5333333333333332</v>
      </c>
      <c r="AS392" s="1">
        <f t="shared" si="88"/>
        <v>1</v>
      </c>
      <c r="AT392" s="245">
        <f t="shared" si="77"/>
        <v>1</v>
      </c>
    </row>
    <row r="393" spans="1:46" s="130" customFormat="1" ht="15" customHeight="1">
      <c r="A393" s="14"/>
      <c r="B393" s="14">
        <v>776950</v>
      </c>
      <c r="C393" s="1" t="s">
        <v>1179</v>
      </c>
      <c r="D393" s="3">
        <v>2009</v>
      </c>
      <c r="E393" s="3" t="s">
        <v>11</v>
      </c>
      <c r="F393" s="1" t="str">
        <f>IFERROR(VLOOKUP(B393,SVEXP!$A$2:$F$6577,6,FALSE),"")</f>
        <v>SK Freestyle Area</v>
      </c>
      <c r="G393" s="211" t="str">
        <f>IFERROR(VLOOKUP(B393,SVEXP!$A$2:$E$6577,5,FALSE),"")</f>
        <v>Jihočeský kraj</v>
      </c>
      <c r="H393" s="3" t="s">
        <v>161</v>
      </c>
      <c r="I393" s="1"/>
      <c r="J393" s="1"/>
      <c r="K393" s="1"/>
      <c r="L393" s="1"/>
      <c r="M393" s="4"/>
      <c r="N393" s="4"/>
      <c r="O393" s="10">
        <f t="shared" si="78"/>
        <v>0</v>
      </c>
      <c r="P393" s="11">
        <f t="shared" si="79"/>
        <v>0</v>
      </c>
      <c r="Q393" s="201">
        <f t="shared" si="80"/>
        <v>0</v>
      </c>
      <c r="R393" s="197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0">
        <f t="shared" si="81"/>
        <v>0</v>
      </c>
      <c r="AD393" s="11">
        <f t="shared" si="82"/>
        <v>0</v>
      </c>
      <c r="AE393" s="201">
        <f t="shared" si="83"/>
        <v>0</v>
      </c>
      <c r="AF393" s="240"/>
      <c r="AG393" s="4">
        <f>IFERROR(VLOOKUP(B393,FS!$A$2:$N$78,6,FALSE),"")</f>
        <v>36</v>
      </c>
      <c r="AH393" s="4"/>
      <c r="AI393" s="4">
        <f>IFERROR(VLOOKUP(B393,FS!$A$2:$N$78,8,FALSE),"")</f>
        <v>32</v>
      </c>
      <c r="AJ393" s="4">
        <f>IFERROR(VLOOKUP(B393,FS!$A$2:$N$78,9,FALSE),"")</f>
        <v>32</v>
      </c>
      <c r="AK393" s="4"/>
      <c r="AL393" s="4"/>
      <c r="AM393" s="4">
        <f>IFERROR(VLOOKUP(B393,FS!$A$2:$N$78,12,FALSE),"")</f>
        <v>56</v>
      </c>
      <c r="AN393" s="4"/>
      <c r="AO393" s="236">
        <f t="shared" si="84"/>
        <v>156</v>
      </c>
      <c r="AP393" s="235">
        <f t="shared" si="85"/>
        <v>156</v>
      </c>
      <c r="AQ393" s="237">
        <f t="shared" si="86"/>
        <v>41.333333333333336</v>
      </c>
      <c r="AR393" s="4">
        <f t="shared" si="87"/>
        <v>41.333333333333336</v>
      </c>
      <c r="AS393" s="1">
        <f t="shared" si="88"/>
        <v>1</v>
      </c>
      <c r="AT393" s="245">
        <f t="shared" si="77"/>
        <v>4</v>
      </c>
    </row>
    <row r="394" spans="1:46" s="130" customFormat="1" ht="15" customHeight="1">
      <c r="A394" s="142">
        <v>9150412</v>
      </c>
      <c r="B394" s="14">
        <v>777660</v>
      </c>
      <c r="C394" s="142" t="s">
        <v>500</v>
      </c>
      <c r="D394" s="18">
        <v>2009</v>
      </c>
      <c r="E394" s="3" t="s">
        <v>11</v>
      </c>
      <c r="F394" s="1" t="str">
        <f>IFERROR(VLOOKUP(B394,SVEXP!$A$2:$F$6577,6,FALSE),"")</f>
        <v>ASOCIACE SPORTU PRO RADOST</v>
      </c>
      <c r="G394" s="211" t="str">
        <f>IFERROR(VLOOKUP(B394,SVEXP!$A$2:$E$6577,5,FALSE),"")</f>
        <v>Liberecký kraj</v>
      </c>
      <c r="H394" s="13" t="s">
        <v>161</v>
      </c>
      <c r="I394" s="4">
        <f>IFERROR(VLOOKUP(A394,'KLP1'!$C$1:$I$108,7,0),IFERROR(VLOOKUP(B394,'KLP1'!$D$1:$I$108,6,0),""))</f>
        <v>16</v>
      </c>
      <c r="J394" s="4">
        <f>IFERROR(VLOOKUP(A394,'KLP2'!$C$1:$I$108,7,0),IFERROR(VLOOKUP(B394,'KLP2'!$D$1:$I$108,6,0),""))</f>
        <v>20</v>
      </c>
      <c r="K394" s="4" t="str">
        <f>IFERROR(VLOOKUP(A394,'DM1'!$C$1:$I$108,7,0),IFERROR(VLOOKUP(B394,'DM1'!$D$1:$I$108,6,0),""))</f>
        <v/>
      </c>
      <c r="L394" s="4" t="str">
        <f>IFERROR(VLOOKUP(A394,'DM2'!$C$1:$I$108,7,0),IFERROR(VLOOKUP(B394,'DM2'!$D$1:$I$108,6,0),""))</f>
        <v/>
      </c>
      <c r="M394" s="4">
        <f>IFERROR(VLOOKUP(A394,'SPF1'!$C$1:$I$108,7,0),IFERROR(VLOOKUP(B394,'SPF1'!$D$1:$I$108,6,0),""))</f>
        <v>3.6</v>
      </c>
      <c r="N394" s="4" t="str">
        <f>IFERROR(VLOOKUP(A394,'SPF2'!$C$1:$I$108,7,0),IFERROR(VLOOKUP(B394,'SPF2'!$D$1:$I$108,6,0),""))</f>
        <v/>
      </c>
      <c r="O394" s="10">
        <f t="shared" si="78"/>
        <v>39.6</v>
      </c>
      <c r="P394" s="11">
        <f t="shared" si="79"/>
        <v>39.6</v>
      </c>
      <c r="Q394" s="201">
        <f t="shared" si="80"/>
        <v>13.200000000000001</v>
      </c>
      <c r="R394" s="8"/>
      <c r="S394" s="5" t="str">
        <f>IFERROR(VLOOKUP(A394,DMSBX1!$C$1:$I$108,7,0),IFERROR(VLOOKUP(B394,DMSBX1!$D$1:$I$108,6,0),""))</f>
        <v/>
      </c>
      <c r="T394" s="5" t="str">
        <f>IFERROR(VLOOKUP(A394,DMSBX2!$C$1:$I$101,7,0),IFERROR(VLOOKUP(B394,DMSBX2!$D$1:$I$101,6,0),""))</f>
        <v/>
      </c>
      <c r="U394" s="4" t="str">
        <f>IFERROR(VLOOKUP(B394,'SP1'!$D$1:$I$107,6,0),"")</f>
        <v/>
      </c>
      <c r="V394" s="4" t="str">
        <f>IFERROR(VLOOKUP(B394,'SP2'!$D$1:$I$107,6,0),"")</f>
        <v/>
      </c>
      <c r="W394" s="4" t="str">
        <f>IFERROR(IF(B394&lt;&gt;0,VLOOKUP(B394,KLSBX1!$D$2:$I$120,6,FALSE()),NA()),IFERROR(IF(A394&lt;&gt;0,VLOOKUP(A394,KLSBX1!$C$2:$I$120,7,FALSE()),NA()),""))</f>
        <v/>
      </c>
      <c r="X394" s="4" t="str">
        <f>IFERROR(IF(B394&lt;&gt;0,VLOOKUP(B394,KLSBX2!$D$2:$I$120,6,FALSE()),NA()),IFERROR(IF(A394&lt;&gt;0,VLOOKUP(A394,KLSBX2!$C$2:$I$120,7,FALSE()),NA()),""))</f>
        <v/>
      </c>
      <c r="Y394" s="4" t="str">
        <f>IFERROR(IF(B394&lt;&gt;0,VLOOKUP(B394,DMSBXNC!$D$2:$I$420,6,FALSE()),NA()),IFERROR(IF(A394&lt;&gt;0,VLOOKUP(A394,DMSBXNC!$C$2:$I$420,7,FALSE()),NA()),""))</f>
        <v/>
      </c>
      <c r="Z394" s="4" t="str">
        <f>IFERROR(IF(B394&lt;&gt;0,VLOOKUP(B394,DMSBX1_3!$D$2:$I$420,6,FALSE()),NA()),IFERROR(IF(A394&lt;&gt;0,VLOOKUP(A394,DMSBX1_3!$C$2:$I$420,7,FALSE()),NA()),""))</f>
        <v/>
      </c>
      <c r="AA394" s="4" t="str">
        <f>IFERROR(IF(B394&lt;&gt;0,VLOOKUP(B394,'KLS1'!$D$2:$I$420,6,FALSE()),NA()),IFERROR(IF(A394&lt;&gt;0,VLOOKUP(A394,'KLS1'!$C$2:$I$420,7,FALSE()),NA()),""))</f>
        <v/>
      </c>
      <c r="AB394" s="6" t="str">
        <f>IFERROR(IF(B394&lt;&gt;0,VLOOKUP(B394,'KLS2'!$D$2:$I$426,6,FALSE()),NA()),IFERROR(IF(A394&lt;&gt;0,VLOOKUP(A394,'KLS2'!$C$2:$I$426,7,FALSE()),NA()),""))</f>
        <v/>
      </c>
      <c r="AC394" s="10">
        <f t="shared" si="81"/>
        <v>0</v>
      </c>
      <c r="AD394" s="11">
        <f t="shared" si="82"/>
        <v>0</v>
      </c>
      <c r="AE394" s="201">
        <f t="shared" si="83"/>
        <v>0</v>
      </c>
      <c r="AF394" s="240"/>
      <c r="AG394" s="4" t="str">
        <f>IFERROR(VLOOKUP(B394,FS!$A$2:$N$78,6,FALSE),"")</f>
        <v/>
      </c>
      <c r="AH394" s="4" t="str">
        <f>IFERROR(VLOOKUP(B394,FS!$A$2:$N$78,7,FALSE),"")</f>
        <v/>
      </c>
      <c r="AI394" s="4" t="str">
        <f>IFERROR(VLOOKUP(B394,FS!$A$2:$N$78,8,FALSE),"")</f>
        <v/>
      </c>
      <c r="AJ394" s="4" t="str">
        <f>IFERROR(VLOOKUP(B394,FS!$A$2:$N$78,9,FALSE),"")</f>
        <v/>
      </c>
      <c r="AK394" s="4" t="str">
        <f>IFERROR(VLOOKUP(B394,FS!$A$2:$N$78,10,FALSE),"")</f>
        <v/>
      </c>
      <c r="AL394" s="4" t="str">
        <f>IFERROR(VLOOKUP(B394,FS!$A$2:$N$78,11,FALSE),"")</f>
        <v/>
      </c>
      <c r="AM394" s="4" t="str">
        <f>IFERROR(VLOOKUP(B394,FS!$A$2:$N$78,12,FALSE),"")</f>
        <v/>
      </c>
      <c r="AN394" s="4" t="str">
        <f>IFERROR(VLOOKUP(B394,FS!$A$2:$N$78,13,FALSE),"")</f>
        <v/>
      </c>
      <c r="AO394" s="236">
        <f t="shared" si="84"/>
        <v>0</v>
      </c>
      <c r="AP394" s="235">
        <f t="shared" si="85"/>
        <v>0</v>
      </c>
      <c r="AQ394" s="237">
        <f t="shared" si="86"/>
        <v>0</v>
      </c>
      <c r="AR394" s="4">
        <f t="shared" si="87"/>
        <v>13.200000000000001</v>
      </c>
      <c r="AS394" s="1">
        <f t="shared" si="88"/>
        <v>1</v>
      </c>
      <c r="AT394" s="245">
        <f t="shared" si="77"/>
        <v>3</v>
      </c>
    </row>
    <row r="395" spans="1:46" s="130" customFormat="1" ht="15" customHeight="1">
      <c r="A395" s="142">
        <v>9150409</v>
      </c>
      <c r="B395" s="14">
        <v>777005</v>
      </c>
      <c r="C395" s="142" t="s">
        <v>477</v>
      </c>
      <c r="D395" s="18">
        <v>2009</v>
      </c>
      <c r="E395" s="13" t="s">
        <v>11</v>
      </c>
      <c r="F395" s="1" t="str">
        <f>IFERROR(VLOOKUP(B395,SVEXP!$A$2:$F$6577,6,FALSE),"")</f>
        <v>Snow Rockets</v>
      </c>
      <c r="G395" s="211" t="str">
        <f>IFERROR(VLOOKUP(B395,SVEXP!$A$2:$E$6577,5,FALSE),"")</f>
        <v>Pardubický kraj</v>
      </c>
      <c r="H395" s="13" t="s">
        <v>161</v>
      </c>
      <c r="I395" s="4" t="str">
        <f>IFERROR(VLOOKUP(A395,'KLP1'!$C$1:$I$108,7,0),IFERROR(VLOOKUP(B395,'KLP1'!$D$1:$I$108,6,0),""))</f>
        <v/>
      </c>
      <c r="J395" s="4" t="str">
        <f>IFERROR(VLOOKUP(A395,'KLP2'!$C$1:$I$108,7,0),IFERROR(VLOOKUP(B395,'KLP2'!$D$1:$I$108,6,0),""))</f>
        <v/>
      </c>
      <c r="K395" s="4" t="str">
        <f>IFERROR(VLOOKUP(A395,'DM1'!$C$1:$I$108,7,0),IFERROR(VLOOKUP(B395,'DM1'!$D$1:$I$108,6,0),""))</f>
        <v/>
      </c>
      <c r="L395" s="4" t="str">
        <f>IFERROR(VLOOKUP(A395,'DM2'!$C$1:$I$108,7,0),IFERROR(VLOOKUP(B395,'DM2'!$D$1:$I$108,6,0),""))</f>
        <v/>
      </c>
      <c r="M395" s="1" t="str">
        <f>IFERROR(VLOOKUP(A395,'SPF1'!$C$1:$I$108,7,0),IFERROR(VLOOKUP(B395,'SPF1'!$D$1:$I$108,6,0),""))</f>
        <v/>
      </c>
      <c r="N395" s="4" t="str">
        <f>IFERROR(VLOOKUP(A395,'SPF2'!$C$1:$I$108,7,0),IFERROR(VLOOKUP(B395,'SPF2'!$D$1:$I$108,6,0),""))</f>
        <v/>
      </c>
      <c r="O395" s="10">
        <f t="shared" si="78"/>
        <v>0</v>
      </c>
      <c r="P395" s="11">
        <f t="shared" si="79"/>
        <v>0</v>
      </c>
      <c r="Q395" s="201">
        <f t="shared" si="80"/>
        <v>0</v>
      </c>
      <c r="R395" s="8"/>
      <c r="S395" s="5">
        <f>IFERROR(VLOOKUP(A395,DMSBX1!$C$1:$I$108,7,0),IFERROR(VLOOKUP(B395,DMSBX1!$D$1:$I$108,6,0),""))</f>
        <v>2.8</v>
      </c>
      <c r="T395" s="5">
        <f>IFERROR(VLOOKUP(A395,DMSBX2!$C$1:$I$101,7,0),IFERROR(VLOOKUP(B395,DMSBX2!$D$1:$I$101,6,0),""))</f>
        <v>4.5</v>
      </c>
      <c r="U395" s="4" t="str">
        <f>IFERROR(VLOOKUP(B395,'SP1'!$D$1:$I$107,6,0),"")</f>
        <v/>
      </c>
      <c r="V395" s="4" t="str">
        <f>IFERROR(VLOOKUP(B395,'SP2'!$D$1:$I$107,6,0),"")</f>
        <v/>
      </c>
      <c r="W395" s="4" t="str">
        <f>IFERROR(IF(B395&lt;&gt;0,VLOOKUP(B395,KLSBX1!$D$2:$I$120,6,FALSE()),NA()),IFERROR(IF(A395&lt;&gt;0,VLOOKUP(A395,KLSBX1!$C$2:$I$120,7,FALSE()),NA()),""))</f>
        <v/>
      </c>
      <c r="X395" s="4" t="str">
        <f>IFERROR(IF(B395&lt;&gt;0,VLOOKUP(B395,KLSBX2!$D$2:$I$120,6,FALSE()),NA()),IFERROR(IF(A395&lt;&gt;0,VLOOKUP(A395,KLSBX2!$C$2:$I$120,7,FALSE()),NA()),""))</f>
        <v/>
      </c>
      <c r="Y395" s="4">
        <f>IFERROR(IF(B395&lt;&gt;0,VLOOKUP(B395,DMSBXNC!$D$2:$I$420,6,FALSE()),NA()),IFERROR(IF(A395&lt;&gt;0,VLOOKUP(A395,DMSBXNC!$C$2:$I$420,7,FALSE()),NA()),""))</f>
        <v>1.58</v>
      </c>
      <c r="Z395" s="4">
        <f>IFERROR(IF(B395&lt;&gt;0,VLOOKUP(B395,DMSBX1_3!$D$2:$I$420,6,FALSE()),NA()),IFERROR(IF(A395&lt;&gt;0,VLOOKUP(A395,DMSBX1_3!$C$2:$I$420,7,FALSE()),NA()),""))</f>
        <v>2.6</v>
      </c>
      <c r="AA395" s="4" t="str">
        <f>IFERROR(IF(B395&lt;&gt;0,VLOOKUP(B395,'KLS1'!$D$2:$I$420,6,FALSE()),NA()),IFERROR(IF(A395&lt;&gt;0,VLOOKUP(A395,'KLS1'!$C$2:$I$420,7,FALSE()),NA()),""))</f>
        <v/>
      </c>
      <c r="AB395" s="6" t="str">
        <f>IFERROR(IF(B395&lt;&gt;0,VLOOKUP(B395,'KLS2'!$D$2:$I$426,6,FALSE()),NA()),IFERROR(IF(A395&lt;&gt;0,VLOOKUP(A395,'KLS2'!$C$2:$I$426,7,FALSE()),NA()),""))</f>
        <v/>
      </c>
      <c r="AC395" s="10">
        <f t="shared" si="81"/>
        <v>11.479999999999999</v>
      </c>
      <c r="AD395" s="11">
        <f t="shared" si="82"/>
        <v>11.48</v>
      </c>
      <c r="AE395" s="201">
        <f t="shared" si="83"/>
        <v>3.3000000000000003</v>
      </c>
      <c r="AF395" s="240"/>
      <c r="AG395" s="4" t="str">
        <f>IFERROR(VLOOKUP(B395,FS!$A$2:$N$78,6,FALSE),"")</f>
        <v/>
      </c>
      <c r="AH395" s="4" t="str">
        <f>IFERROR(VLOOKUP(B395,FS!$A$2:$N$78,7,FALSE),"")</f>
        <v/>
      </c>
      <c r="AI395" s="4" t="str">
        <f>IFERROR(VLOOKUP(B395,FS!$A$2:$N$78,8,FALSE),"")</f>
        <v/>
      </c>
      <c r="AJ395" s="4" t="str">
        <f>IFERROR(VLOOKUP(B395,FS!$A$2:$N$78,9,FALSE),"")</f>
        <v/>
      </c>
      <c r="AK395" s="4" t="str">
        <f>IFERROR(VLOOKUP(B395,FS!$A$2:$N$78,10,FALSE),"")</f>
        <v/>
      </c>
      <c r="AL395" s="4" t="str">
        <f>IFERROR(VLOOKUP(B395,FS!$A$2:$N$78,11,FALSE),"")</f>
        <v/>
      </c>
      <c r="AM395" s="4" t="str">
        <f>IFERROR(VLOOKUP(B395,FS!$A$2:$N$78,12,FALSE),"")</f>
        <v/>
      </c>
      <c r="AN395" s="4" t="str">
        <f>IFERROR(VLOOKUP(B395,FS!$A$2:$N$78,13,FALSE),"")</f>
        <v/>
      </c>
      <c r="AO395" s="236">
        <f t="shared" si="84"/>
        <v>0</v>
      </c>
      <c r="AP395" s="235">
        <f t="shared" si="85"/>
        <v>0</v>
      </c>
      <c r="AQ395" s="237">
        <f t="shared" si="86"/>
        <v>0</v>
      </c>
      <c r="AR395" s="4">
        <f t="shared" si="87"/>
        <v>3.3000000000000003</v>
      </c>
      <c r="AS395" s="1">
        <f t="shared" si="88"/>
        <v>1</v>
      </c>
      <c r="AT395" s="245">
        <f t="shared" si="77"/>
        <v>4</v>
      </c>
    </row>
    <row r="396" spans="1:46" s="130" customFormat="1" ht="15" customHeight="1">
      <c r="A396" s="14"/>
      <c r="B396" s="14">
        <v>890704</v>
      </c>
      <c r="C396" s="14" t="s">
        <v>351</v>
      </c>
      <c r="D396" s="3">
        <v>2013</v>
      </c>
      <c r="E396" s="3" t="s">
        <v>11</v>
      </c>
      <c r="F396" s="1" t="str">
        <f>IFERROR(VLOOKUP(B396,SVEXP!$A$2:$F$6577,6,FALSE),"")</f>
        <v>SA Špindlerův Mlýn</v>
      </c>
      <c r="G396" s="211" t="str">
        <f>IFERROR(VLOOKUP(B396,SVEXP!$A$2:$E$6577,5,FALSE),"")</f>
        <v>Pardubický kraj</v>
      </c>
      <c r="H396" s="3" t="s">
        <v>164</v>
      </c>
      <c r="I396" s="4" t="str">
        <f>IFERROR(VLOOKUP(A396,'KLP1'!$C$1:$I$108,7,0),IFERROR(VLOOKUP(B396,'KLP1'!$D$1:$I$108,6,0),""))</f>
        <v/>
      </c>
      <c r="J396" s="4" t="str">
        <f>IFERROR(VLOOKUP(A396,'KLP2'!$C$1:$I$108,7,0),IFERROR(VLOOKUP(B396,'KLP2'!$D$1:$I$108,6,0),""))</f>
        <v/>
      </c>
      <c r="K396" s="4" t="str">
        <f>IFERROR(VLOOKUP(A396,'DM1'!$C$1:$I$108,7,0),IFERROR(VLOOKUP(B396,'DM1'!$D$1:$I$108,6,0),""))</f>
        <v/>
      </c>
      <c r="L396" s="4" t="str">
        <f>IFERROR(VLOOKUP(A396,'DM2'!$C$1:$I$108,7,0),IFERROR(VLOOKUP(B396,'DM2'!$D$1:$I$108,6,0),""))</f>
        <v/>
      </c>
      <c r="M396" s="17" t="str">
        <f>IFERROR(VLOOKUP(A396,'SPF1'!$C$1:$I$108,7,0),IFERROR(VLOOKUP(B396,'SPF1'!$D$1:$I$108,6,0),""))</f>
        <v/>
      </c>
      <c r="N396" s="88" t="str">
        <f>IFERROR(VLOOKUP(A396,'SPF2'!$C$1:$I$108,7,0),IFERROR(VLOOKUP(B396,'SPF2'!$D$1:$I$108,6,0),""))</f>
        <v/>
      </c>
      <c r="O396" s="10">
        <f t="shared" si="78"/>
        <v>0</v>
      </c>
      <c r="P396" s="11">
        <f t="shared" si="79"/>
        <v>0</v>
      </c>
      <c r="Q396" s="201">
        <f t="shared" si="80"/>
        <v>0</v>
      </c>
      <c r="R396" s="8"/>
      <c r="S396" s="5" t="str">
        <f>IFERROR(VLOOKUP(A396,DMSBX1!$C$1:$I$108,7,0),IFERROR(VLOOKUP(B396,DMSBX1!$D$1:$I$108,6,0),""))</f>
        <v/>
      </c>
      <c r="T396" s="5" t="str">
        <f>IFERROR(VLOOKUP(A396,DMSBX2!$C$1:$I$101,7,0),IFERROR(VLOOKUP(B396,DMSBX2!$D$1:$I$101,6,0),""))</f>
        <v/>
      </c>
      <c r="U396" s="4" t="str">
        <f>IFERROR(VLOOKUP(B396,'SP1'!$D$1:$I$107,6,0),"")</f>
        <v/>
      </c>
      <c r="V396" s="4" t="str">
        <f>IFERROR(VLOOKUP(B396,'SP2'!$D$1:$I$107,6,0),"")</f>
        <v/>
      </c>
      <c r="W396" s="4" t="str">
        <f>IFERROR(IF(B396&lt;&gt;0,VLOOKUP(B396,KLSBX1!$D$2:$I$120,6,FALSE()),NA()),IFERROR(IF(A396&lt;&gt;0,VLOOKUP(A396,KLSBX1!$C$2:$I$120,7,FALSE()),NA()),""))</f>
        <v/>
      </c>
      <c r="X396" s="4" t="str">
        <f>IFERROR(IF(B396&lt;&gt;0,VLOOKUP(B396,KLSBX2!$D$2:$I$120,6,FALSE()),NA()),IFERROR(IF(A396&lt;&gt;0,VLOOKUP(A396,KLSBX2!$C$2:$I$120,7,FALSE()),NA()),""))</f>
        <v/>
      </c>
      <c r="Y396" s="4" t="str">
        <f>IFERROR(IF(B396&lt;&gt;0,VLOOKUP(B396,DMSBXNC!$D$2:$I$420,6,FALSE()),NA()),IFERROR(IF(A396&lt;&gt;0,VLOOKUP(A396,DMSBXNC!$C$2:$I$420,7,FALSE()),NA()),""))</f>
        <v/>
      </c>
      <c r="Z396" s="4" t="str">
        <f>IFERROR(IF(B396&lt;&gt;0,VLOOKUP(B396,DMSBX1_3!$D$2:$I$420,6,FALSE()),NA()),IFERROR(IF(A396&lt;&gt;0,VLOOKUP(A396,DMSBX1_3!$C$2:$I$420,7,FALSE()),NA()),""))</f>
        <v/>
      </c>
      <c r="AA396" s="4" t="str">
        <f>IFERROR(IF(B396&lt;&gt;0,VLOOKUP(B396,'KLS1'!$D$2:$I$420,6,FALSE()),NA()),IFERROR(IF(A396&lt;&gt;0,VLOOKUP(A396,'KLS1'!$C$2:$I$420,7,FALSE()),NA()),""))</f>
        <v/>
      </c>
      <c r="AB396" s="6" t="str">
        <f>IFERROR(IF(B396&lt;&gt;0,VLOOKUP(B396,'KLS2'!$D$2:$I$426,6,FALSE()),NA()),IFERROR(IF(A396&lt;&gt;0,VLOOKUP(A396,'KLS2'!$C$2:$I$426,7,FALSE()),NA()),""))</f>
        <v/>
      </c>
      <c r="AC396" s="10">
        <f t="shared" si="81"/>
        <v>0</v>
      </c>
      <c r="AD396" s="11">
        <f t="shared" si="82"/>
        <v>0</v>
      </c>
      <c r="AE396" s="201">
        <f t="shared" si="83"/>
        <v>0</v>
      </c>
      <c r="AF396" s="240"/>
      <c r="AG396" s="4" t="str">
        <f>IFERROR(VLOOKUP(B396,FS!$A$2:$N$78,6,FALSE),"")</f>
        <v/>
      </c>
      <c r="AH396" s="4" t="str">
        <f>IFERROR(VLOOKUP(B396,FS!$A$2:$N$78,7,FALSE),"")</f>
        <v/>
      </c>
      <c r="AI396" s="4" t="str">
        <f>IFERROR(VLOOKUP(B396,FS!$A$2:$N$78,8,FALSE),"")</f>
        <v/>
      </c>
      <c r="AJ396" s="4" t="str">
        <f>IFERROR(VLOOKUP(B396,FS!$A$2:$N$78,9,FALSE),"")</f>
        <v/>
      </c>
      <c r="AK396" s="4" t="str">
        <f>IFERROR(VLOOKUP(B396,FS!$A$2:$N$78,10,FALSE),"")</f>
        <v/>
      </c>
      <c r="AL396" s="4" t="str">
        <f>IFERROR(VLOOKUP(B396,FS!$A$2:$N$78,11,FALSE),"")</f>
        <v/>
      </c>
      <c r="AM396" s="4" t="str">
        <f>IFERROR(VLOOKUP(B396,FS!$A$2:$N$78,12,FALSE),"")</f>
        <v/>
      </c>
      <c r="AN396" s="4" t="str">
        <f>IFERROR(VLOOKUP(B396,FS!$A$2:$N$78,13,FALSE),"")</f>
        <v/>
      </c>
      <c r="AO396" s="236">
        <f t="shared" si="84"/>
        <v>0</v>
      </c>
      <c r="AP396" s="235">
        <f t="shared" si="85"/>
        <v>0</v>
      </c>
      <c r="AQ396" s="237">
        <f t="shared" si="86"/>
        <v>0</v>
      </c>
      <c r="AR396" s="4">
        <f t="shared" si="87"/>
        <v>0</v>
      </c>
      <c r="AS396" s="1">
        <f t="shared" si="88"/>
        <v>0</v>
      </c>
      <c r="AT396" s="1"/>
    </row>
    <row r="397" spans="1:46" s="130" customFormat="1" ht="15" customHeight="1">
      <c r="A397" s="14"/>
      <c r="B397" s="14">
        <v>774774</v>
      </c>
      <c r="C397" s="1" t="s">
        <v>1206</v>
      </c>
      <c r="D397" s="3">
        <v>2009</v>
      </c>
      <c r="E397" s="3" t="s">
        <v>11</v>
      </c>
      <c r="F397" s="1" t="str">
        <f>IFERROR(VLOOKUP(B397,SVEXP!$A$2:$F$6577,6,FALSE),"")</f>
        <v>Klub Krušných hor</v>
      </c>
      <c r="G397" s="211" t="str">
        <f>IFERROR(VLOOKUP(B397,SVEXP!$A$2:$E$6577,5,FALSE),"")</f>
        <v>Středočeský kraj</v>
      </c>
      <c r="H397" s="3" t="s">
        <v>161</v>
      </c>
      <c r="I397" s="1"/>
      <c r="J397" s="1"/>
      <c r="K397" s="1"/>
      <c r="L397" s="1"/>
      <c r="M397" s="4"/>
      <c r="N397" s="4"/>
      <c r="O397" s="10">
        <f t="shared" si="78"/>
        <v>0</v>
      </c>
      <c r="P397" s="11">
        <f t="shared" si="79"/>
        <v>0</v>
      </c>
      <c r="Q397" s="201">
        <f t="shared" si="80"/>
        <v>0</v>
      </c>
      <c r="R397" s="197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0">
        <f t="shared" si="81"/>
        <v>0</v>
      </c>
      <c r="AD397" s="11">
        <f t="shared" si="82"/>
        <v>0</v>
      </c>
      <c r="AE397" s="201">
        <f t="shared" si="83"/>
        <v>0</v>
      </c>
      <c r="AF397" s="240"/>
      <c r="AG397" s="4"/>
      <c r="AH397" s="4"/>
      <c r="AI397" s="4"/>
      <c r="AJ397" s="4"/>
      <c r="AK397" s="4"/>
      <c r="AL397" s="4"/>
      <c r="AM397" s="4"/>
      <c r="AN397" s="4">
        <f>IFERROR(VLOOKUP(B397,FS!$A$2:$N$78,13,FALSE),"")</f>
        <v>40</v>
      </c>
      <c r="AO397" s="236">
        <f t="shared" si="84"/>
        <v>40</v>
      </c>
      <c r="AP397" s="235">
        <f t="shared" si="85"/>
        <v>40</v>
      </c>
      <c r="AQ397" s="237">
        <f t="shared" si="86"/>
        <v>13.333333333333334</v>
      </c>
      <c r="AR397" s="4">
        <f t="shared" si="87"/>
        <v>13.333333333333334</v>
      </c>
      <c r="AS397" s="1">
        <f t="shared" si="88"/>
        <v>1</v>
      </c>
      <c r="AT397" s="245">
        <f t="shared" ref="AT397:AT403" si="89">COUNTIF(I397:N397,"&gt;"&amp;0)+COUNTIF(S397:AB397,"&gt;"&amp;0)+COUNTIF(AG397:AN397,"&gt;"&amp;0)</f>
        <v>1</v>
      </c>
    </row>
    <row r="398" spans="1:46" s="130" customFormat="1" ht="15" customHeight="1">
      <c r="A398" s="141">
        <v>9155148</v>
      </c>
      <c r="B398" s="141">
        <v>888851</v>
      </c>
      <c r="C398" s="14" t="s">
        <v>79</v>
      </c>
      <c r="D398" s="2">
        <v>2008</v>
      </c>
      <c r="E398" s="3" t="s">
        <v>11</v>
      </c>
      <c r="F398" s="1" t="str">
        <f>IFERROR(VLOOKUP(B398,SVEXP!$A$2:$F$6577,6,FALSE),"")</f>
        <v>Lítací jelen</v>
      </c>
      <c r="G398" s="211">
        <f>IFERROR(VLOOKUP(B398,SVEXP!$A$2:$E$6577,5,FALSE),"")</f>
        <v>0</v>
      </c>
      <c r="H398" s="3" t="s">
        <v>164</v>
      </c>
      <c r="I398" s="4">
        <f>IFERROR(VLOOKUP(A398,'KLP1'!$C$1:$I$108,7,0),IFERROR(VLOOKUP(B398,'KLP1'!$D$1:$I$108,6,0),""))</f>
        <v>20</v>
      </c>
      <c r="J398" s="4">
        <f>IFERROR(VLOOKUP(A398,'KLP2'!$C$1:$I$108,7,0),IFERROR(VLOOKUP(B398,'KLP2'!$D$1:$I$108,6,0),""))</f>
        <v>15</v>
      </c>
      <c r="K398" s="4">
        <f>IFERROR(VLOOKUP(A398,'DM1'!$C$1:$I$108,7,0),IFERROR(VLOOKUP(B398,'DM1'!$D$1:$I$108,6,0),""))</f>
        <v>14</v>
      </c>
      <c r="L398" s="4">
        <f>IFERROR(VLOOKUP(A398,'DM2'!$C$1:$I$108,7,0),IFERROR(VLOOKUP(B398,'DM2'!$D$1:$I$108,6,0),""))</f>
        <v>13</v>
      </c>
      <c r="M398" s="4">
        <f>IFERROR(VLOOKUP(A398,'SPF1'!$C$1:$I$108,7,0),IFERROR(VLOOKUP(B398,'SPF1'!$D$1:$I$108,6,0),""))</f>
        <v>16</v>
      </c>
      <c r="N398" s="4">
        <f>IFERROR(VLOOKUP(A398,'SPF2'!$C$1:$I$108,7,0),IFERROR(VLOOKUP(B398,'SPF2'!$D$1:$I$108,6,0),""))</f>
        <v>20</v>
      </c>
      <c r="O398" s="10">
        <f t="shared" si="78"/>
        <v>98</v>
      </c>
      <c r="P398" s="11">
        <f t="shared" si="79"/>
        <v>71</v>
      </c>
      <c r="Q398" s="201">
        <f t="shared" si="80"/>
        <v>18.666666666666668</v>
      </c>
      <c r="R398" s="8"/>
      <c r="S398" s="5" t="str">
        <f>IFERROR(VLOOKUP(A398,DMSBX1!$C$1:$I$108,7,0),IFERROR(VLOOKUP(B398,DMSBX1!$D$1:$I$108,6,0),""))</f>
        <v/>
      </c>
      <c r="T398" s="5" t="str">
        <f>IFERROR(VLOOKUP(A398,DMSBX2!$C$1:$I$101,7,0),IFERROR(VLOOKUP(B398,DMSBX2!$D$1:$I$101,6,0),""))</f>
        <v/>
      </c>
      <c r="U398" s="4" t="str">
        <f>IFERROR(VLOOKUP(B398,'SP1'!$D$1:$I$107,6,0),"")</f>
        <v/>
      </c>
      <c r="V398" s="4" t="str">
        <f>IFERROR(VLOOKUP(B398,'SP2'!$D$1:$I$107,6,0),"")</f>
        <v/>
      </c>
      <c r="W398" s="4" t="str">
        <f>IFERROR(IF(B398&lt;&gt;0,VLOOKUP(B398,KLSBX1!$D$2:$I$120,6,FALSE()),NA()),IFERROR(IF(A398&lt;&gt;0,VLOOKUP(A398,KLSBX1!$C$2:$I$120,7,FALSE()),NA()),""))</f>
        <v/>
      </c>
      <c r="X398" s="4" t="str">
        <f>IFERROR(IF(B398&lt;&gt;0,VLOOKUP(B398,KLSBX2!$D$2:$I$120,6,FALSE()),NA()),IFERROR(IF(A398&lt;&gt;0,VLOOKUP(A398,KLSBX2!$C$2:$I$120,7,FALSE()),NA()),""))</f>
        <v/>
      </c>
      <c r="Y398" s="4" t="str">
        <f>IFERROR(IF(B398&lt;&gt;0,VLOOKUP(B398,DMSBXNC!$D$2:$I$420,6,FALSE()),NA()),IFERROR(IF(A398&lt;&gt;0,VLOOKUP(A398,DMSBXNC!$C$2:$I$420,7,FALSE()),NA()),""))</f>
        <v/>
      </c>
      <c r="Z398" s="4" t="str">
        <f>IFERROR(IF(B398&lt;&gt;0,VLOOKUP(B398,DMSBX1_3!$D$2:$I$420,6,FALSE()),NA()),IFERROR(IF(A398&lt;&gt;0,VLOOKUP(A398,DMSBX1_3!$C$2:$I$420,7,FALSE()),NA()),""))</f>
        <v/>
      </c>
      <c r="AA398" s="4" t="str">
        <f>IFERROR(IF(B398&lt;&gt;0,VLOOKUP(B398,'KLS1'!$D$2:$I$420,6,FALSE()),NA()),IFERROR(IF(A398&lt;&gt;0,VLOOKUP(A398,'KLS1'!$C$2:$I$420,7,FALSE()),NA()),""))</f>
        <v/>
      </c>
      <c r="AB398" s="6" t="str">
        <f>IFERROR(IF(B398&lt;&gt;0,VLOOKUP(B398,'KLS2'!$D$2:$I$426,6,FALSE()),NA()),IFERROR(IF(A398&lt;&gt;0,VLOOKUP(A398,'KLS2'!$C$2:$I$426,7,FALSE()),NA()),""))</f>
        <v/>
      </c>
      <c r="AC398" s="10">
        <f t="shared" si="81"/>
        <v>0</v>
      </c>
      <c r="AD398" s="11">
        <f t="shared" si="82"/>
        <v>0</v>
      </c>
      <c r="AE398" s="201">
        <f t="shared" si="83"/>
        <v>0</v>
      </c>
      <c r="AF398" s="240"/>
      <c r="AG398" s="4" t="str">
        <f>IFERROR(VLOOKUP(B398,FS!$A$2:$N$78,6,FALSE),"")</f>
        <v/>
      </c>
      <c r="AH398" s="4" t="str">
        <f>IFERROR(VLOOKUP(B398,FS!$A$2:$N$78,7,FALSE),"")</f>
        <v/>
      </c>
      <c r="AI398" s="4" t="str">
        <f>IFERROR(VLOOKUP(B398,FS!$A$2:$N$78,8,FALSE),"")</f>
        <v/>
      </c>
      <c r="AJ398" s="4" t="str">
        <f>IFERROR(VLOOKUP(B398,FS!$A$2:$N$78,9,FALSE),"")</f>
        <v/>
      </c>
      <c r="AK398" s="4" t="str">
        <f>IFERROR(VLOOKUP(B398,FS!$A$2:$N$78,10,FALSE),"")</f>
        <v/>
      </c>
      <c r="AL398" s="4" t="str">
        <f>IFERROR(VLOOKUP(B398,FS!$A$2:$N$78,11,FALSE),"")</f>
        <v/>
      </c>
      <c r="AM398" s="4" t="str">
        <f>IFERROR(VLOOKUP(B398,FS!$A$2:$N$78,12,FALSE),"")</f>
        <v/>
      </c>
      <c r="AN398" s="4" t="str">
        <f>IFERROR(VLOOKUP(B398,FS!$A$2:$N$78,13,FALSE),"")</f>
        <v/>
      </c>
      <c r="AO398" s="236">
        <f t="shared" si="84"/>
        <v>0</v>
      </c>
      <c r="AP398" s="235">
        <f t="shared" si="85"/>
        <v>0</v>
      </c>
      <c r="AQ398" s="237">
        <f t="shared" si="86"/>
        <v>0</v>
      </c>
      <c r="AR398" s="4">
        <f t="shared" si="87"/>
        <v>18.666666666666668</v>
      </c>
      <c r="AS398" s="1">
        <f t="shared" si="88"/>
        <v>1</v>
      </c>
      <c r="AT398" s="245">
        <f t="shared" si="89"/>
        <v>6</v>
      </c>
    </row>
    <row r="399" spans="1:46" s="130" customFormat="1" ht="15" customHeight="1">
      <c r="A399" s="141">
        <v>9155149</v>
      </c>
      <c r="B399" s="141">
        <v>888861</v>
      </c>
      <c r="C399" s="14" t="s">
        <v>83</v>
      </c>
      <c r="D399" s="2">
        <v>2008</v>
      </c>
      <c r="E399" s="3" t="s">
        <v>11</v>
      </c>
      <c r="F399" s="1" t="str">
        <f>IFERROR(VLOOKUP(B399,SVEXP!$A$2:$F$6577,6,FALSE),"")</f>
        <v>Lítací jelen</v>
      </c>
      <c r="G399" s="211">
        <f>IFERROR(VLOOKUP(B399,SVEXP!$A$2:$E$6577,5,FALSE),"")</f>
        <v>0</v>
      </c>
      <c r="H399" s="3" t="s">
        <v>164</v>
      </c>
      <c r="I399" s="4">
        <f>IFERROR(VLOOKUP(A399,'KLP1'!$C$1:$I$108,7,0),IFERROR(VLOOKUP(B399,'KLP1'!$D$1:$I$108,6,0),""))</f>
        <v>36</v>
      </c>
      <c r="J399" s="4">
        <f>IFERROR(VLOOKUP(A399,'KLP2'!$C$1:$I$108,7,0),IFERROR(VLOOKUP(B399,'KLP2'!$D$1:$I$108,6,0),""))</f>
        <v>29</v>
      </c>
      <c r="K399" s="4">
        <f>IFERROR(VLOOKUP(A399,'DM1'!$C$1:$I$108,7,0),IFERROR(VLOOKUP(B399,'DM1'!$D$1:$I$108,6,0),""))</f>
        <v>40</v>
      </c>
      <c r="L399" s="4">
        <f>IFERROR(VLOOKUP(A399,'DM2'!$C$1:$I$108,7,0),IFERROR(VLOOKUP(B399,'DM2'!$D$1:$I$108,6,0),""))</f>
        <v>9</v>
      </c>
      <c r="M399" s="4" t="str">
        <f>IFERROR(VLOOKUP(A399,'SPF1'!$C$1:$I$108,7,0),IFERROR(VLOOKUP(B399,'SPF1'!$D$1:$I$108,6,0),""))</f>
        <v/>
      </c>
      <c r="N399" s="4">
        <f>IFERROR(VLOOKUP(A399,'SPF2'!$C$1:$I$108,7,0),IFERROR(VLOOKUP(B399,'SPF2'!$D$1:$I$108,6,0),""))</f>
        <v>45</v>
      </c>
      <c r="O399" s="10">
        <f t="shared" si="78"/>
        <v>159</v>
      </c>
      <c r="P399" s="11">
        <f t="shared" si="79"/>
        <v>150</v>
      </c>
      <c r="Q399" s="201">
        <f t="shared" si="80"/>
        <v>40.333333333333336</v>
      </c>
      <c r="R399" s="8"/>
      <c r="S399" s="5" t="str">
        <f>IFERROR(VLOOKUP(A399,DMSBX1!$C$1:$I$108,7,0),IFERROR(VLOOKUP(B399,DMSBX1!$D$1:$I$108,6,0),""))</f>
        <v/>
      </c>
      <c r="T399" s="5" t="str">
        <f>IFERROR(VLOOKUP(A399,DMSBX2!$C$1:$I$101,7,0),IFERROR(VLOOKUP(B399,DMSBX2!$D$1:$I$101,6,0),""))</f>
        <v/>
      </c>
      <c r="U399" s="4" t="str">
        <f>IFERROR(VLOOKUP(B399,'SP1'!$D$1:$I$107,6,0),"")</f>
        <v/>
      </c>
      <c r="V399" s="4" t="str">
        <f>IFERROR(VLOOKUP(B399,'SP2'!$D$1:$I$107,6,0),"")</f>
        <v/>
      </c>
      <c r="W399" s="4" t="str">
        <f>IFERROR(IF(B399&lt;&gt;0,VLOOKUP(B399,KLSBX1!$D$2:$I$120,6,FALSE()),NA()),IFERROR(IF(A399&lt;&gt;0,VLOOKUP(A399,KLSBX1!$C$2:$I$120,7,FALSE()),NA()),""))</f>
        <v/>
      </c>
      <c r="X399" s="4" t="str">
        <f>IFERROR(IF(B399&lt;&gt;0,VLOOKUP(B399,KLSBX2!$D$2:$I$120,6,FALSE()),NA()),IFERROR(IF(A399&lt;&gt;0,VLOOKUP(A399,KLSBX2!$C$2:$I$120,7,FALSE()),NA()),""))</f>
        <v/>
      </c>
      <c r="Y399" s="4" t="str">
        <f>IFERROR(IF(B399&lt;&gt;0,VLOOKUP(B399,DMSBXNC!$D$2:$I$420,6,FALSE()),NA()),IFERROR(IF(A399&lt;&gt;0,VLOOKUP(A399,DMSBXNC!$C$2:$I$420,7,FALSE()),NA()),""))</f>
        <v/>
      </c>
      <c r="Z399" s="4" t="str">
        <f>IFERROR(IF(B399&lt;&gt;0,VLOOKUP(B399,DMSBX1_3!$D$2:$I$420,6,FALSE()),NA()),IFERROR(IF(A399&lt;&gt;0,VLOOKUP(A399,DMSBX1_3!$C$2:$I$420,7,FALSE()),NA()),""))</f>
        <v/>
      </c>
      <c r="AA399" s="4" t="str">
        <f>IFERROR(IF(B399&lt;&gt;0,VLOOKUP(B399,'KLS1'!$D$2:$I$420,6,FALSE()),NA()),IFERROR(IF(A399&lt;&gt;0,VLOOKUP(A399,'KLS1'!$C$2:$I$420,7,FALSE()),NA()),""))</f>
        <v/>
      </c>
      <c r="AB399" s="6" t="str">
        <f>IFERROR(IF(B399&lt;&gt;0,VLOOKUP(B399,'KLS2'!$D$2:$I$426,6,FALSE()),NA()),IFERROR(IF(A399&lt;&gt;0,VLOOKUP(A399,'KLS2'!$C$2:$I$426,7,FALSE()),NA()),""))</f>
        <v/>
      </c>
      <c r="AC399" s="10">
        <f t="shared" si="81"/>
        <v>0</v>
      </c>
      <c r="AD399" s="11">
        <f t="shared" si="82"/>
        <v>0</v>
      </c>
      <c r="AE399" s="201">
        <f t="shared" si="83"/>
        <v>0</v>
      </c>
      <c r="AF399" s="240"/>
      <c r="AG399" s="4" t="str">
        <f>IFERROR(VLOOKUP(B399,FS!$A$2:$N$78,6,FALSE),"")</f>
        <v/>
      </c>
      <c r="AH399" s="4" t="str">
        <f>IFERROR(VLOOKUP(B399,FS!$A$2:$N$78,7,FALSE),"")</f>
        <v/>
      </c>
      <c r="AI399" s="4" t="str">
        <f>IFERROR(VLOOKUP(B399,FS!$A$2:$N$78,8,FALSE),"")</f>
        <v/>
      </c>
      <c r="AJ399" s="4" t="str">
        <f>IFERROR(VLOOKUP(B399,FS!$A$2:$N$78,9,FALSE),"")</f>
        <v/>
      </c>
      <c r="AK399" s="4" t="str">
        <f>IFERROR(VLOOKUP(B399,FS!$A$2:$N$78,10,FALSE),"")</f>
        <v/>
      </c>
      <c r="AL399" s="4" t="str">
        <f>IFERROR(VLOOKUP(B399,FS!$A$2:$N$78,11,FALSE),"")</f>
        <v/>
      </c>
      <c r="AM399" s="4" t="str">
        <f>IFERROR(VLOOKUP(B399,FS!$A$2:$N$78,12,FALSE),"")</f>
        <v/>
      </c>
      <c r="AN399" s="4" t="str">
        <f>IFERROR(VLOOKUP(B399,FS!$A$2:$N$78,13,FALSE),"")</f>
        <v/>
      </c>
      <c r="AO399" s="236">
        <f t="shared" si="84"/>
        <v>0</v>
      </c>
      <c r="AP399" s="235">
        <f t="shared" si="85"/>
        <v>0</v>
      </c>
      <c r="AQ399" s="237">
        <f t="shared" si="86"/>
        <v>0</v>
      </c>
      <c r="AR399" s="4">
        <f t="shared" si="87"/>
        <v>40.333333333333336</v>
      </c>
      <c r="AS399" s="1">
        <f t="shared" si="88"/>
        <v>1</v>
      </c>
      <c r="AT399" s="245">
        <f t="shared" si="89"/>
        <v>5</v>
      </c>
    </row>
    <row r="400" spans="1:46" s="130" customFormat="1" ht="15" customHeight="1">
      <c r="A400" s="141">
        <v>9155128</v>
      </c>
      <c r="B400" s="141">
        <v>888160</v>
      </c>
      <c r="C400" s="14" t="s">
        <v>218</v>
      </c>
      <c r="D400" s="2">
        <v>2008</v>
      </c>
      <c r="E400" s="3" t="s">
        <v>11</v>
      </c>
      <c r="F400" s="1" t="str">
        <f>IFERROR(VLOOKUP(B400,SVEXP!$A$2:$F$6577,6,FALSE),"")</f>
        <v>Klub Krušných hor</v>
      </c>
      <c r="G400" s="211">
        <f>IFERROR(VLOOKUP(B400,SVEXP!$A$2:$E$6577,5,FALSE),"")</f>
        <v>0</v>
      </c>
      <c r="H400" s="3" t="s">
        <v>164</v>
      </c>
      <c r="I400" s="4" t="str">
        <f>IFERROR(VLOOKUP(A400,'KLP1'!$C$1:$I$108,7,0),IFERROR(VLOOKUP(B400,'KLP1'!$D$1:$I$108,6,0),""))</f>
        <v/>
      </c>
      <c r="J400" s="4" t="str">
        <f>IFERROR(VLOOKUP(A400,'KLP2'!$C$1:$I$108,7,0),IFERROR(VLOOKUP(B400,'KLP2'!$D$1:$I$108,6,0),""))</f>
        <v/>
      </c>
      <c r="K400" s="4" t="str">
        <f>IFERROR(VLOOKUP(A400,'DM1'!$C$1:$I$108,7,0),IFERROR(VLOOKUP(B400,'DM1'!$D$1:$I$108,6,0),""))</f>
        <v/>
      </c>
      <c r="L400" s="4" t="str">
        <f>IFERROR(VLOOKUP(A400,'DM2'!$C$1:$I$108,7,0),IFERROR(VLOOKUP(B400,'DM2'!$D$1:$I$108,6,0),""))</f>
        <v/>
      </c>
      <c r="M400" s="1" t="str">
        <f>IFERROR(VLOOKUP(A400,'SPF1'!$C$1:$I$108,7,0),IFERROR(VLOOKUP(B400,'SPF1'!$D$1:$I$108,6,0),""))</f>
        <v/>
      </c>
      <c r="N400" s="4" t="str">
        <f>IFERROR(VLOOKUP(A400,'SPF2'!$C$1:$I$108,7,0),IFERROR(VLOOKUP(B400,'SPF2'!$D$1:$I$108,6,0),""))</f>
        <v/>
      </c>
      <c r="O400" s="10">
        <f t="shared" si="78"/>
        <v>0</v>
      </c>
      <c r="P400" s="11">
        <f t="shared" si="79"/>
        <v>0</v>
      </c>
      <c r="Q400" s="201">
        <f t="shared" si="80"/>
        <v>0</v>
      </c>
      <c r="R400" s="8"/>
      <c r="S400" s="5" t="str">
        <f>IFERROR(VLOOKUP(A400,DMSBX1!$C$1:$I$108,7,0),IFERROR(VLOOKUP(B400,DMSBX1!$D$1:$I$108,6,0),""))</f>
        <v/>
      </c>
      <c r="T400" s="5" t="str">
        <f>IFERROR(VLOOKUP(A400,DMSBX2!$C$1:$I$101,7,0),IFERROR(VLOOKUP(B400,DMSBX2!$D$1:$I$101,6,0),""))</f>
        <v/>
      </c>
      <c r="U400" s="4" t="str">
        <f>IFERROR(VLOOKUP(B400,'SP1'!$D$1:$I$107,6,0),"")</f>
        <v/>
      </c>
      <c r="V400" s="4" t="str">
        <f>IFERROR(VLOOKUP(B400,'SP2'!$D$1:$I$107,6,0),"")</f>
        <v/>
      </c>
      <c r="W400" s="4" t="str">
        <f>IFERROR(IF(B400&lt;&gt;0,VLOOKUP(B400,KLSBX1!$D$2:$I$120,6,FALSE()),NA()),IFERROR(IF(A400&lt;&gt;0,VLOOKUP(A400,KLSBX1!$C$2:$I$120,7,FALSE()),NA()),""))</f>
        <v/>
      </c>
      <c r="X400" s="4" t="str">
        <f>IFERROR(IF(B400&lt;&gt;0,VLOOKUP(B400,KLSBX2!$D$2:$I$120,6,FALSE()),NA()),IFERROR(IF(A400&lt;&gt;0,VLOOKUP(A400,KLSBX2!$C$2:$I$120,7,FALSE()),NA()),""))</f>
        <v/>
      </c>
      <c r="Y400" s="4" t="str">
        <f>IFERROR(IF(B400&lt;&gt;0,VLOOKUP(B400,DMSBXNC!$D$2:$I$420,6,FALSE()),NA()),IFERROR(IF(A400&lt;&gt;0,VLOOKUP(A400,DMSBXNC!$C$2:$I$420,7,FALSE()),NA()),""))</f>
        <v/>
      </c>
      <c r="Z400" s="4" t="str">
        <f>IFERROR(IF(B400&lt;&gt;0,VLOOKUP(B400,DMSBX1_3!$D$2:$I$420,6,FALSE()),NA()),IFERROR(IF(A400&lt;&gt;0,VLOOKUP(A400,DMSBX1_3!$C$2:$I$420,7,FALSE()),NA()),""))</f>
        <v/>
      </c>
      <c r="AA400" s="4" t="str">
        <f>IFERROR(IF(B400&lt;&gt;0,VLOOKUP(B400,'KLS1'!$D$2:$I$420,6,FALSE()),NA()),IFERROR(IF(A400&lt;&gt;0,VLOOKUP(A400,'KLS1'!$C$2:$I$420,7,FALSE()),NA()),""))</f>
        <v/>
      </c>
      <c r="AB400" s="6" t="str">
        <f>IFERROR(IF(B400&lt;&gt;0,VLOOKUP(B400,'KLS2'!$D$2:$I$426,6,FALSE()),NA()),IFERROR(IF(A400&lt;&gt;0,VLOOKUP(A400,'KLS2'!$C$2:$I$426,7,FALSE()),NA()),""))</f>
        <v/>
      </c>
      <c r="AC400" s="10">
        <f t="shared" si="81"/>
        <v>0</v>
      </c>
      <c r="AD400" s="11">
        <f t="shared" si="82"/>
        <v>0</v>
      </c>
      <c r="AE400" s="201">
        <f t="shared" si="83"/>
        <v>0</v>
      </c>
      <c r="AF400" s="240"/>
      <c r="AG400" s="4">
        <f>IFERROR(VLOOKUP(B400,FS!$A$2:$N$78,6,FALSE),"")</f>
        <v>24</v>
      </c>
      <c r="AH400" s="4"/>
      <c r="AI400" s="4">
        <f>IFERROR(VLOOKUP(B400,FS!$A$2:$N$78,8,FALSE),"")</f>
        <v>16</v>
      </c>
      <c r="AJ400" s="4">
        <f>IFERROR(VLOOKUP(B400,FS!$A$2:$N$78,9,FALSE),"")</f>
        <v>30</v>
      </c>
      <c r="AK400" s="4"/>
      <c r="AL400" s="4"/>
      <c r="AM400" s="4"/>
      <c r="AN400" s="4">
        <f>IFERROR(VLOOKUP(B400,FS!$A$2:$N$78,13,FALSE),"")</f>
        <v>16</v>
      </c>
      <c r="AO400" s="236">
        <f t="shared" si="84"/>
        <v>86</v>
      </c>
      <c r="AP400" s="235">
        <f t="shared" si="85"/>
        <v>86</v>
      </c>
      <c r="AQ400" s="237">
        <f t="shared" si="86"/>
        <v>23.333333333333332</v>
      </c>
      <c r="AR400" s="4">
        <f t="shared" si="87"/>
        <v>23.333333333333332</v>
      </c>
      <c r="AS400" s="1">
        <f t="shared" si="88"/>
        <v>1</v>
      </c>
      <c r="AT400" s="245">
        <f t="shared" si="89"/>
        <v>4</v>
      </c>
    </row>
    <row r="401" spans="1:46" s="130" customFormat="1" ht="15" customHeight="1">
      <c r="A401" s="184">
        <v>9155180</v>
      </c>
      <c r="B401" s="184">
        <v>889238</v>
      </c>
      <c r="C401" s="184" t="s">
        <v>209</v>
      </c>
      <c r="D401" s="185">
        <v>2008</v>
      </c>
      <c r="E401" s="185" t="s">
        <v>11</v>
      </c>
      <c r="F401" s="1" t="str">
        <f>IFERROR(VLOOKUP(B401,SVEXP!$A$2:$F$6577,6,FALSE),"")</f>
        <v>Xtreme Sport Karlovy Vary</v>
      </c>
      <c r="G401" s="211" t="str">
        <f>IFERROR(VLOOKUP(B401,SVEXP!$A$2:$E$6577,5,FALSE),"")</f>
        <v>Karlovarský kraj</v>
      </c>
      <c r="H401" s="185" t="s">
        <v>164</v>
      </c>
      <c r="I401" s="13"/>
      <c r="J401" s="185"/>
      <c r="K401" s="185"/>
      <c r="L401" s="1"/>
      <c r="M401" s="1" t="str">
        <f>IFERROR(VLOOKUP(A401,'SPF1'!$C$1:$I$108,7,0),IFERROR(VLOOKUP(B401,'SPF1'!$D$1:$I$108,6,0),""))</f>
        <v/>
      </c>
      <c r="N401" s="4" t="str">
        <f>IFERROR(VLOOKUP(A401,'SPF2'!$C$1:$I$108,7,0),IFERROR(VLOOKUP(B401,'SPF2'!$D$1:$I$108,6,0),""))</f>
        <v/>
      </c>
      <c r="O401" s="10">
        <f t="shared" si="78"/>
        <v>0</v>
      </c>
      <c r="P401" s="11">
        <f t="shared" si="79"/>
        <v>0</v>
      </c>
      <c r="Q401" s="201">
        <f t="shared" si="80"/>
        <v>0</v>
      </c>
      <c r="R401" s="8"/>
      <c r="S401" s="5" t="str">
        <f>IFERROR(VLOOKUP(A401,DMSBX1!$C$1:$I$108,7,0),IFERROR(VLOOKUP(B401,DMSBX1!$D$1:$I$108,6,0),""))</f>
        <v/>
      </c>
      <c r="T401" s="1"/>
      <c r="U401" s="1"/>
      <c r="V401" s="1"/>
      <c r="W401" s="1"/>
      <c r="X401" s="4" t="str">
        <f>IFERROR(IF(B401&lt;&gt;0,VLOOKUP(B401,KLSBX2!$D$2:$I$120,6,FALSE()),NA()),IFERROR(IF(A401&lt;&gt;0,VLOOKUP(A401,KLSBX2!$C$2:$I$120,7,FALSE()),NA()),""))</f>
        <v/>
      </c>
      <c r="Y401" s="4">
        <f>IFERROR(IF(B401&lt;&gt;0,VLOOKUP(B401,DMSBXNC!$D$2:$I$420,6,FALSE()),NA()),IFERROR(IF(A401&lt;&gt;0,VLOOKUP(A401,DMSBXNC!$C$2:$I$420,7,FALSE()),NA()),""))</f>
        <v>2.6</v>
      </c>
      <c r="Z401" s="4">
        <f>IFERROR(IF(B401&lt;&gt;0,VLOOKUP(B401,DMSBX1_3!$D$2:$I$420,6,FALSE()),NA()),IFERROR(IF(A401&lt;&gt;0,VLOOKUP(A401,DMSBX1_3!$C$2:$I$420,7,FALSE()),NA()),""))</f>
        <v>0</v>
      </c>
      <c r="AA401" s="4" t="str">
        <f>IFERROR(IF(B401&lt;&gt;0,VLOOKUP(B401,'KLS1'!$D$2:$I$420,6,FALSE()),NA()),IFERROR(IF(A401&lt;&gt;0,VLOOKUP(A401,'KLS1'!$C$2:$I$420,7,FALSE()),NA()),""))</f>
        <v/>
      </c>
      <c r="AB401" s="6" t="str">
        <f>IFERROR(IF(B401&lt;&gt;0,VLOOKUP(B401,'KLS2'!$D$2:$I$426,6,FALSE()),NA()),IFERROR(IF(A401&lt;&gt;0,VLOOKUP(A401,'KLS2'!$C$2:$I$426,7,FALSE()),NA()),""))</f>
        <v/>
      </c>
      <c r="AC401" s="10">
        <f t="shared" si="81"/>
        <v>2.6</v>
      </c>
      <c r="AD401" s="11">
        <f t="shared" si="82"/>
        <v>2.6</v>
      </c>
      <c r="AE401" s="201">
        <f t="shared" si="83"/>
        <v>0.8666666666666667</v>
      </c>
      <c r="AF401" s="240"/>
      <c r="AG401" s="4" t="str">
        <f>IFERROR(VLOOKUP(B401,FS!$A$2:$N$78,6,FALSE),"")</f>
        <v/>
      </c>
      <c r="AH401" s="4" t="str">
        <f>IFERROR(VLOOKUP(B401,FS!$A$2:$N$78,7,FALSE),"")</f>
        <v/>
      </c>
      <c r="AI401" s="4" t="str">
        <f>IFERROR(VLOOKUP(B401,FS!$A$2:$N$78,8,FALSE),"")</f>
        <v/>
      </c>
      <c r="AJ401" s="4" t="str">
        <f>IFERROR(VLOOKUP(B401,FS!$A$2:$N$78,9,FALSE),"")</f>
        <v/>
      </c>
      <c r="AK401" s="4" t="str">
        <f>IFERROR(VLOOKUP(B401,FS!$A$2:$N$78,10,FALSE),"")</f>
        <v/>
      </c>
      <c r="AL401" s="4" t="str">
        <f>IFERROR(VLOOKUP(B401,FS!$A$2:$N$78,11,FALSE),"")</f>
        <v/>
      </c>
      <c r="AM401" s="4" t="str">
        <f>IFERROR(VLOOKUP(B401,FS!$A$2:$N$78,12,FALSE),"")</f>
        <v/>
      </c>
      <c r="AN401" s="4" t="str">
        <f>IFERROR(VLOOKUP(B401,FS!$A$2:$N$78,13,FALSE),"")</f>
        <v/>
      </c>
      <c r="AO401" s="236">
        <f t="shared" si="84"/>
        <v>0</v>
      </c>
      <c r="AP401" s="235">
        <f t="shared" si="85"/>
        <v>0</v>
      </c>
      <c r="AQ401" s="237">
        <f t="shared" si="86"/>
        <v>0</v>
      </c>
      <c r="AR401" s="4">
        <f t="shared" si="87"/>
        <v>0.8666666666666667</v>
      </c>
      <c r="AS401" s="1">
        <f t="shared" si="88"/>
        <v>1</v>
      </c>
      <c r="AT401" s="245">
        <f t="shared" si="89"/>
        <v>1</v>
      </c>
    </row>
    <row r="402" spans="1:46" s="130" customFormat="1" ht="15" customHeight="1">
      <c r="A402" s="142">
        <v>9155152</v>
      </c>
      <c r="B402" s="141">
        <v>889231</v>
      </c>
      <c r="C402" s="142" t="s">
        <v>191</v>
      </c>
      <c r="D402" s="18">
        <v>2008</v>
      </c>
      <c r="E402" s="13" t="s">
        <v>11</v>
      </c>
      <c r="F402" s="1" t="str">
        <f>IFERROR(VLOOKUP(B402,SVEXP!$A$2:$F$6577,6,FALSE),"")</f>
        <v>Snow Rockets</v>
      </c>
      <c r="G402" s="211" t="str">
        <f>IFERROR(VLOOKUP(B402,SVEXP!$A$2:$E$6577,5,FALSE),"")</f>
        <v>Olomoucký kraj</v>
      </c>
      <c r="H402" s="13" t="s">
        <v>164</v>
      </c>
      <c r="I402" s="4" t="str">
        <f>IFERROR(VLOOKUP(A402,'KLP1'!$C$1:$I$108,7,0),IFERROR(VLOOKUP(B402,'KLP1'!$D$1:$I$108,6,0),""))</f>
        <v/>
      </c>
      <c r="J402" s="4" t="str">
        <f>IFERROR(VLOOKUP(A402,'KLP2'!$C$1:$I$108,7,0),IFERROR(VLOOKUP(B402,'KLP2'!$D$1:$I$108,6,0),""))</f>
        <v/>
      </c>
      <c r="K402" s="4" t="str">
        <f>IFERROR(VLOOKUP(A402,'DM1'!$C$1:$I$108,7,0),IFERROR(VLOOKUP(B402,'DM1'!$D$1:$I$108,6,0),""))</f>
        <v/>
      </c>
      <c r="L402" s="4" t="str">
        <f>IFERROR(VLOOKUP(A402,'DM2'!$C$1:$I$108,7,0),IFERROR(VLOOKUP(B402,'DM2'!$D$1:$I$108,6,0),""))</f>
        <v/>
      </c>
      <c r="M402" s="1" t="str">
        <f>IFERROR(VLOOKUP(A402,'SPF1'!$C$1:$I$108,7,0),IFERROR(VLOOKUP(B402,'SPF1'!$D$1:$I$108,6,0),""))</f>
        <v/>
      </c>
      <c r="N402" s="4" t="str">
        <f>IFERROR(VLOOKUP(A402,'SPF2'!$C$1:$I$108,7,0),IFERROR(VLOOKUP(B402,'SPF2'!$D$1:$I$108,6,0),""))</f>
        <v/>
      </c>
      <c r="O402" s="10">
        <f t="shared" si="78"/>
        <v>0</v>
      </c>
      <c r="P402" s="11">
        <f t="shared" si="79"/>
        <v>0</v>
      </c>
      <c r="Q402" s="201">
        <f t="shared" si="80"/>
        <v>0</v>
      </c>
      <c r="R402" s="8"/>
      <c r="S402" s="5">
        <f>IFERROR(VLOOKUP(A402,DMSBX1!$C$1:$I$108,7,0),IFERROR(VLOOKUP(B402,DMSBX1!$D$1:$I$108,6,0),""))</f>
        <v>16</v>
      </c>
      <c r="T402" s="5">
        <f>IFERROR(VLOOKUP(A402,DMSBX2!$C$1:$I$101,7,0),IFERROR(VLOOKUP(B402,DMSBX2!$D$1:$I$101,6,0),""))</f>
        <v>11</v>
      </c>
      <c r="U402" s="4">
        <f>IFERROR(VLOOKUP(B402,'SP1'!$D$1:$I$107,6,0),"")</f>
        <v>50</v>
      </c>
      <c r="V402" s="4">
        <f>IFERROR(VLOOKUP(B402,'SP2'!$D$1:$I$107,6,0),"")</f>
        <v>26</v>
      </c>
      <c r="W402" s="4">
        <f>IFERROR(IF(B402&lt;&gt;0,VLOOKUP(B402,KLSBX1!$D$2:$I$120,6,FALSE()),NA()),IFERROR(IF(A402&lt;&gt;0,VLOOKUP(A402,KLSBX1!$C$2:$I$120,7,FALSE()),NA()),""))</f>
        <v>32</v>
      </c>
      <c r="X402" s="4">
        <f>IFERROR(IF(B402&lt;&gt;0,VLOOKUP(B402,KLSBX2!$D$2:$I$120,6,FALSE()),NA()),IFERROR(IF(A402&lt;&gt;0,VLOOKUP(A402,KLSBX2!$C$2:$I$120,7,FALSE()),NA()),""))</f>
        <v>29</v>
      </c>
      <c r="Y402" s="4">
        <f>IFERROR(IF(B402&lt;&gt;0,VLOOKUP(B402,DMSBXNC!$D$2:$I$420,6,FALSE()),NA()),IFERROR(IF(A402&lt;&gt;0,VLOOKUP(A402,DMSBXNC!$C$2:$I$420,7,FALSE()),NA()),""))</f>
        <v>12</v>
      </c>
      <c r="Z402" s="4">
        <f>IFERROR(IF(B402&lt;&gt;0,VLOOKUP(B402,DMSBX1_3!$D$2:$I$420,6,FALSE()),NA()),IFERROR(IF(A402&lt;&gt;0,VLOOKUP(A402,DMSBX1_3!$C$2:$I$420,7,FALSE()),NA()),""))</f>
        <v>13</v>
      </c>
      <c r="AA402" s="4">
        <f>IFERROR(IF(B402&lt;&gt;0,VLOOKUP(B402,'KLS1'!$D$2:$I$420,6,FALSE()),NA()),IFERROR(IF(A402&lt;&gt;0,VLOOKUP(A402,'KLS1'!$C$2:$I$420,7,FALSE()),NA()),""))</f>
        <v>54</v>
      </c>
      <c r="AB402" s="6">
        <f>IFERROR(IF(B402&lt;&gt;0,VLOOKUP(B402,'KLS2'!$D$2:$I$426,6,FALSE()),NA()),IFERROR(IF(A402&lt;&gt;0,VLOOKUP(A402,'KLS2'!$C$2:$I$426,7,FALSE()),NA()),""))</f>
        <v>31.5</v>
      </c>
      <c r="AC402" s="10">
        <f t="shared" si="81"/>
        <v>274.5</v>
      </c>
      <c r="AD402" s="11">
        <f t="shared" si="82"/>
        <v>251.5</v>
      </c>
      <c r="AE402" s="201">
        <f t="shared" si="83"/>
        <v>45.333333333333336</v>
      </c>
      <c r="AF402" s="240"/>
      <c r="AG402" s="4" t="str">
        <f>IFERROR(VLOOKUP(B402,FS!$A$2:$N$78,6,FALSE),"")</f>
        <v/>
      </c>
      <c r="AH402" s="4" t="str">
        <f>IFERROR(VLOOKUP(B402,FS!$A$2:$N$78,7,FALSE),"")</f>
        <v/>
      </c>
      <c r="AI402" s="4" t="str">
        <f>IFERROR(VLOOKUP(B402,FS!$A$2:$N$78,8,FALSE),"")</f>
        <v/>
      </c>
      <c r="AJ402" s="4" t="str">
        <f>IFERROR(VLOOKUP(B402,FS!$A$2:$N$78,9,FALSE),"")</f>
        <v/>
      </c>
      <c r="AK402" s="4" t="str">
        <f>IFERROR(VLOOKUP(B402,FS!$A$2:$N$78,10,FALSE),"")</f>
        <v/>
      </c>
      <c r="AL402" s="4" t="str">
        <f>IFERROR(VLOOKUP(B402,FS!$A$2:$N$78,11,FALSE),"")</f>
        <v/>
      </c>
      <c r="AM402" s="4" t="str">
        <f>IFERROR(VLOOKUP(B402,FS!$A$2:$N$78,12,FALSE),"")</f>
        <v/>
      </c>
      <c r="AN402" s="4" t="str">
        <f>IFERROR(VLOOKUP(B402,FS!$A$2:$N$78,13,FALSE),"")</f>
        <v/>
      </c>
      <c r="AO402" s="236">
        <f t="shared" si="84"/>
        <v>0</v>
      </c>
      <c r="AP402" s="235">
        <f t="shared" si="85"/>
        <v>0</v>
      </c>
      <c r="AQ402" s="237">
        <f t="shared" si="86"/>
        <v>0</v>
      </c>
      <c r="AR402" s="4">
        <f t="shared" si="87"/>
        <v>45.333333333333336</v>
      </c>
      <c r="AS402" s="1">
        <f t="shared" si="88"/>
        <v>1</v>
      </c>
      <c r="AT402" s="245">
        <f t="shared" si="89"/>
        <v>10</v>
      </c>
    </row>
    <row r="403" spans="1:46" s="130" customFormat="1" ht="15" customHeight="1">
      <c r="A403" s="14"/>
      <c r="B403" s="14">
        <v>889428</v>
      </c>
      <c r="C403" s="1" t="s">
        <v>1201</v>
      </c>
      <c r="D403" s="3">
        <v>2008</v>
      </c>
      <c r="E403" s="3" t="s">
        <v>11</v>
      </c>
      <c r="F403" s="1" t="str">
        <f>IFERROR(VLOOKUP(B403,SVEXP!$A$2:$F$6577,6,FALSE),"")</f>
        <v>Snow Eagles</v>
      </c>
      <c r="G403" s="211" t="str">
        <f>IFERROR(VLOOKUP(B403,SVEXP!$A$2:$E$6577,5,FALSE),"")</f>
        <v>Středočeský kraj</v>
      </c>
      <c r="H403" s="3" t="s">
        <v>164</v>
      </c>
      <c r="I403" s="1"/>
      <c r="J403" s="1"/>
      <c r="K403" s="1"/>
      <c r="L403" s="1"/>
      <c r="M403" s="4"/>
      <c r="N403" s="4"/>
      <c r="O403" s="10">
        <f t="shared" si="78"/>
        <v>0</v>
      </c>
      <c r="P403" s="11">
        <f t="shared" si="79"/>
        <v>0</v>
      </c>
      <c r="Q403" s="201">
        <f t="shared" si="80"/>
        <v>0</v>
      </c>
      <c r="R403" s="197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0">
        <f t="shared" si="81"/>
        <v>0</v>
      </c>
      <c r="AD403" s="11">
        <f t="shared" si="82"/>
        <v>0</v>
      </c>
      <c r="AE403" s="201">
        <f t="shared" si="83"/>
        <v>0</v>
      </c>
      <c r="AF403" s="240"/>
      <c r="AG403" s="4"/>
      <c r="AH403" s="4"/>
      <c r="AI403" s="4"/>
      <c r="AJ403" s="4"/>
      <c r="AK403" s="4">
        <f>IFERROR(VLOOKUP(B403,FS!$A$2:$N$78,10,FALSE),"")</f>
        <v>40</v>
      </c>
      <c r="AL403" s="4">
        <f>IFERROR(VLOOKUP(B403,FS!$A$2:$N$78,11,FALSE),"")</f>
        <v>48</v>
      </c>
      <c r="AM403" s="4"/>
      <c r="AN403" s="4"/>
      <c r="AO403" s="236">
        <f t="shared" si="84"/>
        <v>88</v>
      </c>
      <c r="AP403" s="235">
        <f t="shared" si="85"/>
        <v>88</v>
      </c>
      <c r="AQ403" s="237">
        <f t="shared" si="86"/>
        <v>29.333333333333332</v>
      </c>
      <c r="AR403" s="4">
        <f t="shared" si="87"/>
        <v>29.333333333333332</v>
      </c>
      <c r="AS403" s="1">
        <f t="shared" si="88"/>
        <v>1</v>
      </c>
      <c r="AT403" s="245">
        <f t="shared" si="89"/>
        <v>2</v>
      </c>
    </row>
    <row r="404" spans="1:46" s="130" customFormat="1" ht="15" customHeight="1">
      <c r="A404" s="143"/>
      <c r="B404" s="143">
        <v>1104</v>
      </c>
      <c r="C404" s="137" t="s">
        <v>592</v>
      </c>
      <c r="D404" s="138">
        <v>2013</v>
      </c>
      <c r="E404" s="139" t="s">
        <v>388</v>
      </c>
      <c r="F404" s="133"/>
      <c r="G404" s="219"/>
      <c r="H404" s="139" t="s">
        <v>161</v>
      </c>
      <c r="I404" s="127" t="str">
        <f>IFERROR(VLOOKUP(A404,'KLP1'!$C$1:$I$108,7,0),IFERROR(VLOOKUP(B404,'KLP1'!$D$1:$I$108,6,0),""))</f>
        <v/>
      </c>
      <c r="J404" s="127" t="str">
        <f>IFERROR(VLOOKUP(A404,'KLP2'!$C$1:$I$108,7,0),IFERROR(VLOOKUP(B404,'KLP2'!$D$1:$I$108,6,0),""))</f>
        <v/>
      </c>
      <c r="K404" s="127" t="str">
        <f>IFERROR(VLOOKUP(A404,'DM1'!$C$1:$I$108,7,0),IFERROR(VLOOKUP(B404,'DM1'!$D$1:$I$108,6,0),""))</f>
        <v/>
      </c>
      <c r="L404" s="127" t="str">
        <f>IFERROR(VLOOKUP(A404,'DM2'!$C$1:$I$108,7,0),IFERROR(VLOOKUP(B404,'DM2'!$D$1:$I$108,6,0),""))</f>
        <v/>
      </c>
      <c r="M404" s="130" t="str">
        <f>IFERROR(VLOOKUP(A404,'SPF1'!$C$1:$I$108,7,0),IFERROR(VLOOKUP(B404,'SPF1'!$D$1:$I$108,6,0),""))</f>
        <v/>
      </c>
      <c r="N404" s="127" t="str">
        <f>IFERROR(VLOOKUP(A404,'SPF2'!$C$1:$I$108,7,0),IFERROR(VLOOKUP(B404,'SPF2'!$D$1:$I$108,6,0),""))</f>
        <v/>
      </c>
      <c r="O404" s="10">
        <f t="shared" si="78"/>
        <v>0</v>
      </c>
      <c r="P404" s="11">
        <f t="shared" si="79"/>
        <v>0</v>
      </c>
      <c r="Q404" s="201">
        <f t="shared" si="80"/>
        <v>0</v>
      </c>
      <c r="R404" s="8"/>
      <c r="S404" s="136" t="str">
        <f>IFERROR(VLOOKUP(A404,DMSBX1!$C$1:$I$108,7,0),IFERROR(VLOOKUP(B404,DMSBX1!$D$1:$I$108,6,0),""))</f>
        <v/>
      </c>
      <c r="T404" s="136" t="str">
        <f>IFERROR(VLOOKUP(A404,DMSBX2!$C$1:$I$101,7,0),IFERROR(VLOOKUP(B404,DMSBX2!$D$1:$I$101,6,0),""))</f>
        <v/>
      </c>
      <c r="U404" s="135" t="str">
        <f>IFERROR(VLOOKUP(B404,'SP1'!$D$1:$I$107,6,0),"")</f>
        <v/>
      </c>
      <c r="V404" s="135" t="str">
        <f>IFERROR(VLOOKUP(B404,'SP2'!$D$1:$I$107,6,0),"")</f>
        <v/>
      </c>
      <c r="W404" s="127">
        <f>IFERROR(IF(B404&lt;&gt;0,VLOOKUP(B404,KLSBX1!$D$2:$I$120,6,FALSE()),NA()),IFERROR(IF(A404&lt;&gt;0,VLOOKUP(A404,KLSBX1!$C$2:$I$120,7,FALSE()),NA()),""))</f>
        <v>26</v>
      </c>
      <c r="X404" s="127">
        <f>IFERROR(IF(B404&lt;&gt;0,VLOOKUP(B404,KLSBX2!$D$2:$I$120,6,FALSE()),NA()),IFERROR(IF(A404&lt;&gt;0,VLOOKUP(A404,KLSBX2!$C$2:$I$120,7,FALSE()),NA()),""))</f>
        <v>26</v>
      </c>
      <c r="Y404" s="127">
        <f>IFERROR(IF(B404&lt;&gt;0,VLOOKUP(B404,DMSBXNC!$D$2:$I$420,6,FALSE()),NA()),IFERROR(IF(A404&lt;&gt;0,VLOOKUP(A404,DMSBXNC!$C$2:$I$420,7,FALSE()),NA()),""))</f>
        <v>20</v>
      </c>
      <c r="Z404" s="127">
        <f>IFERROR(IF(B404&lt;&gt;0,VLOOKUP(B404,DMSBX1_3!$D$2:$I$420,6,FALSE()),NA()),IFERROR(IF(A404&lt;&gt;0,VLOOKUP(A404,DMSBX1_3!$C$2:$I$420,7,FALSE()),NA()),""))</f>
        <v>24</v>
      </c>
      <c r="AA404" s="127" t="str">
        <f>IFERROR(IF(B404&lt;&gt;0,VLOOKUP(B404,'KLS1'!$D$2:$I$420,6,FALSE()),NA()),IFERROR(IF(A404&lt;&gt;0,VLOOKUP(A404,'KLS1'!$C$2:$I$420,7,FALSE()),NA()),""))</f>
        <v/>
      </c>
      <c r="AB404" s="129" t="str">
        <f>IFERROR(IF(B404&lt;&gt;0,VLOOKUP(B404,'KLS2'!$D$2:$I$426,6,FALSE()),NA()),IFERROR(IF(A404&lt;&gt;0,VLOOKUP(A404,'KLS2'!$C$2:$I$426,7,FALSE()),NA()),""))</f>
        <v/>
      </c>
      <c r="AC404" s="10">
        <f t="shared" si="81"/>
        <v>96</v>
      </c>
      <c r="AD404" s="11">
        <f t="shared" si="82"/>
        <v>96</v>
      </c>
      <c r="AE404" s="201">
        <f t="shared" si="83"/>
        <v>25.333333333333332</v>
      </c>
      <c r="AF404" s="240"/>
      <c r="AG404" s="4" t="str">
        <f>IFERROR(VLOOKUP(B404,FS!$A$2:$N$78,6,FALSE),"")</f>
        <v/>
      </c>
      <c r="AH404" s="4" t="str">
        <f>IFERROR(VLOOKUP(B404,FS!$A$2:$N$78,7,FALSE),"")</f>
        <v/>
      </c>
      <c r="AI404" s="4" t="str">
        <f>IFERROR(VLOOKUP(B404,FS!$A$2:$N$78,8,FALSE),"")</f>
        <v/>
      </c>
      <c r="AJ404" s="4" t="str">
        <f>IFERROR(VLOOKUP(B404,FS!$A$2:$N$78,9,FALSE),"")</f>
        <v/>
      </c>
      <c r="AK404" s="4" t="str">
        <f>IFERROR(VLOOKUP(B404,FS!$A$2:$N$78,10,FALSE),"")</f>
        <v/>
      </c>
      <c r="AL404" s="4" t="str">
        <f>IFERROR(VLOOKUP(B404,FS!$A$2:$N$78,11,FALSE),"")</f>
        <v/>
      </c>
      <c r="AM404" s="4" t="str">
        <f>IFERROR(VLOOKUP(B404,FS!$A$2:$N$78,12,FALSE),"")</f>
        <v/>
      </c>
      <c r="AN404" s="4" t="str">
        <f>IFERROR(VLOOKUP(B404,FS!$A$2:$N$78,13,FALSE),"")</f>
        <v/>
      </c>
      <c r="AO404" s="236">
        <f t="shared" si="84"/>
        <v>0</v>
      </c>
      <c r="AP404" s="235">
        <f t="shared" si="85"/>
        <v>0</v>
      </c>
      <c r="AQ404" s="237">
        <f t="shared" si="86"/>
        <v>0</v>
      </c>
      <c r="AR404" s="4">
        <f t="shared" si="87"/>
        <v>25.333333333333332</v>
      </c>
      <c r="AS404" s="1">
        <f t="shared" si="88"/>
        <v>1</v>
      </c>
    </row>
    <row r="405" spans="1:46" s="130" customFormat="1" ht="15" customHeight="1">
      <c r="A405" s="144"/>
      <c r="B405" s="144">
        <v>1113</v>
      </c>
      <c r="C405" s="133" t="s">
        <v>601</v>
      </c>
      <c r="D405" s="134">
        <v>2013</v>
      </c>
      <c r="E405" s="134" t="s">
        <v>16</v>
      </c>
      <c r="F405" s="133"/>
      <c r="G405" s="219"/>
      <c r="H405" s="134" t="s">
        <v>161</v>
      </c>
      <c r="I405" s="135"/>
      <c r="J405" s="135"/>
      <c r="K405" s="127" t="str">
        <f>IFERROR(VLOOKUP(A405,'DM1'!$C$1:$I$108,7,0),IFERROR(VLOOKUP(B405,'DM1'!$D$1:$I$108,6,0),""))</f>
        <v/>
      </c>
      <c r="L405" s="127">
        <f>IFERROR(VLOOKUP(A405,'DM2'!$C$1:$I$108,7,0),IFERROR(VLOOKUP(B405,'DM2'!$D$1:$I$108,6,0),""))</f>
        <v>32</v>
      </c>
      <c r="M405" s="130" t="str">
        <f>IFERROR(VLOOKUP(A405,'SPF1'!$C$1:$I$108,7,0),IFERROR(VLOOKUP(B405,'SPF1'!$D$1:$I$108,6,0),""))</f>
        <v/>
      </c>
      <c r="N405" s="127" t="str">
        <f>IFERROR(VLOOKUP(A405,'SPF2'!$C$1:$I$108,7,0),IFERROR(VLOOKUP(B405,'SPF2'!$D$1:$I$108,6,0),""))</f>
        <v/>
      </c>
      <c r="O405" s="10">
        <f t="shared" si="78"/>
        <v>32</v>
      </c>
      <c r="P405" s="11">
        <f t="shared" si="79"/>
        <v>32</v>
      </c>
      <c r="Q405" s="201">
        <f t="shared" si="80"/>
        <v>10.666666666666666</v>
      </c>
      <c r="R405" s="8"/>
      <c r="S405" s="136"/>
      <c r="T405" s="135"/>
      <c r="U405" s="135"/>
      <c r="V405" s="135"/>
      <c r="W405" s="127" t="str">
        <f>IFERROR(IF(B405&lt;&gt;0,VLOOKUP(B405,KLSBX1!$D$2:$I$120,6,FALSE()),NA()),IFERROR(IF(A405&lt;&gt;0,VLOOKUP(A405,KLSBX1!$C$2:$I$120,7,FALSE()),NA()),""))</f>
        <v/>
      </c>
      <c r="X405" s="127" t="str">
        <f>IFERROR(IF(B405&lt;&gt;0,VLOOKUP(B405,KLSBX2!$D$2:$I$120,6,FALSE()),NA()),IFERROR(IF(A405&lt;&gt;0,VLOOKUP(A405,KLSBX2!$C$2:$I$120,7,FALSE()),NA()),""))</f>
        <v/>
      </c>
      <c r="Y405" s="127" t="str">
        <f>IFERROR(IF(B405&lt;&gt;0,VLOOKUP(B405,DMSBXNC!$D$2:$I$420,6,FALSE()),NA()),IFERROR(IF(A405&lt;&gt;0,VLOOKUP(A405,DMSBXNC!$C$2:$I$420,7,FALSE()),NA()),""))</f>
        <v/>
      </c>
      <c r="Z405" s="127" t="str">
        <f>IFERROR(IF(B405&lt;&gt;0,VLOOKUP(B405,DMSBX1_3!$D$2:$I$420,6,FALSE()),NA()),IFERROR(IF(A405&lt;&gt;0,VLOOKUP(A405,DMSBX1_3!$C$2:$I$420,7,FALSE()),NA()),""))</f>
        <v/>
      </c>
      <c r="AA405" s="127" t="str">
        <f>IFERROR(IF(B405&lt;&gt;0,VLOOKUP(B405,'KLS1'!$D$2:$I$420,6,FALSE()),NA()),IFERROR(IF(A405&lt;&gt;0,VLOOKUP(A405,'KLS1'!$C$2:$I$420,7,FALSE()),NA()),""))</f>
        <v/>
      </c>
      <c r="AB405" s="129" t="str">
        <f>IFERROR(IF(B405&lt;&gt;0,VLOOKUP(B405,'KLS2'!$D$2:$I$426,6,FALSE()),NA()),IFERROR(IF(A405&lt;&gt;0,VLOOKUP(A405,'KLS2'!$C$2:$I$426,7,FALSE()),NA()),""))</f>
        <v/>
      </c>
      <c r="AC405" s="10">
        <f t="shared" si="81"/>
        <v>0</v>
      </c>
      <c r="AD405" s="11">
        <f t="shared" si="82"/>
        <v>0</v>
      </c>
      <c r="AE405" s="201">
        <f t="shared" si="83"/>
        <v>0</v>
      </c>
      <c r="AF405" s="240"/>
      <c r="AG405" s="4" t="str">
        <f>IFERROR(VLOOKUP(B405,FS!$A$2:$N$78,6,FALSE),"")</f>
        <v/>
      </c>
      <c r="AH405" s="4" t="str">
        <f>IFERROR(VLOOKUP(B405,FS!$A$2:$N$78,7,FALSE),"")</f>
        <v/>
      </c>
      <c r="AI405" s="4" t="str">
        <f>IFERROR(VLOOKUP(B405,FS!$A$2:$N$78,8,FALSE),"")</f>
        <v/>
      </c>
      <c r="AJ405" s="4" t="str">
        <f>IFERROR(VLOOKUP(B405,FS!$A$2:$N$78,9,FALSE),"")</f>
        <v/>
      </c>
      <c r="AK405" s="4" t="str">
        <f>IFERROR(VLOOKUP(B405,FS!$A$2:$N$78,10,FALSE),"")</f>
        <v/>
      </c>
      <c r="AL405" s="4" t="str">
        <f>IFERROR(VLOOKUP(B405,FS!$A$2:$N$78,11,FALSE),"")</f>
        <v/>
      </c>
      <c r="AM405" s="4" t="str">
        <f>IFERROR(VLOOKUP(B405,FS!$A$2:$N$78,12,FALSE),"")</f>
        <v/>
      </c>
      <c r="AN405" s="4" t="str">
        <f>IFERROR(VLOOKUP(B405,FS!$A$2:$N$78,13,FALSE),"")</f>
        <v/>
      </c>
      <c r="AO405" s="236">
        <f t="shared" si="84"/>
        <v>0</v>
      </c>
      <c r="AP405" s="235">
        <f t="shared" si="85"/>
        <v>0</v>
      </c>
      <c r="AQ405" s="237">
        <f t="shared" si="86"/>
        <v>0</v>
      </c>
      <c r="AR405" s="4">
        <f t="shared" si="87"/>
        <v>10.666666666666666</v>
      </c>
      <c r="AS405" s="1">
        <f t="shared" si="88"/>
        <v>1</v>
      </c>
    </row>
    <row r="406" spans="1:46" s="130" customFormat="1" ht="15" customHeight="1">
      <c r="A406" s="198"/>
      <c r="B406" s="198">
        <v>1127</v>
      </c>
      <c r="C406" s="198" t="s">
        <v>624</v>
      </c>
      <c r="D406" s="199">
        <v>2013</v>
      </c>
      <c r="E406" s="199" t="s">
        <v>16</v>
      </c>
      <c r="F406" s="198"/>
      <c r="G406" s="255"/>
      <c r="H406" s="199" t="s">
        <v>161</v>
      </c>
      <c r="I406" s="130" t="str">
        <f>IFERROR(VLOOKUP(A406,'KLP1'!$C$1:$I$108,7,0),IFERROR(VLOOKUP(B406,'KLP1'!$D$1:$I$108,6,0),""))</f>
        <v/>
      </c>
      <c r="J406" s="130" t="str">
        <f>IFERROR(VLOOKUP(A406,'KLP2'!$C$1:$I$108,7,0),IFERROR(VLOOKUP(B406,'KLP2'!$D$1:$I$108,6,0),""))</f>
        <v/>
      </c>
      <c r="K406" s="130" t="str">
        <f>IFERROR(VLOOKUP(A406,'DM1'!$C$1:$I$108,7,0),IFERROR(VLOOKUP(B406,'DM1'!$D$1:$I$108,6,0),""))</f>
        <v/>
      </c>
      <c r="L406" s="130" t="str">
        <f>IFERROR(VLOOKUP(A406,'DM2'!$C$1:$I$108,7,0),IFERROR(VLOOKUP(B406,'DM2'!$D$1:$I$108,6,0),""))</f>
        <v/>
      </c>
      <c r="M406" s="130">
        <f>IFERROR(VLOOKUP(A406,'SPF1'!$C$1:$I$108,7,0),IFERROR(VLOOKUP(B406,'SPF1'!$D$1:$I$108,6,0),""))</f>
        <v>26</v>
      </c>
      <c r="N406" s="127" t="str">
        <f>IFERROR(VLOOKUP(A406,'SPF2'!$C$1:$I$108,7,0),IFERROR(VLOOKUP(B406,'SPF2'!$D$1:$I$108,6,0),""))</f>
        <v/>
      </c>
      <c r="O406" s="10">
        <f t="shared" si="78"/>
        <v>26</v>
      </c>
      <c r="P406" s="11">
        <f t="shared" si="79"/>
        <v>26</v>
      </c>
      <c r="Q406" s="201">
        <f t="shared" si="80"/>
        <v>8.6666666666666661</v>
      </c>
      <c r="R406" s="197"/>
      <c r="S406" s="130" t="str">
        <f>IFERROR(VLOOKUP(A406,DMSBX1!$C$1:$I$108,7,0),IFERROR(VLOOKUP(B406,DMSBX1!$D$1:$I$108,6,0),""))</f>
        <v/>
      </c>
      <c r="T406" s="130" t="str">
        <f>IFERROR(VLOOKUP(A406,DMSBX2!$C$1:$I$101,7,0),IFERROR(VLOOKUP(B406,DMSBX2!$D$1:$I$101,6,0),""))</f>
        <v/>
      </c>
      <c r="U406" s="130" t="str">
        <f>IFERROR(VLOOKUP(B406,'SP1'!$D$1:$I$107,6,0),"")</f>
        <v/>
      </c>
      <c r="V406" s="130" t="str">
        <f>IFERROR(VLOOKUP(B406,'SP2'!$D$1:$I$107,6,0),"")</f>
        <v/>
      </c>
      <c r="W406" s="127" t="str">
        <f>IFERROR(IF(B406&lt;&gt;0,VLOOKUP(B406,KLSBX1!$D$2:$I$120,6,FALSE()),NA()),IFERROR(IF(A406&lt;&gt;0,VLOOKUP(A406,KLSBX1!$C$2:$I$120,7,FALSE()),NA()),""))</f>
        <v/>
      </c>
      <c r="X406" s="127" t="str">
        <f>IFERROR(IF(B406&lt;&gt;0,VLOOKUP(B406,KLSBX2!$D$2:$I$120,6,FALSE()),NA()),IFERROR(IF(A406&lt;&gt;0,VLOOKUP(A406,KLSBX2!$C$2:$I$120,7,FALSE()),NA()),""))</f>
        <v/>
      </c>
      <c r="Y406" s="127" t="str">
        <f>IFERROR(IF(B406&lt;&gt;0,VLOOKUP(B406,DMSBXNC!$D$2:$I$420,6,FALSE()),NA()),IFERROR(IF(A406&lt;&gt;0,VLOOKUP(A406,DMSBXNC!$C$2:$I$420,7,FALSE()),NA()),""))</f>
        <v/>
      </c>
      <c r="Z406" s="127" t="str">
        <f>IFERROR(IF(B406&lt;&gt;0,VLOOKUP(B406,DMSBX1_3!$D$2:$I$420,6,FALSE()),NA()),IFERROR(IF(A406&lt;&gt;0,VLOOKUP(A406,DMSBX1_3!$C$2:$I$420,7,FALSE()),NA()),""))</f>
        <v/>
      </c>
      <c r="AA406" s="127" t="str">
        <f>IFERROR(IF(B406&lt;&gt;0,VLOOKUP(B406,'KLS1'!$D$2:$I$420,6,FALSE()),NA()),IFERROR(IF(A406&lt;&gt;0,VLOOKUP(A406,'KLS1'!$C$2:$I$420,7,FALSE()),NA()),""))</f>
        <v/>
      </c>
      <c r="AB406" s="129" t="str">
        <f>IFERROR(IF(B406&lt;&gt;0,VLOOKUP(B406,'KLS2'!$D$2:$I$426,6,FALSE()),NA()),IFERROR(IF(A406&lt;&gt;0,VLOOKUP(A406,'KLS2'!$C$2:$I$426,7,FALSE()),NA()),""))</f>
        <v/>
      </c>
      <c r="AC406" s="10">
        <f t="shared" si="81"/>
        <v>0</v>
      </c>
      <c r="AD406" s="11">
        <f t="shared" si="82"/>
        <v>0</v>
      </c>
      <c r="AE406" s="201">
        <f t="shared" si="83"/>
        <v>0</v>
      </c>
      <c r="AF406" s="240"/>
      <c r="AG406" s="4" t="str">
        <f>IFERROR(VLOOKUP(B406,FS!$A$2:$N$78,6,FALSE),"")</f>
        <v/>
      </c>
      <c r="AH406" s="4" t="str">
        <f>IFERROR(VLOOKUP(B406,FS!$A$2:$N$78,7,FALSE),"")</f>
        <v/>
      </c>
      <c r="AI406" s="4" t="str">
        <f>IFERROR(VLOOKUP(B406,FS!$A$2:$N$78,8,FALSE),"")</f>
        <v/>
      </c>
      <c r="AJ406" s="4" t="str">
        <f>IFERROR(VLOOKUP(B406,FS!$A$2:$N$78,9,FALSE),"")</f>
        <v/>
      </c>
      <c r="AK406" s="4" t="str">
        <f>IFERROR(VLOOKUP(B406,FS!$A$2:$N$78,10,FALSE),"")</f>
        <v/>
      </c>
      <c r="AL406" s="4" t="str">
        <f>IFERROR(VLOOKUP(B406,FS!$A$2:$N$78,11,FALSE),"")</f>
        <v/>
      </c>
      <c r="AM406" s="4" t="str">
        <f>IFERROR(VLOOKUP(B406,FS!$A$2:$N$78,12,FALSE),"")</f>
        <v/>
      </c>
      <c r="AN406" s="4" t="str">
        <f>IFERROR(VLOOKUP(B406,FS!$A$2:$N$78,13,FALSE),"")</f>
        <v/>
      </c>
      <c r="AO406" s="236">
        <f t="shared" si="84"/>
        <v>0</v>
      </c>
      <c r="AP406" s="235">
        <f t="shared" si="85"/>
        <v>0</v>
      </c>
      <c r="AQ406" s="237">
        <f t="shared" si="86"/>
        <v>0</v>
      </c>
      <c r="AR406" s="4">
        <f t="shared" si="87"/>
        <v>8.6666666666666661</v>
      </c>
      <c r="AS406" s="1">
        <f t="shared" si="88"/>
        <v>1</v>
      </c>
    </row>
    <row r="407" spans="1:46" s="130" customFormat="1" ht="15" customHeight="1">
      <c r="A407" s="14"/>
      <c r="B407" s="14">
        <v>889429</v>
      </c>
      <c r="C407" s="1" t="s">
        <v>1202</v>
      </c>
      <c r="D407" s="3">
        <v>2008</v>
      </c>
      <c r="E407" s="3" t="s">
        <v>11</v>
      </c>
      <c r="F407" s="1" t="str">
        <f>IFERROR(VLOOKUP(B407,SVEXP!$A$2:$F$6577,6,FALSE),"")</f>
        <v>Snow Eagles</v>
      </c>
      <c r="G407" s="211" t="str">
        <f>IFERROR(VLOOKUP(B407,SVEXP!$A$2:$E$6577,5,FALSE),"")</f>
        <v>Středočeský kraj</v>
      </c>
      <c r="H407" s="3" t="s">
        <v>164</v>
      </c>
      <c r="I407" s="1"/>
      <c r="J407" s="1"/>
      <c r="K407" s="1"/>
      <c r="L407" s="1"/>
      <c r="M407" s="4"/>
      <c r="N407" s="4"/>
      <c r="O407" s="10">
        <f t="shared" si="78"/>
        <v>0</v>
      </c>
      <c r="P407" s="11">
        <f t="shared" si="79"/>
        <v>0</v>
      </c>
      <c r="Q407" s="201">
        <f t="shared" si="80"/>
        <v>0</v>
      </c>
      <c r="R407" s="197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0">
        <f t="shared" si="81"/>
        <v>0</v>
      </c>
      <c r="AD407" s="11">
        <f t="shared" si="82"/>
        <v>0</v>
      </c>
      <c r="AE407" s="201">
        <f t="shared" si="83"/>
        <v>0</v>
      </c>
      <c r="AF407" s="240"/>
      <c r="AG407" s="4"/>
      <c r="AH407" s="4"/>
      <c r="AI407" s="4"/>
      <c r="AJ407" s="4"/>
      <c r="AK407" s="4">
        <f>IFERROR(VLOOKUP(B407,FS!$A$2:$N$78,10,FALSE),"")</f>
        <v>32</v>
      </c>
      <c r="AL407" s="4">
        <f>IFERROR(VLOOKUP(B407,FS!$A$2:$N$78,11,FALSE),"")</f>
        <v>28.8</v>
      </c>
      <c r="AM407" s="4"/>
      <c r="AN407" s="4"/>
      <c r="AO407" s="236">
        <f t="shared" si="84"/>
        <v>60.8</v>
      </c>
      <c r="AP407" s="235">
        <f t="shared" si="85"/>
        <v>60.8</v>
      </c>
      <c r="AQ407" s="237">
        <f t="shared" si="86"/>
        <v>20.266666666666666</v>
      </c>
      <c r="AR407" s="4">
        <f t="shared" si="87"/>
        <v>20.266666666666666</v>
      </c>
      <c r="AS407" s="1">
        <f t="shared" si="88"/>
        <v>1</v>
      </c>
      <c r="AT407" s="245">
        <f t="shared" ref="AT407:AT417" si="90">COUNTIF(I407:N407,"&gt;"&amp;0)+COUNTIF(S407:AB407,"&gt;"&amp;0)+COUNTIF(AG407:AN407,"&gt;"&amp;0)</f>
        <v>2</v>
      </c>
    </row>
    <row r="408" spans="1:46" s="130" customFormat="1" ht="15" customHeight="1">
      <c r="A408" s="184">
        <v>9155179</v>
      </c>
      <c r="B408" s="14">
        <v>890403</v>
      </c>
      <c r="C408" s="14" t="s">
        <v>208</v>
      </c>
      <c r="D408" s="2">
        <v>2008</v>
      </c>
      <c r="E408" s="3" t="s">
        <v>11</v>
      </c>
      <c r="F408" s="1" t="str">
        <f>IFERROR(VLOOKUP(B408,SVEXP!$A$2:$F$6577,6,FALSE),"")</f>
        <v>Snow Rockets</v>
      </c>
      <c r="G408" s="211" t="str">
        <f>IFERROR(VLOOKUP(B408,SVEXP!$A$2:$E$6577,5,FALSE),"")</f>
        <v>Středočeský kraj</v>
      </c>
      <c r="H408" s="3" t="s">
        <v>164</v>
      </c>
      <c r="I408" s="4" t="str">
        <f>IFERROR(VLOOKUP(#REF!,'KLP1'!$C$1:$I$108,7,0),IFERROR(VLOOKUP(B408,'KLP1'!$D$1:$I$108,6,0),""))</f>
        <v/>
      </c>
      <c r="J408" s="4" t="str">
        <f>IFERROR(VLOOKUP(#REF!,'KLP2'!$C$1:$I$108,7,0),IFERROR(VLOOKUP(B408,'KLP2'!$D$1:$I$108,6,0),""))</f>
        <v/>
      </c>
      <c r="K408" s="4" t="str">
        <f>IFERROR(VLOOKUP(#REF!,'DM1'!$C$1:$I$108,7,0),IFERROR(VLOOKUP(B408,'DM1'!$D$1:$I$108,6,0),""))</f>
        <v/>
      </c>
      <c r="L408" s="4" t="str">
        <f>IFERROR(VLOOKUP(#REF!,'DM2'!$C$1:$I$108,7,0),IFERROR(VLOOKUP(B408,'DM2'!$D$1:$I$108,6,0),""))</f>
        <v/>
      </c>
      <c r="M408" s="1" t="str">
        <f>IFERROR(VLOOKUP(A408,'SPF1'!$C$1:$I$108,7,0),IFERROR(VLOOKUP(B408,'SPF1'!$D$1:$I$108,6,0),""))</f>
        <v/>
      </c>
      <c r="N408" s="4" t="str">
        <f>IFERROR(VLOOKUP(A408,'SPF2'!$C$1:$I$108,7,0),IFERROR(VLOOKUP(B408,'SPF2'!$D$1:$I$108,6,0),""))</f>
        <v/>
      </c>
      <c r="O408" s="10">
        <f t="shared" si="78"/>
        <v>0</v>
      </c>
      <c r="P408" s="11">
        <f t="shared" si="79"/>
        <v>0</v>
      </c>
      <c r="Q408" s="201">
        <f t="shared" si="80"/>
        <v>0</v>
      </c>
      <c r="R408" s="8"/>
      <c r="S408" s="5" t="str">
        <f>IFERROR(VLOOKUP(A408,DMSBX1!$C$1:$I$108,7,0),IFERROR(VLOOKUP(B408,DMSBX1!$D$1:$I$108,6,0),""))</f>
        <v/>
      </c>
      <c r="T408" s="5" t="str">
        <f>IFERROR(VLOOKUP(#REF!,DMSBX2!$C$1:$I$101,7,0),IFERROR(VLOOKUP(B408,DMSBX2!$D$1:$I$101,6,0),""))</f>
        <v/>
      </c>
      <c r="U408" s="4" t="str">
        <f>IFERROR(VLOOKUP(B408,'SP1'!$D$1:$I$107,6,0),"")</f>
        <v/>
      </c>
      <c r="V408" s="4" t="str">
        <f>IFERROR(VLOOKUP(B408,'SP2'!$D$1:$I$107,6,0),"")</f>
        <v/>
      </c>
      <c r="W408" s="4" t="str">
        <f>IFERROR(IF(B408&lt;&gt;0,VLOOKUP(B408,KLSBX1!$D$2:$I$120,6,FALSE()),NA()),IFERROR(IF(#REF!&lt;&gt;0,VLOOKUP(#REF!,KLSBX1!$C$2:$I$120,7,FALSE()),NA()),""))</f>
        <v/>
      </c>
      <c r="X408" s="4" t="str">
        <f>IFERROR(IF(B408&lt;&gt;0,VLOOKUP(B408,KLSBX2!$D$2:$I$120,6,FALSE()),NA()),IFERROR(IF(A408&lt;&gt;0,VLOOKUP(A408,KLSBX2!$C$2:$I$120,7,FALSE()),NA()),""))</f>
        <v/>
      </c>
      <c r="Y408" s="4">
        <f>IFERROR(IF(B408&lt;&gt;0,VLOOKUP(B408,DMSBXNC!$D$2:$I$420,6,FALSE()),NA()),IFERROR(IF(A408&lt;&gt;0,VLOOKUP(A408,DMSBXNC!$C$2:$I$420,7,FALSE()),NA()),""))</f>
        <v>2.4</v>
      </c>
      <c r="Z408" s="4">
        <f>IFERROR(IF(B408&lt;&gt;0,VLOOKUP(B408,DMSBX1_3!$D$2:$I$420,6,FALSE()),NA()),IFERROR(IF(A408&lt;&gt;0,VLOOKUP(A408,DMSBX1_3!$C$2:$I$420,7,FALSE()),NA()),""))</f>
        <v>2.4</v>
      </c>
      <c r="AA408" s="4" t="str">
        <f>IFERROR(IF(B408&lt;&gt;0,VLOOKUP(B408,'KLS1'!$D$2:$I$420,6,FALSE()),NA()),IFERROR(IF(A408&lt;&gt;0,VLOOKUP(A408,'KLS1'!$C$2:$I$420,7,FALSE()),NA()),""))</f>
        <v/>
      </c>
      <c r="AB408" s="6" t="str">
        <f>IFERROR(IF(B408&lt;&gt;0,VLOOKUP(B408,'KLS2'!$D$2:$I$426,6,FALSE()),NA()),IFERROR(IF(A408&lt;&gt;0,VLOOKUP(A408,'KLS2'!$C$2:$I$426,7,FALSE()),NA()),""))</f>
        <v/>
      </c>
      <c r="AC408" s="10">
        <f t="shared" si="81"/>
        <v>4.8</v>
      </c>
      <c r="AD408" s="11">
        <f t="shared" si="82"/>
        <v>4.8</v>
      </c>
      <c r="AE408" s="201">
        <f t="shared" si="83"/>
        <v>1.5999999999999999</v>
      </c>
      <c r="AF408" s="240"/>
      <c r="AG408" s="4" t="str">
        <f>IFERROR(VLOOKUP(B408,FS!$A$2:$N$78,6,FALSE),"")</f>
        <v/>
      </c>
      <c r="AH408" s="4" t="str">
        <f>IFERROR(VLOOKUP(B408,FS!$A$2:$N$78,7,FALSE),"")</f>
        <v/>
      </c>
      <c r="AI408" s="4" t="str">
        <f>IFERROR(VLOOKUP(B408,FS!$A$2:$N$78,8,FALSE),"")</f>
        <v/>
      </c>
      <c r="AJ408" s="4" t="str">
        <f>IFERROR(VLOOKUP(B408,FS!$A$2:$N$78,9,FALSE),"")</f>
        <v/>
      </c>
      <c r="AK408" s="4" t="str">
        <f>IFERROR(VLOOKUP(B408,FS!$A$2:$N$78,10,FALSE),"")</f>
        <v/>
      </c>
      <c r="AL408" s="4" t="str">
        <f>IFERROR(VLOOKUP(B408,FS!$A$2:$N$78,11,FALSE),"")</f>
        <v/>
      </c>
      <c r="AM408" s="4" t="str">
        <f>IFERROR(VLOOKUP(B408,FS!$A$2:$N$78,12,FALSE),"")</f>
        <v/>
      </c>
      <c r="AN408" s="4" t="str">
        <f>IFERROR(VLOOKUP(B408,FS!$A$2:$N$78,13,FALSE),"")</f>
        <v/>
      </c>
      <c r="AO408" s="236">
        <f t="shared" si="84"/>
        <v>0</v>
      </c>
      <c r="AP408" s="235">
        <f t="shared" si="85"/>
        <v>0</v>
      </c>
      <c r="AQ408" s="237">
        <f t="shared" si="86"/>
        <v>0</v>
      </c>
      <c r="AR408" s="4">
        <f t="shared" si="87"/>
        <v>1.5999999999999999</v>
      </c>
      <c r="AS408" s="1">
        <f t="shared" si="88"/>
        <v>1</v>
      </c>
      <c r="AT408" s="245">
        <f t="shared" si="90"/>
        <v>2</v>
      </c>
    </row>
    <row r="409" spans="1:46" s="130" customFormat="1" ht="15" customHeight="1">
      <c r="A409" s="141">
        <v>9150397</v>
      </c>
      <c r="B409" s="141">
        <v>773739</v>
      </c>
      <c r="C409" s="14" t="s">
        <v>459</v>
      </c>
      <c r="D409" s="2">
        <v>2008</v>
      </c>
      <c r="E409" s="3" t="s">
        <v>11</v>
      </c>
      <c r="F409" s="1" t="str">
        <f>IFERROR(VLOOKUP(B409,SVEXP!$A$2:$F$6577,6,FALSE),"")</f>
        <v>SK SNOWRIDERS VIMPERK</v>
      </c>
      <c r="G409" s="211">
        <f>IFERROR(VLOOKUP(B409,SVEXP!$A$2:$E$6577,5,FALSE),"")</f>
        <v>0</v>
      </c>
      <c r="H409" s="3" t="s">
        <v>161</v>
      </c>
      <c r="I409" s="4" t="str">
        <f>IFERROR(VLOOKUP(A409,'KLP1'!$C$1:$I$108,7,0),IFERROR(VLOOKUP(B409,'KLP1'!$D$1:$I$108,6,0),""))</f>
        <v/>
      </c>
      <c r="J409" s="4" t="str">
        <f>IFERROR(VLOOKUP(A409,'KLP2'!$C$1:$I$108,7,0),IFERROR(VLOOKUP(B409,'KLP2'!$D$1:$I$108,6,0),""))</f>
        <v/>
      </c>
      <c r="K409" s="4" t="str">
        <f>IFERROR(VLOOKUP(A409,'DM1'!$C$1:$I$108,7,0),IFERROR(VLOOKUP(B409,'DM1'!$D$1:$I$108,6,0),""))</f>
        <v/>
      </c>
      <c r="L409" s="4" t="str">
        <f>IFERROR(VLOOKUP(A409,'DM2'!$C$1:$I$108,7,0),IFERROR(VLOOKUP(B409,'DM2'!$D$1:$I$108,6,0),""))</f>
        <v/>
      </c>
      <c r="M409" s="1" t="str">
        <f>IFERROR(VLOOKUP(A409,'SPF1'!$C$1:$I$108,7,0),IFERROR(VLOOKUP(B409,'SPF1'!$D$1:$I$108,6,0),""))</f>
        <v/>
      </c>
      <c r="N409" s="4" t="str">
        <f>IFERROR(VLOOKUP(A409,'SPF2'!$C$1:$I$108,7,0),IFERROR(VLOOKUP(B409,'SPF2'!$D$1:$I$108,6,0),""))</f>
        <v/>
      </c>
      <c r="O409" s="10">
        <f t="shared" si="78"/>
        <v>0</v>
      </c>
      <c r="P409" s="11">
        <f t="shared" si="79"/>
        <v>0</v>
      </c>
      <c r="Q409" s="201">
        <f t="shared" si="80"/>
        <v>0</v>
      </c>
      <c r="R409" s="8"/>
      <c r="S409" s="5" t="str">
        <f>IFERROR(VLOOKUP(A409,DMSBX1!$C$1:$I$108,7,0),IFERROR(VLOOKUP(B409,DMSBX1!$D$1:$I$108,6,0),""))</f>
        <v/>
      </c>
      <c r="T409" s="5" t="str">
        <f>IFERROR(VLOOKUP(A409,DMSBX2!$C$1:$I$101,7,0),IFERROR(VLOOKUP(B409,DMSBX2!$D$1:$I$101,6,0),""))</f>
        <v/>
      </c>
      <c r="U409" s="4" t="str">
        <f>IFERROR(VLOOKUP(B409,'SP1'!$D$1:$I$107,6,0),"")</f>
        <v/>
      </c>
      <c r="V409" s="4" t="str">
        <f>IFERROR(VLOOKUP(B409,'SP2'!$D$1:$I$107,6,0),"")</f>
        <v/>
      </c>
      <c r="W409" s="4" t="str">
        <f>IFERROR(IF(B409&lt;&gt;0,VLOOKUP(B409,KLSBX1!$D$2:$I$120,6,FALSE()),NA()),IFERROR(IF(A409&lt;&gt;0,VLOOKUP(A409,KLSBX1!$C$2:$I$120,7,FALSE()),NA()),""))</f>
        <v/>
      </c>
      <c r="X409" s="4" t="str">
        <f>IFERROR(IF(B409&lt;&gt;0,VLOOKUP(B409,KLSBX2!$D$2:$I$120,6,FALSE()),NA()),IFERROR(IF(A409&lt;&gt;0,VLOOKUP(A409,KLSBX2!$C$2:$I$120,7,FALSE()),NA()),""))</f>
        <v/>
      </c>
      <c r="Y409" s="4" t="str">
        <f>IFERROR(IF(B409&lt;&gt;0,VLOOKUP(B409,DMSBXNC!$D$2:$I$420,6,FALSE()),NA()),IFERROR(IF(A409&lt;&gt;0,VLOOKUP(A409,DMSBXNC!$C$2:$I$420,7,FALSE()),NA()),""))</f>
        <v/>
      </c>
      <c r="Z409" s="4" t="str">
        <f>IFERROR(IF(B409&lt;&gt;0,VLOOKUP(B409,DMSBX1_3!$D$2:$I$420,6,FALSE()),NA()),IFERROR(IF(A409&lt;&gt;0,VLOOKUP(A409,DMSBX1_3!$C$2:$I$420,7,FALSE()),NA()),""))</f>
        <v/>
      </c>
      <c r="AA409" s="4">
        <f>IFERROR(IF(B409&lt;&gt;0,VLOOKUP(B409,'KLS1'!$D$2:$I$420,6,FALSE()),NA()),IFERROR(IF(A409&lt;&gt;0,VLOOKUP(A409,'KLS1'!$C$2:$I$420,7,FALSE()),NA()),""))</f>
        <v>60</v>
      </c>
      <c r="AB409" s="6">
        <f>IFERROR(IF(B409&lt;&gt;0,VLOOKUP(B409,'KLS2'!$D$2:$I$426,6,FALSE()),NA()),IFERROR(IF(A409&lt;&gt;0,VLOOKUP(A409,'KLS2'!$C$2:$I$426,7,FALSE()),NA()),""))</f>
        <v>80</v>
      </c>
      <c r="AC409" s="10">
        <f t="shared" si="81"/>
        <v>140</v>
      </c>
      <c r="AD409" s="11">
        <f t="shared" si="82"/>
        <v>140</v>
      </c>
      <c r="AE409" s="201">
        <f t="shared" si="83"/>
        <v>46.666666666666664</v>
      </c>
      <c r="AF409" s="240"/>
      <c r="AG409" s="4" t="str">
        <f>IFERROR(VLOOKUP(B409,FS!$A$2:$N$78,6,FALSE),"")</f>
        <v/>
      </c>
      <c r="AH409" s="4" t="str">
        <f>IFERROR(VLOOKUP(B409,FS!$A$2:$N$78,7,FALSE),"")</f>
        <v/>
      </c>
      <c r="AI409" s="4" t="str">
        <f>IFERROR(VLOOKUP(B409,FS!$A$2:$N$78,8,FALSE),"")</f>
        <v/>
      </c>
      <c r="AJ409" s="4" t="str">
        <f>IFERROR(VLOOKUP(B409,FS!$A$2:$N$78,9,FALSE),"")</f>
        <v/>
      </c>
      <c r="AK409" s="4" t="str">
        <f>IFERROR(VLOOKUP(B409,FS!$A$2:$N$78,10,FALSE),"")</f>
        <v/>
      </c>
      <c r="AL409" s="4" t="str">
        <f>IFERROR(VLOOKUP(B409,FS!$A$2:$N$78,11,FALSE),"")</f>
        <v/>
      </c>
      <c r="AM409" s="4" t="str">
        <f>IFERROR(VLOOKUP(B409,FS!$A$2:$N$78,12,FALSE),"")</f>
        <v/>
      </c>
      <c r="AN409" s="4" t="str">
        <f>IFERROR(VLOOKUP(B409,FS!$A$2:$N$78,13,FALSE),"")</f>
        <v/>
      </c>
      <c r="AO409" s="236">
        <f t="shared" si="84"/>
        <v>0</v>
      </c>
      <c r="AP409" s="235">
        <f t="shared" si="85"/>
        <v>0</v>
      </c>
      <c r="AQ409" s="237">
        <f t="shared" si="86"/>
        <v>0</v>
      </c>
      <c r="AR409" s="4">
        <f t="shared" si="87"/>
        <v>46.666666666666664</v>
      </c>
      <c r="AS409" s="1">
        <f t="shared" si="88"/>
        <v>1</v>
      </c>
      <c r="AT409" s="245">
        <f t="shared" si="90"/>
        <v>2</v>
      </c>
    </row>
    <row r="410" spans="1:46" s="130" customFormat="1" ht="15" customHeight="1">
      <c r="A410" s="141">
        <v>9150396</v>
      </c>
      <c r="B410" s="141">
        <v>776152</v>
      </c>
      <c r="C410" s="14" t="s">
        <v>463</v>
      </c>
      <c r="D410" s="2">
        <v>2008</v>
      </c>
      <c r="E410" s="3" t="s">
        <v>11</v>
      </c>
      <c r="F410" s="1" t="str">
        <f>IFERROR(VLOOKUP(B410,SVEXP!$A$2:$F$6577,6,FALSE),"")</f>
        <v>Snow Rockets</v>
      </c>
      <c r="G410" s="211" t="str">
        <f>IFERROR(VLOOKUP(B410,SVEXP!$A$2:$E$6577,5,FALSE),"")</f>
        <v>Hlavní město Praha</v>
      </c>
      <c r="H410" s="3" t="s">
        <v>161</v>
      </c>
      <c r="I410" s="4" t="str">
        <f>IFERROR(VLOOKUP(A410,'KLP1'!$C$1:$I$108,7,0),IFERROR(VLOOKUP(B410,'KLP1'!$D$1:$I$108,6,0),""))</f>
        <v/>
      </c>
      <c r="J410" s="4" t="str">
        <f>IFERROR(VLOOKUP(A410,'KLP2'!$C$1:$I$108,7,0),IFERROR(VLOOKUP(B410,'KLP2'!$D$1:$I$108,6,0),""))</f>
        <v/>
      </c>
      <c r="K410" s="4" t="str">
        <f>IFERROR(VLOOKUP(A410,'DM1'!$C$1:$I$108,7,0),IFERROR(VLOOKUP(B410,'DM1'!$D$1:$I$108,6,0),""))</f>
        <v/>
      </c>
      <c r="L410" s="4" t="str">
        <f>IFERROR(VLOOKUP(A410,'DM2'!$C$1:$I$108,7,0),IFERROR(VLOOKUP(B410,'DM2'!$D$1:$I$108,6,0),""))</f>
        <v/>
      </c>
      <c r="M410" s="1" t="str">
        <f>IFERROR(VLOOKUP(A410,'SPF1'!$C$1:$I$108,7,0),IFERROR(VLOOKUP(B410,'SPF1'!$D$1:$I$108,6,0),""))</f>
        <v/>
      </c>
      <c r="N410" s="4" t="str">
        <f>IFERROR(VLOOKUP(A410,'SPF2'!$C$1:$I$108,7,0),IFERROR(VLOOKUP(B410,'SPF2'!$D$1:$I$108,6,0),""))</f>
        <v/>
      </c>
      <c r="O410" s="10">
        <f t="shared" si="78"/>
        <v>0</v>
      </c>
      <c r="P410" s="11">
        <f t="shared" si="79"/>
        <v>0</v>
      </c>
      <c r="Q410" s="201">
        <f t="shared" si="80"/>
        <v>0</v>
      </c>
      <c r="R410" s="8"/>
      <c r="S410" s="5">
        <f>IFERROR(VLOOKUP(A410,DMSBX1!$C$1:$I$108,7,0),IFERROR(VLOOKUP(B410,DMSBX1!$D$1:$I$108,6,0),""))</f>
        <v>10</v>
      </c>
      <c r="T410" s="5">
        <f>IFERROR(VLOOKUP(A410,DMSBX2!$C$1:$I$101,7,0),IFERROR(VLOOKUP(B410,DMSBX2!$D$1:$I$101,6,0),""))</f>
        <v>12</v>
      </c>
      <c r="U410" s="4" t="str">
        <f>IFERROR(VLOOKUP(B410,'SP1'!$D$1:$I$107,6,0),"")</f>
        <v/>
      </c>
      <c r="V410" s="4" t="str">
        <f>IFERROR(VLOOKUP(B410,'SP2'!$D$1:$I$107,6,0),"")</f>
        <v/>
      </c>
      <c r="W410" s="4" t="str">
        <f>IFERROR(IF(B410&lt;&gt;0,VLOOKUP(B410,KLSBX1!$D$2:$I$120,6,FALSE()),NA()),IFERROR(IF(A410&lt;&gt;0,VLOOKUP(A410,KLSBX1!$C$2:$I$120,7,FALSE()),NA()),""))</f>
        <v/>
      </c>
      <c r="X410" s="4" t="str">
        <f>IFERROR(IF(B410&lt;&gt;0,VLOOKUP(B410,KLSBX2!$D$2:$I$120,6,FALSE()),NA()),IFERROR(IF(A410&lt;&gt;0,VLOOKUP(A410,KLSBX2!$C$2:$I$120,7,FALSE()),NA()),""))</f>
        <v/>
      </c>
      <c r="Y410" s="4">
        <f>IFERROR(IF(B410&lt;&gt;0,VLOOKUP(B410,DMSBXNC!$D$2:$I$420,6,FALSE()),NA()),IFERROR(IF(A410&lt;&gt;0,VLOOKUP(A410,DMSBXNC!$C$2:$I$420,7,FALSE()),NA()),""))</f>
        <v>8</v>
      </c>
      <c r="Z410" s="4">
        <f>IFERROR(IF(B410&lt;&gt;0,VLOOKUP(B410,DMSBX1_3!$D$2:$I$420,6,FALSE()),NA()),IFERROR(IF(A410&lt;&gt;0,VLOOKUP(A410,DMSBX1_3!$C$2:$I$420,7,FALSE()),NA()),""))</f>
        <v>4.5</v>
      </c>
      <c r="AA410" s="4">
        <f>IFERROR(IF(B410&lt;&gt;0,VLOOKUP(B410,'KLS1'!$D$2:$I$420,6,FALSE()),NA()),IFERROR(IF(A410&lt;&gt;0,VLOOKUP(A410,'KLS1'!$C$2:$I$420,7,FALSE()),NA()),""))</f>
        <v>40</v>
      </c>
      <c r="AB410" s="6">
        <f>IFERROR(IF(B410&lt;&gt;0,VLOOKUP(B410,'KLS2'!$D$2:$I$426,6,FALSE()),NA()),IFERROR(IF(A410&lt;&gt;0,VLOOKUP(A410,'KLS2'!$C$2:$I$426,7,FALSE()),NA()),""))</f>
        <v>50</v>
      </c>
      <c r="AC410" s="10">
        <f t="shared" si="81"/>
        <v>124.5</v>
      </c>
      <c r="AD410" s="11">
        <f t="shared" si="82"/>
        <v>124.5</v>
      </c>
      <c r="AE410" s="201">
        <f t="shared" si="83"/>
        <v>34</v>
      </c>
      <c r="AF410" s="240"/>
      <c r="AG410" s="4" t="str">
        <f>IFERROR(VLOOKUP(B410,FS!$A$2:$N$78,6,FALSE),"")</f>
        <v/>
      </c>
      <c r="AH410" s="4" t="str">
        <f>IFERROR(VLOOKUP(B410,FS!$A$2:$N$78,7,FALSE),"")</f>
        <v/>
      </c>
      <c r="AI410" s="4" t="str">
        <f>IFERROR(VLOOKUP(B410,FS!$A$2:$N$78,8,FALSE),"")</f>
        <v/>
      </c>
      <c r="AJ410" s="4" t="str">
        <f>IFERROR(VLOOKUP(B410,FS!$A$2:$N$78,9,FALSE),"")</f>
        <v/>
      </c>
      <c r="AK410" s="4" t="str">
        <f>IFERROR(VLOOKUP(B410,FS!$A$2:$N$78,10,FALSE),"")</f>
        <v/>
      </c>
      <c r="AL410" s="4" t="str">
        <f>IFERROR(VLOOKUP(B410,FS!$A$2:$N$78,11,FALSE),"")</f>
        <v/>
      </c>
      <c r="AM410" s="4" t="str">
        <f>IFERROR(VLOOKUP(B410,FS!$A$2:$N$78,12,FALSE),"")</f>
        <v/>
      </c>
      <c r="AN410" s="4" t="str">
        <f>IFERROR(VLOOKUP(B410,FS!$A$2:$N$78,13,FALSE),"")</f>
        <v/>
      </c>
      <c r="AO410" s="236">
        <f t="shared" si="84"/>
        <v>0</v>
      </c>
      <c r="AP410" s="235">
        <f t="shared" si="85"/>
        <v>0</v>
      </c>
      <c r="AQ410" s="237">
        <f t="shared" si="86"/>
        <v>0</v>
      </c>
      <c r="AR410" s="4">
        <f t="shared" si="87"/>
        <v>34</v>
      </c>
      <c r="AS410" s="1">
        <f t="shared" si="88"/>
        <v>1</v>
      </c>
      <c r="AT410" s="245">
        <f t="shared" si="90"/>
        <v>6</v>
      </c>
    </row>
    <row r="411" spans="1:46" s="130" customFormat="1" ht="15" customHeight="1">
      <c r="A411" s="141">
        <v>9150400</v>
      </c>
      <c r="B411" s="141">
        <v>776954</v>
      </c>
      <c r="C411" s="14" t="s">
        <v>457</v>
      </c>
      <c r="D411" s="2">
        <v>2008</v>
      </c>
      <c r="E411" s="3" t="s">
        <v>11</v>
      </c>
      <c r="F411" s="1" t="str">
        <f>IFERROR(VLOOKUP(B411,SVEXP!$A$2:$F$6577,6,FALSE),"")</f>
        <v>SK SNOWRIDERS VIMPERK</v>
      </c>
      <c r="G411" s="211" t="str">
        <f>IFERROR(VLOOKUP(B411,SVEXP!$A$2:$E$6577,5,FALSE),"")</f>
        <v>Jihočeský kraj</v>
      </c>
      <c r="H411" s="3" t="s">
        <v>161</v>
      </c>
      <c r="I411" s="4" t="str">
        <f>IFERROR(VLOOKUP(A411,'KLP1'!$C$1:$I$108,7,0),IFERROR(VLOOKUP(B411,'KLP1'!$D$1:$I$108,6,0),""))</f>
        <v/>
      </c>
      <c r="J411" s="4" t="str">
        <f>IFERROR(VLOOKUP(A411,'KLP2'!$C$1:$I$108,7,0),IFERROR(VLOOKUP(B411,'KLP2'!$D$1:$I$108,6,0),""))</f>
        <v/>
      </c>
      <c r="K411" s="4" t="str">
        <f>IFERROR(VLOOKUP(A411,'DM1'!$C$1:$I$108,7,0),IFERROR(VLOOKUP(B411,'DM1'!$D$1:$I$108,6,0),""))</f>
        <v/>
      </c>
      <c r="L411" s="4" t="str">
        <f>IFERROR(VLOOKUP(A411,'DM2'!$C$1:$I$108,7,0),IFERROR(VLOOKUP(B411,'DM2'!$D$1:$I$108,6,0),""))</f>
        <v/>
      </c>
      <c r="M411" s="1" t="str">
        <f>IFERROR(VLOOKUP(A411,'SPF1'!$C$1:$I$108,7,0),IFERROR(VLOOKUP(B411,'SPF1'!$D$1:$I$108,6,0),""))</f>
        <v/>
      </c>
      <c r="N411" s="4" t="str">
        <f>IFERROR(VLOOKUP(A411,'SPF2'!$C$1:$I$108,7,0),IFERROR(VLOOKUP(B411,'SPF2'!$D$1:$I$108,6,0),""))</f>
        <v/>
      </c>
      <c r="O411" s="10">
        <f t="shared" si="78"/>
        <v>0</v>
      </c>
      <c r="P411" s="11">
        <f t="shared" si="79"/>
        <v>0</v>
      </c>
      <c r="Q411" s="201">
        <f t="shared" si="80"/>
        <v>0</v>
      </c>
      <c r="R411" s="8"/>
      <c r="S411" s="5">
        <f>IFERROR(VLOOKUP(A411,DMSBX1!$C$1:$I$108,7,0),IFERROR(VLOOKUP(B411,DMSBX1!$D$1:$I$108,6,0),""))</f>
        <v>4.5</v>
      </c>
      <c r="T411" s="5">
        <f>IFERROR(VLOOKUP(A411,DMSBX2!$C$1:$I$101,7,0),IFERROR(VLOOKUP(B411,DMSBX2!$D$1:$I$101,6,0),""))</f>
        <v>8</v>
      </c>
      <c r="U411" s="4">
        <f>IFERROR(VLOOKUP(B411,'SP1'!$D$1:$I$107,6,0),"")</f>
        <v>20</v>
      </c>
      <c r="V411" s="4">
        <f>IFERROR(VLOOKUP(B411,'SP2'!$D$1:$I$107,6,0),"")</f>
        <v>100</v>
      </c>
      <c r="W411" s="4">
        <f>IFERROR(IF(B411&lt;&gt;0,VLOOKUP(B411,KLSBX1!$D$2:$I$120,6,FALSE()),NA()),IFERROR(IF(A411&lt;&gt;0,VLOOKUP(A411,KLSBX1!$C$2:$I$120,7,FALSE()),NA()),""))</f>
        <v>4.5</v>
      </c>
      <c r="X411" s="4">
        <f>IFERROR(IF(B411&lt;&gt;0,VLOOKUP(B411,KLSBX2!$D$2:$I$120,6,FALSE()),NA()),IFERROR(IF(A411&lt;&gt;0,VLOOKUP(A411,KLSBX2!$C$2:$I$120,7,FALSE()),NA()),""))</f>
        <v>5</v>
      </c>
      <c r="Y411" s="4">
        <f>IFERROR(IF(B411&lt;&gt;0,VLOOKUP(B411,DMSBXNC!$D$2:$I$420,6,FALSE()),NA()),IFERROR(IF(A411&lt;&gt;0,VLOOKUP(A411,DMSBXNC!$C$2:$I$420,7,FALSE()),NA()),""))</f>
        <v>1.97</v>
      </c>
      <c r="Z411" s="4">
        <f>IFERROR(IF(B411&lt;&gt;0,VLOOKUP(B411,DMSBX1_3!$D$2:$I$420,6,FALSE()),NA()),IFERROR(IF(A411&lt;&gt;0,VLOOKUP(A411,DMSBX1_3!$C$2:$I$420,7,FALSE()),NA()),""))</f>
        <v>0</v>
      </c>
      <c r="AA411" s="4">
        <f>IFERROR(IF(B411&lt;&gt;0,VLOOKUP(B411,'KLS1'!$D$2:$I$420,6,FALSE()),NA()),IFERROR(IF(A411&lt;&gt;0,VLOOKUP(A411,'KLS1'!$C$2:$I$420,7,FALSE()),NA()),""))</f>
        <v>32</v>
      </c>
      <c r="AB411" s="6">
        <f>IFERROR(IF(B411&lt;&gt;0,VLOOKUP(B411,'KLS2'!$D$2:$I$426,6,FALSE()),NA()),IFERROR(IF(A411&lt;&gt;0,VLOOKUP(A411,'KLS2'!$C$2:$I$426,7,FALSE()),NA()),""))</f>
        <v>36</v>
      </c>
      <c r="AC411" s="10">
        <f t="shared" si="81"/>
        <v>211.97</v>
      </c>
      <c r="AD411" s="11">
        <f t="shared" si="82"/>
        <v>210</v>
      </c>
      <c r="AE411" s="201">
        <f t="shared" si="83"/>
        <v>56</v>
      </c>
      <c r="AF411" s="240"/>
      <c r="AG411" s="4" t="str">
        <f>IFERROR(VLOOKUP(B411,FS!$A$2:$N$78,6,FALSE),"")</f>
        <v/>
      </c>
      <c r="AH411" s="4" t="str">
        <f>IFERROR(VLOOKUP(B411,FS!$A$2:$N$78,7,FALSE),"")</f>
        <v/>
      </c>
      <c r="AI411" s="4" t="str">
        <f>IFERROR(VLOOKUP(B411,FS!$A$2:$N$78,8,FALSE),"")</f>
        <v/>
      </c>
      <c r="AJ411" s="4" t="str">
        <f>IFERROR(VLOOKUP(B411,FS!$A$2:$N$78,9,FALSE),"")</f>
        <v/>
      </c>
      <c r="AK411" s="4" t="str">
        <f>IFERROR(VLOOKUP(B411,FS!$A$2:$N$78,10,FALSE),"")</f>
        <v/>
      </c>
      <c r="AL411" s="4" t="str">
        <f>IFERROR(VLOOKUP(B411,FS!$A$2:$N$78,11,FALSE),"")</f>
        <v/>
      </c>
      <c r="AM411" s="4" t="str">
        <f>IFERROR(VLOOKUP(B411,FS!$A$2:$N$78,12,FALSE),"")</f>
        <v/>
      </c>
      <c r="AN411" s="4" t="str">
        <f>IFERROR(VLOOKUP(B411,FS!$A$2:$N$78,13,FALSE),"")</f>
        <v/>
      </c>
      <c r="AO411" s="236">
        <f t="shared" si="84"/>
        <v>0</v>
      </c>
      <c r="AP411" s="235">
        <f t="shared" si="85"/>
        <v>0</v>
      </c>
      <c r="AQ411" s="237">
        <f t="shared" si="86"/>
        <v>0</v>
      </c>
      <c r="AR411" s="4">
        <f t="shared" si="87"/>
        <v>56</v>
      </c>
      <c r="AS411" s="1">
        <f t="shared" si="88"/>
        <v>1</v>
      </c>
      <c r="AT411" s="245">
        <f t="shared" si="90"/>
        <v>9</v>
      </c>
    </row>
    <row r="412" spans="1:46" s="130" customFormat="1" ht="15" customHeight="1">
      <c r="A412" s="14">
        <v>9150358</v>
      </c>
      <c r="B412" s="14">
        <v>774769</v>
      </c>
      <c r="C412" s="14" t="s">
        <v>476</v>
      </c>
      <c r="D412" s="2">
        <v>2008</v>
      </c>
      <c r="E412" s="3" t="s">
        <v>11</v>
      </c>
      <c r="F412" s="1" t="str">
        <f>IFERROR(VLOOKUP(B412,SVEXP!$A$2:$F$6577,6,FALSE),"")</f>
        <v>Klub Krušných hor</v>
      </c>
      <c r="G412" s="211" t="str">
        <f>IFERROR(VLOOKUP(B412,SVEXP!$A$2:$E$6577,5,FALSE),"")</f>
        <v>Karlovarský kraj</v>
      </c>
      <c r="H412" s="3" t="s">
        <v>161</v>
      </c>
      <c r="I412" s="4" t="str">
        <f>IFERROR(VLOOKUP(A412,'KLP1'!$C$1:$I$108,7,0),IFERROR(VLOOKUP(B412,'KLP1'!$D$1:$I$108,6,0),""))</f>
        <v/>
      </c>
      <c r="J412" s="4" t="str">
        <f>IFERROR(VLOOKUP(A412,'KLP2'!$C$1:$I$108,7,0),IFERROR(VLOOKUP(B412,'KLP2'!$D$1:$I$108,6,0),""))</f>
        <v/>
      </c>
      <c r="K412" s="4" t="str">
        <f>IFERROR(VLOOKUP(A412,'DM1'!$C$1:$I$108,7,0),IFERROR(VLOOKUP(B412,'DM1'!$D$1:$I$108,6,0),""))</f>
        <v/>
      </c>
      <c r="L412" s="4" t="str">
        <f>IFERROR(VLOOKUP(A412,'DM2'!$C$1:$I$108,7,0),IFERROR(VLOOKUP(B412,'DM2'!$D$1:$I$108,6,0),""))</f>
        <v/>
      </c>
      <c r="M412" s="1" t="str">
        <f>IFERROR(VLOOKUP(A412,'SPF1'!$C$1:$I$108,7,0),IFERROR(VLOOKUP(B412,'SPF1'!$D$1:$I$108,6,0),""))</f>
        <v/>
      </c>
      <c r="N412" s="4" t="str">
        <f>IFERROR(VLOOKUP(A412,'SPF2'!$C$1:$I$108,7,0),IFERROR(VLOOKUP(B412,'SPF2'!$D$1:$I$108,6,0),""))</f>
        <v/>
      </c>
      <c r="O412" s="10">
        <f t="shared" si="78"/>
        <v>0</v>
      </c>
      <c r="P412" s="11">
        <f t="shared" si="79"/>
        <v>0</v>
      </c>
      <c r="Q412" s="201">
        <f t="shared" si="80"/>
        <v>0</v>
      </c>
      <c r="R412" s="8"/>
      <c r="S412" s="5" t="str">
        <f>IFERROR(VLOOKUP(A412,DMSBX1!$C$1:$I$108,7,0),IFERROR(VLOOKUP(B412,DMSBX1!$D$1:$I$108,6,0),""))</f>
        <v/>
      </c>
      <c r="T412" s="5" t="str">
        <f>IFERROR(VLOOKUP(A412,DMSBX2!$C$1:$I$101,7,0),IFERROR(VLOOKUP(B412,DMSBX2!$D$1:$I$101,6,0),""))</f>
        <v/>
      </c>
      <c r="U412" s="4" t="str">
        <f>IFERROR(VLOOKUP(B412,'SP1'!$D$1:$I$107,6,0),"")</f>
        <v/>
      </c>
      <c r="V412" s="4" t="str">
        <f>IFERROR(VLOOKUP(B412,'SP2'!$D$1:$I$107,6,0),"")</f>
        <v/>
      </c>
      <c r="W412" s="4" t="str">
        <f>IFERROR(IF(B412&lt;&gt;0,VLOOKUP(B412,KLSBX1!$D$2:$I$120,6,FALSE()),NA()),IFERROR(IF(A412&lt;&gt;0,VLOOKUP(A412,KLSBX1!$C$2:$I$120,7,FALSE()),NA()),""))</f>
        <v/>
      </c>
      <c r="X412" s="4">
        <f>IFERROR(IF(B412&lt;&gt;0,VLOOKUP(B412,KLSBX2!$D$2:$I$120,6,FALSE()),NA()),IFERROR(IF(A412&lt;&gt;0,VLOOKUP(A412,KLSBX2!$C$2:$I$120,7,FALSE()),NA()),""))</f>
        <v>15</v>
      </c>
      <c r="Y412" s="4" t="str">
        <f>IFERROR(IF(B412&lt;&gt;0,VLOOKUP(B412,DMSBXNC!$D$2:$I$420,6,FALSE()),NA()),IFERROR(IF(A412&lt;&gt;0,VLOOKUP(A412,DMSBXNC!$C$2:$I$420,7,FALSE()),NA()),""))</f>
        <v/>
      </c>
      <c r="Z412" s="4" t="str">
        <f>IFERROR(IF(B412&lt;&gt;0,VLOOKUP(B412,DMSBX1_3!$D$2:$I$420,6,FALSE()),NA()),IFERROR(IF(A412&lt;&gt;0,VLOOKUP(A412,DMSBX1_3!$C$2:$I$420,7,FALSE()),NA()),""))</f>
        <v/>
      </c>
      <c r="AA412" s="4" t="str">
        <f>IFERROR(IF(B412&lt;&gt;0,VLOOKUP(B412,'KLS1'!$D$2:$I$420,6,FALSE()),NA()),IFERROR(IF(A412&lt;&gt;0,VLOOKUP(A412,'KLS1'!$C$2:$I$420,7,FALSE()),NA()),""))</f>
        <v/>
      </c>
      <c r="AB412" s="6" t="str">
        <f>IFERROR(IF(B412&lt;&gt;0,VLOOKUP(B412,'KLS2'!$D$2:$I$426,6,FALSE()),NA()),IFERROR(IF(A412&lt;&gt;0,VLOOKUP(A412,'KLS2'!$C$2:$I$426,7,FALSE()),NA()),""))</f>
        <v/>
      </c>
      <c r="AC412" s="10">
        <f t="shared" si="81"/>
        <v>15</v>
      </c>
      <c r="AD412" s="11">
        <f t="shared" si="82"/>
        <v>15</v>
      </c>
      <c r="AE412" s="201">
        <f t="shared" si="83"/>
        <v>5</v>
      </c>
      <c r="AF412" s="240"/>
      <c r="AG412" s="4">
        <f>IFERROR(VLOOKUP(B412,FS!$A$2:$N$78,6,FALSE),"")</f>
        <v>32</v>
      </c>
      <c r="AH412" s="4"/>
      <c r="AI412" s="4"/>
      <c r="AJ412" s="4">
        <f>IFERROR(VLOOKUP(B412,FS!$A$2:$N$78,9,FALSE),"")</f>
        <v>80</v>
      </c>
      <c r="AK412" s="4"/>
      <c r="AL412" s="4"/>
      <c r="AM412" s="4"/>
      <c r="AN412" s="4">
        <f>IFERROR(VLOOKUP(B412,FS!$A$2:$N$78,13,FALSE),"")</f>
        <v>28.8</v>
      </c>
      <c r="AO412" s="236">
        <f t="shared" si="84"/>
        <v>140.80000000000001</v>
      </c>
      <c r="AP412" s="235">
        <f t="shared" si="85"/>
        <v>140.80000000000001</v>
      </c>
      <c r="AQ412" s="237">
        <f t="shared" si="86"/>
        <v>46.933333333333337</v>
      </c>
      <c r="AR412" s="4">
        <f t="shared" si="87"/>
        <v>51.933333333333337</v>
      </c>
      <c r="AS412" s="1">
        <f t="shared" si="88"/>
        <v>2</v>
      </c>
      <c r="AT412" s="245">
        <f t="shared" si="90"/>
        <v>4</v>
      </c>
    </row>
    <row r="413" spans="1:46" s="130" customFormat="1" ht="15" customHeight="1">
      <c r="A413" s="141">
        <v>9150353</v>
      </c>
      <c r="B413" s="141">
        <v>775680</v>
      </c>
      <c r="C413" s="14" t="s">
        <v>462</v>
      </c>
      <c r="D413" s="2">
        <v>2008</v>
      </c>
      <c r="E413" s="3" t="s">
        <v>11</v>
      </c>
      <c r="F413" s="1" t="str">
        <f>IFERROR(VLOOKUP(B413,SVEXP!$A$2:$F$6577,6,FALSE),"")</f>
        <v>board masteRS team</v>
      </c>
      <c r="G413" s="211" t="str">
        <f>IFERROR(VLOOKUP(B413,SVEXP!$A$2:$E$6577,5,FALSE),"")</f>
        <v>Královéhradecký kraj</v>
      </c>
      <c r="H413" s="3" t="s">
        <v>161</v>
      </c>
      <c r="I413" s="4" t="str">
        <f>IFERROR(VLOOKUP(A413,'KLP1'!$C$1:$I$108,7,0),IFERROR(VLOOKUP(B413,'KLP1'!$D$1:$I$108,6,0),""))</f>
        <v/>
      </c>
      <c r="J413" s="4" t="str">
        <f>IFERROR(VLOOKUP(A413,'KLP2'!$C$1:$I$108,7,0),IFERROR(VLOOKUP(B413,'KLP2'!$D$1:$I$108,6,0),""))</f>
        <v/>
      </c>
      <c r="K413" s="4" t="str">
        <f>IFERROR(VLOOKUP(A413,'DM1'!$C$1:$I$108,7,0),IFERROR(VLOOKUP(B413,'DM1'!$D$1:$I$108,6,0),""))</f>
        <v/>
      </c>
      <c r="L413" s="4" t="str">
        <f>IFERROR(VLOOKUP(A413,'DM2'!$C$1:$I$108,7,0),IFERROR(VLOOKUP(B413,'DM2'!$D$1:$I$108,6,0),""))</f>
        <v/>
      </c>
      <c r="M413" s="1" t="str">
        <f>IFERROR(VLOOKUP(A413,'SPF1'!$C$1:$I$108,7,0),IFERROR(VLOOKUP(B413,'SPF1'!$D$1:$I$108,6,0),""))</f>
        <v/>
      </c>
      <c r="N413" s="4" t="str">
        <f>IFERROR(VLOOKUP(A413,'SPF2'!$C$1:$I$108,7,0),IFERROR(VLOOKUP(B413,'SPF2'!$D$1:$I$108,6,0),""))</f>
        <v/>
      </c>
      <c r="O413" s="10">
        <f t="shared" si="78"/>
        <v>0</v>
      </c>
      <c r="P413" s="11">
        <f t="shared" si="79"/>
        <v>0</v>
      </c>
      <c r="Q413" s="201">
        <f t="shared" si="80"/>
        <v>0</v>
      </c>
      <c r="R413" s="8"/>
      <c r="S413" s="5">
        <f>IFERROR(VLOOKUP(A413,DMSBX1!$C$1:$I$108,7,0),IFERROR(VLOOKUP(B413,DMSBX1!$D$1:$I$108,6,0),""))</f>
        <v>26</v>
      </c>
      <c r="T413" s="5">
        <f>IFERROR(VLOOKUP(A413,DMSBX2!$C$1:$I$101,7,0),IFERROR(VLOOKUP(B413,DMSBX2!$D$1:$I$101,6,0),""))</f>
        <v>29</v>
      </c>
      <c r="U413" s="4" t="str">
        <f>IFERROR(VLOOKUP(B413,'SP1'!$D$1:$I$107,6,0),"")</f>
        <v/>
      </c>
      <c r="V413" s="4" t="str">
        <f>IFERROR(VLOOKUP(B413,'SP2'!$D$1:$I$107,6,0),"")</f>
        <v/>
      </c>
      <c r="W413" s="4">
        <f>IFERROR(IF(B413&lt;&gt;0,VLOOKUP(B413,KLSBX1!$D$2:$I$120,6,FALSE()),NA()),IFERROR(IF(A413&lt;&gt;0,VLOOKUP(A413,KLSBX1!$C$2:$I$120,7,FALSE()),NA()),""))</f>
        <v>45</v>
      </c>
      <c r="X413" s="4" t="str">
        <f>IFERROR(IF(B413&lt;&gt;0,VLOOKUP(B413,KLSBX2!$D$2:$I$120,6,FALSE()),NA()),IFERROR(IF(A413&lt;&gt;0,VLOOKUP(A413,KLSBX2!$C$2:$I$120,7,FALSE()),NA()),""))</f>
        <v/>
      </c>
      <c r="Y413" s="4">
        <f>IFERROR(IF(B413&lt;&gt;0,VLOOKUP(B413,DMSBXNC!$D$2:$I$420,6,FALSE()),NA()),IFERROR(IF(A413&lt;&gt;0,VLOOKUP(A413,DMSBXNC!$C$2:$I$420,7,FALSE()),NA()),""))</f>
        <v>16</v>
      </c>
      <c r="Z413" s="4">
        <f>IFERROR(IF(B413&lt;&gt;0,VLOOKUP(B413,DMSBX1_3!$D$2:$I$420,6,FALSE()),NA()),IFERROR(IF(A413&lt;&gt;0,VLOOKUP(A413,DMSBX1_3!$C$2:$I$420,7,FALSE()),NA()),""))</f>
        <v>12</v>
      </c>
      <c r="AA413" s="4" t="str">
        <f>IFERROR(IF(B413&lt;&gt;0,VLOOKUP(B413,'KLS1'!$D$2:$I$420,6,FALSE()),NA()),IFERROR(IF(A413&lt;&gt;0,VLOOKUP(A413,'KLS1'!$C$2:$I$420,7,FALSE()),NA()),""))</f>
        <v/>
      </c>
      <c r="AB413" s="6" t="str">
        <f>IFERROR(IF(B413&lt;&gt;0,VLOOKUP(B413,'KLS2'!$D$2:$I$426,6,FALSE()),NA()),IFERROR(IF(A413&lt;&gt;0,VLOOKUP(A413,'KLS2'!$C$2:$I$426,7,FALSE()),NA()),""))</f>
        <v/>
      </c>
      <c r="AC413" s="10">
        <f t="shared" si="81"/>
        <v>128</v>
      </c>
      <c r="AD413" s="11">
        <f t="shared" si="82"/>
        <v>128</v>
      </c>
      <c r="AE413" s="201">
        <f t="shared" si="83"/>
        <v>33.333333333333336</v>
      </c>
      <c r="AF413" s="240"/>
      <c r="AG413" s="4" t="str">
        <f>IFERROR(VLOOKUP(B413,FS!$A$2:$N$78,6,FALSE),"")</f>
        <v/>
      </c>
      <c r="AH413" s="4" t="str">
        <f>IFERROR(VLOOKUP(B413,FS!$A$2:$N$78,7,FALSE),"")</f>
        <v/>
      </c>
      <c r="AI413" s="4" t="str">
        <f>IFERROR(VLOOKUP(B413,FS!$A$2:$N$78,8,FALSE),"")</f>
        <v/>
      </c>
      <c r="AJ413" s="4" t="str">
        <f>IFERROR(VLOOKUP(B413,FS!$A$2:$N$78,9,FALSE),"")</f>
        <v/>
      </c>
      <c r="AK413" s="4" t="str">
        <f>IFERROR(VLOOKUP(B413,FS!$A$2:$N$78,10,FALSE),"")</f>
        <v/>
      </c>
      <c r="AL413" s="4" t="str">
        <f>IFERROR(VLOOKUP(B413,FS!$A$2:$N$78,11,FALSE),"")</f>
        <v/>
      </c>
      <c r="AM413" s="4" t="str">
        <f>IFERROR(VLOOKUP(B413,FS!$A$2:$N$78,12,FALSE),"")</f>
        <v/>
      </c>
      <c r="AN413" s="4" t="str">
        <f>IFERROR(VLOOKUP(B413,FS!$A$2:$N$78,13,FALSE),"")</f>
        <v/>
      </c>
      <c r="AO413" s="236">
        <f t="shared" si="84"/>
        <v>0</v>
      </c>
      <c r="AP413" s="235">
        <f t="shared" si="85"/>
        <v>0</v>
      </c>
      <c r="AQ413" s="237">
        <f t="shared" si="86"/>
        <v>0</v>
      </c>
      <c r="AR413" s="4">
        <f t="shared" si="87"/>
        <v>33.333333333333336</v>
      </c>
      <c r="AS413" s="1">
        <f t="shared" si="88"/>
        <v>1</v>
      </c>
      <c r="AT413" s="245">
        <f t="shared" si="90"/>
        <v>5</v>
      </c>
    </row>
    <row r="414" spans="1:46" s="130" customFormat="1" ht="15" customHeight="1">
      <c r="A414" s="14"/>
      <c r="B414" s="14">
        <v>776423</v>
      </c>
      <c r="C414" s="1" t="s">
        <v>1177</v>
      </c>
      <c r="D414" s="3">
        <v>2008</v>
      </c>
      <c r="E414" s="3" t="s">
        <v>11</v>
      </c>
      <c r="F414" s="1" t="str">
        <f>IFERROR(VLOOKUP(B414,SVEXP!$A$2:$F$6577,6,FALSE),"")</f>
        <v>Snow Eagles</v>
      </c>
      <c r="G414" s="211" t="str">
        <f>IFERROR(VLOOKUP(B414,SVEXP!$A$2:$E$6577,5,FALSE),"")</f>
        <v>Liberecký kraj</v>
      </c>
      <c r="H414" s="3" t="s">
        <v>161</v>
      </c>
      <c r="I414" s="1"/>
      <c r="J414" s="1"/>
      <c r="K414" s="1"/>
      <c r="L414" s="1"/>
      <c r="M414" s="4"/>
      <c r="N414" s="4"/>
      <c r="O414" s="10">
        <f t="shared" si="78"/>
        <v>0</v>
      </c>
      <c r="P414" s="11">
        <f t="shared" si="79"/>
        <v>0</v>
      </c>
      <c r="Q414" s="201">
        <f t="shared" si="80"/>
        <v>0</v>
      </c>
      <c r="R414" s="197"/>
      <c r="S414" s="1"/>
      <c r="T414" s="1"/>
      <c r="U414" s="1"/>
      <c r="V414" s="1"/>
      <c r="W414" s="1"/>
      <c r="X414" s="1"/>
      <c r="Y414" s="1"/>
      <c r="Z414" s="1"/>
      <c r="AA414" s="4" t="str">
        <f>IFERROR(IF(#REF!&lt;&gt;0,VLOOKUP(#REF!,'KLS1'!$D$2:$I$420,6,FALSE()),NA()),IFERROR(IF(#REF!&lt;&gt;0,VLOOKUP(#REF!,'KLS1'!$C$2:$I$420,7,FALSE()),NA()),""))</f>
        <v/>
      </c>
      <c r="AB414" s="6" t="str">
        <f>IFERROR(IF(#REF!&lt;&gt;0,VLOOKUP(#REF!,'KLS2'!$D$2:$I$426,6,FALSE()),NA()),IFERROR(IF(#REF!&lt;&gt;0,VLOOKUP(#REF!,'KLS2'!$C$2:$I$426,7,FALSE()),NA()),""))</f>
        <v/>
      </c>
      <c r="AC414" s="10">
        <f t="shared" si="81"/>
        <v>0</v>
      </c>
      <c r="AD414" s="11">
        <f t="shared" si="82"/>
        <v>0</v>
      </c>
      <c r="AE414" s="201">
        <f t="shared" si="83"/>
        <v>0</v>
      </c>
      <c r="AF414" s="240"/>
      <c r="AG414" s="4">
        <f>IFERROR(VLOOKUP(B414,FS!$A$2:$N$78,6,FALSE),"")</f>
        <v>100</v>
      </c>
      <c r="AH414" s="4"/>
      <c r="AI414" s="4"/>
      <c r="AJ414" s="4"/>
      <c r="AK414" s="4">
        <f>IFERROR(VLOOKUP(B414,FS!$A$2:$N$78,10,FALSE),"")</f>
        <v>80</v>
      </c>
      <c r="AL414" s="4">
        <f>IFERROR(VLOOKUP(B414,FS!$A$2:$N$78,11,FALSE),"")</f>
        <v>70</v>
      </c>
      <c r="AM414" s="4"/>
      <c r="AN414" s="4">
        <f>IFERROR(VLOOKUP(B414,FS!$A$2:$N$78,13,FALSE),"")</f>
        <v>64</v>
      </c>
      <c r="AO414" s="236">
        <f t="shared" si="84"/>
        <v>314</v>
      </c>
      <c r="AP414" s="235">
        <f t="shared" si="85"/>
        <v>314</v>
      </c>
      <c r="AQ414" s="237">
        <f t="shared" si="86"/>
        <v>83.333333333333329</v>
      </c>
      <c r="AR414" s="4">
        <f t="shared" si="87"/>
        <v>83.333333333333329</v>
      </c>
      <c r="AS414" s="1">
        <f t="shared" si="88"/>
        <v>1</v>
      </c>
      <c r="AT414" s="245">
        <f t="shared" si="90"/>
        <v>4</v>
      </c>
    </row>
    <row r="415" spans="1:46" s="130" customFormat="1" ht="15" customHeight="1">
      <c r="A415" s="141">
        <v>9150394</v>
      </c>
      <c r="B415" s="141">
        <v>775697</v>
      </c>
      <c r="C415" s="14" t="s">
        <v>41</v>
      </c>
      <c r="D415" s="2">
        <v>2008</v>
      </c>
      <c r="E415" s="3" t="s">
        <v>11</v>
      </c>
      <c r="F415" s="1" t="str">
        <f>IFERROR(VLOOKUP(B415,SVEXP!$A$2:$F$6577,6,FALSE),"")</f>
        <v>Lítací jelen</v>
      </c>
      <c r="G415" s="211" t="str">
        <f>IFERROR(VLOOKUP(B415,SVEXP!$A$2:$E$6577,5,FALSE),"")</f>
        <v>Moravskoslezský kraj</v>
      </c>
      <c r="H415" s="3" t="s">
        <v>161</v>
      </c>
      <c r="I415" s="4">
        <f>IFERROR(VLOOKUP(A415,'KLP1'!$C$1:$I$108,7,0),IFERROR(VLOOKUP(B415,'KLP1'!$D$1:$I$108,6,0),""))</f>
        <v>22</v>
      </c>
      <c r="J415" s="4">
        <f>IFERROR(VLOOKUP(A415,'KLP2'!$C$1:$I$108,7,0),IFERROR(VLOOKUP(B415,'KLP2'!$D$1:$I$108,6,0),""))</f>
        <v>24</v>
      </c>
      <c r="K415" s="4">
        <f>IFERROR(VLOOKUP(A415,'DM1'!$C$1:$I$108,7,0),IFERROR(VLOOKUP(B415,'DM1'!$D$1:$I$108,6,0),""))</f>
        <v>6</v>
      </c>
      <c r="L415" s="4">
        <f>IFERROR(VLOOKUP(A415,'DM2'!$C$1:$I$108,7,0),IFERROR(VLOOKUP(B415,'DM2'!$D$1:$I$108,6,0),""))</f>
        <v>12</v>
      </c>
      <c r="M415" s="4">
        <f>IFERROR(VLOOKUP(A415,'SPF1'!$C$1:$I$108,7,0),IFERROR(VLOOKUP(B415,'SPF1'!$D$1:$I$108,6,0),""))</f>
        <v>3.2</v>
      </c>
      <c r="N415" s="4">
        <f>IFERROR(VLOOKUP(A415,'SPF2'!$C$1:$I$108,7,0),IFERROR(VLOOKUP(B415,'SPF2'!$D$1:$I$108,6,0),""))</f>
        <v>4.5</v>
      </c>
      <c r="O415" s="10">
        <f t="shared" si="78"/>
        <v>71.7</v>
      </c>
      <c r="P415" s="11">
        <f t="shared" si="79"/>
        <v>64</v>
      </c>
      <c r="Q415" s="201">
        <f t="shared" si="80"/>
        <v>19.333333333333332</v>
      </c>
      <c r="R415" s="8"/>
      <c r="S415" s="5" t="str">
        <f>IFERROR(VLOOKUP(A415,DMSBX1!$C$1:$I$108,7,0),IFERROR(VLOOKUP(B415,DMSBX1!$D$1:$I$108,6,0),""))</f>
        <v/>
      </c>
      <c r="T415" s="5" t="str">
        <f>IFERROR(VLOOKUP(A415,DMSBX2!$C$1:$I$101,7,0),IFERROR(VLOOKUP(B415,DMSBX2!$D$1:$I$101,6,0),""))</f>
        <v/>
      </c>
      <c r="U415" s="4" t="str">
        <f>IFERROR(VLOOKUP(B415,'SP1'!$D$1:$I$107,6,0),"")</f>
        <v/>
      </c>
      <c r="V415" s="4" t="str">
        <f>IFERROR(VLOOKUP(B415,'SP2'!$D$1:$I$107,6,0),"")</f>
        <v/>
      </c>
      <c r="W415" s="4" t="str">
        <f>IFERROR(IF(B415&lt;&gt;0,VLOOKUP(B415,KLSBX1!$D$2:$I$120,6,FALSE()),NA()),IFERROR(IF(A415&lt;&gt;0,VLOOKUP(A415,KLSBX1!$C$2:$I$120,7,FALSE()),NA()),""))</f>
        <v/>
      </c>
      <c r="X415" s="4" t="str">
        <f>IFERROR(IF(B415&lt;&gt;0,VLOOKUP(B415,KLSBX2!$D$2:$I$120,6,FALSE()),NA()),IFERROR(IF(A415&lt;&gt;0,VLOOKUP(A415,KLSBX2!$C$2:$I$120,7,FALSE()),NA()),""))</f>
        <v/>
      </c>
      <c r="Y415" s="4" t="str">
        <f>IFERROR(IF(B415&lt;&gt;0,VLOOKUP(B415,DMSBXNC!$D$2:$I$420,6,FALSE()),NA()),IFERROR(IF(A415&lt;&gt;0,VLOOKUP(A415,DMSBXNC!$C$2:$I$420,7,FALSE()),NA()),""))</f>
        <v/>
      </c>
      <c r="Z415" s="4" t="str">
        <f>IFERROR(IF(B415&lt;&gt;0,VLOOKUP(B415,DMSBX1_3!$D$2:$I$420,6,FALSE()),NA()),IFERROR(IF(A415&lt;&gt;0,VLOOKUP(A415,DMSBX1_3!$C$2:$I$420,7,FALSE()),NA()),""))</f>
        <v/>
      </c>
      <c r="AA415" s="4" t="str">
        <f>IFERROR(IF(B415&lt;&gt;0,VLOOKUP(B415,'KLS1'!$D$2:$I$420,6,FALSE()),NA()),IFERROR(IF(A415&lt;&gt;0,VLOOKUP(A415,'KLS1'!$C$2:$I$420,7,FALSE()),NA()),""))</f>
        <v/>
      </c>
      <c r="AB415" s="6" t="str">
        <f>IFERROR(IF(B415&lt;&gt;0,VLOOKUP(B415,'KLS2'!$D$2:$I$426,6,FALSE()),NA()),IFERROR(IF(A415&lt;&gt;0,VLOOKUP(A415,'KLS2'!$C$2:$I$426,7,FALSE()),NA()),""))</f>
        <v/>
      </c>
      <c r="AC415" s="10">
        <f t="shared" si="81"/>
        <v>0</v>
      </c>
      <c r="AD415" s="11">
        <f t="shared" si="82"/>
        <v>0</v>
      </c>
      <c r="AE415" s="201">
        <f t="shared" si="83"/>
        <v>0</v>
      </c>
      <c r="AF415" s="240"/>
      <c r="AG415" s="4" t="str">
        <f>IFERROR(VLOOKUP(B415,FS!$A$2:$N$78,6,FALSE),"")</f>
        <v/>
      </c>
      <c r="AH415" s="4" t="str">
        <f>IFERROR(VLOOKUP(B415,FS!$A$2:$N$78,7,FALSE),"")</f>
        <v/>
      </c>
      <c r="AI415" s="4" t="str">
        <f>IFERROR(VLOOKUP(B415,FS!$A$2:$N$78,8,FALSE),"")</f>
        <v/>
      </c>
      <c r="AJ415" s="4" t="str">
        <f>IFERROR(VLOOKUP(B415,FS!$A$2:$N$78,9,FALSE),"")</f>
        <v/>
      </c>
      <c r="AK415" s="4" t="str">
        <f>IFERROR(VLOOKUP(B415,FS!$A$2:$N$78,10,FALSE),"")</f>
        <v/>
      </c>
      <c r="AL415" s="4" t="str">
        <f>IFERROR(VLOOKUP(B415,FS!$A$2:$N$78,11,FALSE),"")</f>
        <v/>
      </c>
      <c r="AM415" s="4" t="str">
        <f>IFERROR(VLOOKUP(B415,FS!$A$2:$N$78,12,FALSE),"")</f>
        <v/>
      </c>
      <c r="AN415" s="4" t="str">
        <f>IFERROR(VLOOKUP(B415,FS!$A$2:$N$78,13,FALSE),"")</f>
        <v/>
      </c>
      <c r="AO415" s="236">
        <f t="shared" si="84"/>
        <v>0</v>
      </c>
      <c r="AP415" s="235">
        <f t="shared" si="85"/>
        <v>0</v>
      </c>
      <c r="AQ415" s="237">
        <f t="shared" si="86"/>
        <v>0</v>
      </c>
      <c r="AR415" s="4">
        <f t="shared" si="87"/>
        <v>19.333333333333332</v>
      </c>
      <c r="AS415" s="1">
        <f t="shared" si="88"/>
        <v>1</v>
      </c>
      <c r="AT415" s="245">
        <f t="shared" si="90"/>
        <v>6</v>
      </c>
    </row>
    <row r="416" spans="1:46" s="130" customFormat="1" ht="15" customHeight="1">
      <c r="A416" s="14">
        <v>9150411</v>
      </c>
      <c r="B416" s="14">
        <v>770685</v>
      </c>
      <c r="C416" s="14" t="s">
        <v>466</v>
      </c>
      <c r="D416" s="2">
        <v>2008</v>
      </c>
      <c r="E416" s="3" t="s">
        <v>11</v>
      </c>
      <c r="F416" s="1" t="str">
        <f>IFERROR(VLOOKUP(B416,SVEXP!$A$2:$F$6577,6,FALSE),"")</f>
        <v>TĚLOVÝCHOVNÁ JEDNOTA SPORTOVNÍ AREÁL ŠPIČÁK</v>
      </c>
      <c r="G416" s="211" t="str">
        <f>IFERROR(VLOOKUP(B416,SVEXP!$A$2:$E$6577,5,FALSE),"")</f>
        <v>Plzeňský kraj</v>
      </c>
      <c r="H416" s="3" t="s">
        <v>161</v>
      </c>
      <c r="I416" s="4" t="str">
        <f>IFERROR(VLOOKUP(A416,'KLP1'!$C$1:$I$108,7,0),IFERROR(VLOOKUP(B416,'KLP1'!$D$1:$I$108,6,0),""))</f>
        <v/>
      </c>
      <c r="J416" s="4" t="str">
        <f>IFERROR(VLOOKUP(A416,'KLP2'!$C$1:$I$108,7,0),IFERROR(VLOOKUP(B416,'KLP2'!$D$1:$I$108,6,0),""))</f>
        <v/>
      </c>
      <c r="K416" s="4" t="str">
        <f>IFERROR(VLOOKUP(A416,'DM1'!$C$1:$I$108,7,0),IFERROR(VLOOKUP(B416,'DM1'!$D$1:$I$108,6,0),""))</f>
        <v/>
      </c>
      <c r="L416" s="4" t="str">
        <f>IFERROR(VLOOKUP(A416,'DM2'!$C$1:$I$108,7,0),IFERROR(VLOOKUP(B416,'DM2'!$D$1:$I$108,6,0),""))</f>
        <v/>
      </c>
      <c r="M416" s="1" t="str">
        <f>IFERROR(VLOOKUP(A416,'SPF1'!$C$1:$I$108,7,0),IFERROR(VLOOKUP(B416,'SPF1'!$D$1:$I$108,6,0),""))</f>
        <v/>
      </c>
      <c r="N416" s="4" t="str">
        <f>IFERROR(VLOOKUP(A416,'SPF2'!$C$1:$I$108,7,0),IFERROR(VLOOKUP(B416,'SPF2'!$D$1:$I$108,6,0),""))</f>
        <v/>
      </c>
      <c r="O416" s="10">
        <f t="shared" si="78"/>
        <v>0</v>
      </c>
      <c r="P416" s="11">
        <f t="shared" si="79"/>
        <v>0</v>
      </c>
      <c r="Q416" s="201">
        <f t="shared" si="80"/>
        <v>0</v>
      </c>
      <c r="R416" s="8"/>
      <c r="S416" s="5" t="str">
        <f>IFERROR(VLOOKUP(A416,DMSBX1!$C$1:$I$108,7,0),IFERROR(VLOOKUP(B416,DMSBX1!$D$1:$I$108,6,0),""))</f>
        <v/>
      </c>
      <c r="T416" s="5" t="str">
        <f>IFERROR(VLOOKUP(A416,DMSBX2!$C$1:$I$101,7,0),IFERROR(VLOOKUP(B416,DMSBX2!$D$1:$I$101,6,0),""))</f>
        <v/>
      </c>
      <c r="U416" s="4" t="str">
        <f>IFERROR(VLOOKUP(B416,'SP1'!$D$1:$I$107,6,0),"")</f>
        <v/>
      </c>
      <c r="V416" s="4">
        <f>IFERROR(VLOOKUP(B416,'SP2'!$D$1:$I$107,6,0),"")</f>
        <v>60</v>
      </c>
      <c r="W416" s="4" t="str">
        <f>IFERROR(IF(B416&lt;&gt;0,VLOOKUP(B416,KLSBX1!$D$2:$I$120,6,FALSE()),NA()),IFERROR(IF(A416&lt;&gt;0,VLOOKUP(A416,KLSBX1!$C$2:$I$120,7,FALSE()),NA()),""))</f>
        <v/>
      </c>
      <c r="X416" s="4" t="str">
        <f>IFERROR(IF(B416&lt;&gt;0,VLOOKUP(B416,KLSBX2!$D$2:$I$120,6,FALSE()),NA()),IFERROR(IF(A416&lt;&gt;0,VLOOKUP(A416,KLSBX2!$C$2:$I$120,7,FALSE()),NA()),""))</f>
        <v/>
      </c>
      <c r="Y416" s="4" t="str">
        <f>IFERROR(IF(B416&lt;&gt;0,VLOOKUP(B416,DMSBXNC!$D$2:$I$420,6,FALSE()),NA()),IFERROR(IF(A416&lt;&gt;0,VLOOKUP(A416,DMSBXNC!$C$2:$I$420,7,FALSE()),NA()),""))</f>
        <v/>
      </c>
      <c r="Z416" s="4" t="str">
        <f>IFERROR(IF(B416&lt;&gt;0,VLOOKUP(B416,DMSBX1_3!$D$2:$I$420,6,FALSE()),NA()),IFERROR(IF(A416&lt;&gt;0,VLOOKUP(A416,DMSBX1_3!$C$2:$I$420,7,FALSE()),NA()),""))</f>
        <v/>
      </c>
      <c r="AA416" s="4" t="str">
        <f>IFERROR(IF(B416&lt;&gt;0,VLOOKUP(B416,'KLS1'!$D$2:$I$420,6,FALSE()),NA()),IFERROR(IF(A416&lt;&gt;0,VLOOKUP(A416,'KLS1'!$C$2:$I$420,7,FALSE()),NA()),""))</f>
        <v/>
      </c>
      <c r="AB416" s="6" t="str">
        <f>IFERROR(IF(B416&lt;&gt;0,VLOOKUP(B416,'KLS2'!$D$2:$I$426,6,FALSE()),NA()),IFERROR(IF(A416&lt;&gt;0,VLOOKUP(A416,'KLS2'!$C$2:$I$426,7,FALSE()),NA()),""))</f>
        <v/>
      </c>
      <c r="AC416" s="10">
        <f t="shared" si="81"/>
        <v>60</v>
      </c>
      <c r="AD416" s="11">
        <f t="shared" si="82"/>
        <v>60</v>
      </c>
      <c r="AE416" s="201">
        <f t="shared" si="83"/>
        <v>20</v>
      </c>
      <c r="AF416" s="240"/>
      <c r="AG416" s="4" t="str">
        <f>IFERROR(VLOOKUP(B416,FS!$A$2:$N$78,6,FALSE),"")</f>
        <v/>
      </c>
      <c r="AH416" s="4" t="str">
        <f>IFERROR(VLOOKUP(B416,FS!$A$2:$N$78,7,FALSE),"")</f>
        <v/>
      </c>
      <c r="AI416" s="4" t="str">
        <f>IFERROR(VLOOKUP(B416,FS!$A$2:$N$78,8,FALSE),"")</f>
        <v/>
      </c>
      <c r="AJ416" s="4" t="str">
        <f>IFERROR(VLOOKUP(B416,FS!$A$2:$N$78,9,FALSE),"")</f>
        <v/>
      </c>
      <c r="AK416" s="4" t="str">
        <f>IFERROR(VLOOKUP(B416,FS!$A$2:$N$78,10,FALSE),"")</f>
        <v/>
      </c>
      <c r="AL416" s="4" t="str">
        <f>IFERROR(VLOOKUP(B416,FS!$A$2:$N$78,11,FALSE),"")</f>
        <v/>
      </c>
      <c r="AM416" s="4" t="str">
        <f>IFERROR(VLOOKUP(B416,FS!$A$2:$N$78,12,FALSE),"")</f>
        <v/>
      </c>
      <c r="AN416" s="4" t="str">
        <f>IFERROR(VLOOKUP(B416,FS!$A$2:$N$78,13,FALSE),"")</f>
        <v/>
      </c>
      <c r="AO416" s="236">
        <f t="shared" si="84"/>
        <v>0</v>
      </c>
      <c r="AP416" s="235">
        <f t="shared" si="85"/>
        <v>0</v>
      </c>
      <c r="AQ416" s="237">
        <f t="shared" si="86"/>
        <v>0</v>
      </c>
      <c r="AR416" s="4">
        <f t="shared" si="87"/>
        <v>20</v>
      </c>
      <c r="AS416" s="1">
        <f t="shared" si="88"/>
        <v>1</v>
      </c>
      <c r="AT416" s="245">
        <f t="shared" si="90"/>
        <v>1</v>
      </c>
    </row>
    <row r="417" spans="1:46" s="130" customFormat="1" ht="15" customHeight="1">
      <c r="A417" s="14"/>
      <c r="B417" s="14">
        <v>775377</v>
      </c>
      <c r="C417" s="1" t="s">
        <v>1176</v>
      </c>
      <c r="D417" s="3">
        <v>2008</v>
      </c>
      <c r="E417" s="3" t="s">
        <v>11</v>
      </c>
      <c r="F417" s="1" t="str">
        <f>IFERROR(VLOOKUP(B417,SVEXP!$A$2:$F$6577,6,FALSE),"")</f>
        <v>board masteRS team</v>
      </c>
      <c r="G417" s="211" t="str">
        <f>IFERROR(VLOOKUP(B417,SVEXP!$A$2:$E$6577,5,FALSE),"")</f>
        <v>Středočeský kraj</v>
      </c>
      <c r="H417" s="3" t="s">
        <v>161</v>
      </c>
      <c r="I417" s="1"/>
      <c r="J417" s="1"/>
      <c r="K417" s="1"/>
      <c r="L417" s="1"/>
      <c r="M417" s="4"/>
      <c r="N417" s="4"/>
      <c r="O417" s="10">
        <f t="shared" si="78"/>
        <v>0</v>
      </c>
      <c r="P417" s="11">
        <f t="shared" si="79"/>
        <v>0</v>
      </c>
      <c r="Q417" s="201">
        <f t="shared" si="80"/>
        <v>0</v>
      </c>
      <c r="R417" s="197"/>
      <c r="S417" s="1"/>
      <c r="T417" s="1"/>
      <c r="U417" s="1"/>
      <c r="V417" s="1"/>
      <c r="W417" s="1"/>
      <c r="X417" s="1"/>
      <c r="Y417" s="1"/>
      <c r="Z417" s="1"/>
      <c r="AA417" s="4" t="str">
        <f>IFERROR(IF(#REF!&lt;&gt;0,VLOOKUP(#REF!,'KLS1'!$D$2:$I$420,6,FALSE()),NA()),IFERROR(IF(#REF!&lt;&gt;0,VLOOKUP(#REF!,'KLS1'!$C$2:$I$420,7,FALSE()),NA()),""))</f>
        <v/>
      </c>
      <c r="AB417" s="6" t="str">
        <f>IFERROR(IF(#REF!&lt;&gt;0,VLOOKUP(#REF!,'KLS2'!$D$2:$I$426,6,FALSE()),NA()),IFERROR(IF(#REF!&lt;&gt;0,VLOOKUP(#REF!,'KLS2'!$C$2:$I$426,7,FALSE()),NA()),""))</f>
        <v/>
      </c>
      <c r="AC417" s="10">
        <f t="shared" si="81"/>
        <v>0</v>
      </c>
      <c r="AD417" s="11">
        <f t="shared" si="82"/>
        <v>0</v>
      </c>
      <c r="AE417" s="201">
        <f t="shared" si="83"/>
        <v>0</v>
      </c>
      <c r="AF417" s="240"/>
      <c r="AG417" s="4">
        <f>IFERROR(VLOOKUP(B417,FS!$A$2:$N$78,6,FALSE),"")</f>
        <v>50</v>
      </c>
      <c r="AH417" s="4"/>
      <c r="AI417" s="4"/>
      <c r="AJ417" s="4"/>
      <c r="AK417" s="4">
        <f>IFERROR(VLOOKUP(B417,FS!$A$2:$N$78,10,FALSE),"")</f>
        <v>64</v>
      </c>
      <c r="AL417" s="4">
        <f>IFERROR(VLOOKUP(B417,FS!$A$2:$N$78,11,FALSE),"")</f>
        <v>56</v>
      </c>
      <c r="AM417" s="4"/>
      <c r="AN417" s="4"/>
      <c r="AO417" s="236">
        <f t="shared" si="84"/>
        <v>170</v>
      </c>
      <c r="AP417" s="235">
        <f t="shared" si="85"/>
        <v>170</v>
      </c>
      <c r="AQ417" s="237">
        <f t="shared" si="86"/>
        <v>56.666666666666664</v>
      </c>
      <c r="AR417" s="4">
        <f t="shared" si="87"/>
        <v>56.666666666666664</v>
      </c>
      <c r="AS417" s="1">
        <f t="shared" si="88"/>
        <v>1</v>
      </c>
      <c r="AT417" s="245">
        <f t="shared" si="90"/>
        <v>3</v>
      </c>
    </row>
    <row r="418" spans="1:46" s="130" customFormat="1" ht="15" customHeight="1">
      <c r="A418" s="15"/>
      <c r="B418" s="15">
        <v>811905</v>
      </c>
      <c r="C418" s="15" t="s">
        <v>353</v>
      </c>
      <c r="D418" s="16">
        <v>2014</v>
      </c>
      <c r="E418" s="21" t="s">
        <v>11</v>
      </c>
      <c r="F418" s="1" t="str">
        <f>IFERROR(VLOOKUP(B418,SVEXP!$A$2:$F$6577,6,FALSE),"")</f>
        <v>SA Špindlerův Mlýn</v>
      </c>
      <c r="G418" s="211" t="str">
        <f>IFERROR(VLOOKUP(B418,SVEXP!$A$2:$E$6577,5,FALSE),"")</f>
        <v>Jihomoravský kraj</v>
      </c>
      <c r="H418" s="7" t="s">
        <v>164</v>
      </c>
      <c r="I418" s="4" t="str">
        <f>IFERROR(VLOOKUP(#REF!,'KLP1'!$C$1:$I$108,7,0),IFERROR(VLOOKUP(A418,'KLP1'!$D$1:$I$108,6,0),""))</f>
        <v/>
      </c>
      <c r="J418" s="4" t="str">
        <f>IFERROR(VLOOKUP(#REF!,'KLP2'!$C$1:$I$108,7,0),IFERROR(VLOOKUP(A418,'KLP2'!$D$1:$I$108,6,0),""))</f>
        <v/>
      </c>
      <c r="K418" s="4" t="str">
        <f>IFERROR(VLOOKUP(#REF!,'DM1'!$C$1:$I$108,7,0),IFERROR(VLOOKUP(A418,'DM1'!$D$1:$I$108,6,0),""))</f>
        <v/>
      </c>
      <c r="L418" s="4" t="str">
        <f>IFERROR(VLOOKUP(#REF!,'DM2'!$C$1:$I$108,7,0),IFERROR(VLOOKUP(A418,'DM2'!$D$1:$I$108,6,0),""))</f>
        <v/>
      </c>
      <c r="M418" s="17" t="str">
        <f>IFERROR(VLOOKUP(A418,'SPF1'!$C$1:$I$108,7,0),IFERROR(VLOOKUP(B418,'SPF1'!$D$1:$I$108,6,0),""))</f>
        <v/>
      </c>
      <c r="N418" s="88" t="str">
        <f>IFERROR(VLOOKUP(A418,'SPF2'!$C$1:$I$108,7,0),IFERROR(VLOOKUP(B418,'SPF2'!$D$1:$I$108,6,0),""))</f>
        <v/>
      </c>
      <c r="O418" s="10">
        <f t="shared" si="78"/>
        <v>0</v>
      </c>
      <c r="P418" s="11">
        <f t="shared" si="79"/>
        <v>0</v>
      </c>
      <c r="Q418" s="201">
        <f t="shared" si="80"/>
        <v>0</v>
      </c>
      <c r="R418" s="8"/>
      <c r="S418" s="5" t="str">
        <f>IFERROR(VLOOKUP(A418,DMSBX1!$C$1:$I$108,7,0),IFERROR(VLOOKUP(B418,DMSBX1!$D$1:$I$108,6,0),""))</f>
        <v/>
      </c>
      <c r="T418" s="5" t="str">
        <f>IFERROR(VLOOKUP(A418,DMSBX2!$C$1:$I$101,7,0),IFERROR(VLOOKUP(B418,DMSBX2!$D$1:$I$101,6,0),""))</f>
        <v/>
      </c>
      <c r="U418" s="4" t="str">
        <f>IFERROR(VLOOKUP(B418,'SP1'!$D$1:$I$107,6,0),"")</f>
        <v/>
      </c>
      <c r="V418" s="4" t="str">
        <f>IFERROR(VLOOKUP(B418,'SP2'!$D$1:$I$107,6,0),"")</f>
        <v/>
      </c>
      <c r="W418" s="4" t="str">
        <f>IFERROR(IF(B418&lt;&gt;0,VLOOKUP(B418,KLSBX1!$D$2:$I$120,6,FALSE()),NA()),IFERROR(IF(A418&lt;&gt;0,VLOOKUP(A418,KLSBX1!$C$2:$I$120,7,FALSE()),NA()),""))</f>
        <v/>
      </c>
      <c r="X418" s="4" t="str">
        <f>IFERROR(IF(B418&lt;&gt;0,VLOOKUP(B418,KLSBX2!$D$2:$I$120,6,FALSE()),NA()),IFERROR(IF(A418&lt;&gt;0,VLOOKUP(A418,KLSBX2!$C$2:$I$120,7,FALSE()),NA()),""))</f>
        <v/>
      </c>
      <c r="Y418" s="4" t="str">
        <f>IFERROR(IF(B418&lt;&gt;0,VLOOKUP(B418,DMSBXNC!$D$2:$I$420,6,FALSE()),NA()),IFERROR(IF(A418&lt;&gt;0,VLOOKUP(A418,DMSBXNC!$C$2:$I$420,7,FALSE()),NA()),""))</f>
        <v/>
      </c>
      <c r="Z418" s="4" t="str">
        <f>IFERROR(IF(B418&lt;&gt;0,VLOOKUP(B418,DMSBX1_3!$D$2:$I$420,6,FALSE()),NA()),IFERROR(IF(A418&lt;&gt;0,VLOOKUP(A418,DMSBX1_3!$C$2:$I$420,7,FALSE()),NA()),""))</f>
        <v/>
      </c>
      <c r="AA418" s="4" t="str">
        <f>IFERROR(IF(B418&lt;&gt;0,VLOOKUP(B418,'KLS1'!$D$2:$I$420,6,FALSE()),NA()),IFERROR(IF(A418&lt;&gt;0,VLOOKUP(A418,'KLS1'!$C$2:$I$420,7,FALSE()),NA()),""))</f>
        <v/>
      </c>
      <c r="AB418" s="6" t="str">
        <f>IFERROR(IF(B418&lt;&gt;0,VLOOKUP(B418,'KLS2'!$D$2:$I$426,6,FALSE()),NA()),IFERROR(IF(A418&lt;&gt;0,VLOOKUP(A418,'KLS2'!$C$2:$I$426,7,FALSE()),NA()),""))</f>
        <v/>
      </c>
      <c r="AC418" s="10">
        <f t="shared" si="81"/>
        <v>0</v>
      </c>
      <c r="AD418" s="11">
        <f t="shared" si="82"/>
        <v>0</v>
      </c>
      <c r="AE418" s="201">
        <f t="shared" si="83"/>
        <v>0</v>
      </c>
      <c r="AF418" s="240"/>
      <c r="AG418" s="4" t="str">
        <f>IFERROR(VLOOKUP(B418,FS!$A$2:$N$78,6,FALSE),"")</f>
        <v/>
      </c>
      <c r="AH418" s="4" t="str">
        <f>IFERROR(VLOOKUP(B418,FS!$A$2:$N$78,7,FALSE),"")</f>
        <v/>
      </c>
      <c r="AI418" s="4" t="str">
        <f>IFERROR(VLOOKUP(B418,FS!$A$2:$N$78,8,FALSE),"")</f>
        <v/>
      </c>
      <c r="AJ418" s="4" t="str">
        <f>IFERROR(VLOOKUP(B418,FS!$A$2:$N$78,9,FALSE),"")</f>
        <v/>
      </c>
      <c r="AK418" s="4" t="str">
        <f>IFERROR(VLOOKUP(B418,FS!$A$2:$N$78,10,FALSE),"")</f>
        <v/>
      </c>
      <c r="AL418" s="4" t="str">
        <f>IFERROR(VLOOKUP(B418,FS!$A$2:$N$78,11,FALSE),"")</f>
        <v/>
      </c>
      <c r="AM418" s="4" t="str">
        <f>IFERROR(VLOOKUP(B418,FS!$A$2:$N$78,12,FALSE),"")</f>
        <v/>
      </c>
      <c r="AN418" s="4" t="str">
        <f>IFERROR(VLOOKUP(B418,FS!$A$2:$N$78,13,FALSE),"")</f>
        <v/>
      </c>
      <c r="AO418" s="236">
        <f t="shared" si="84"/>
        <v>0</v>
      </c>
      <c r="AP418" s="235">
        <f t="shared" si="85"/>
        <v>0</v>
      </c>
      <c r="AQ418" s="237">
        <f t="shared" si="86"/>
        <v>0</v>
      </c>
      <c r="AR418" s="4">
        <f t="shared" si="87"/>
        <v>0</v>
      </c>
      <c r="AS418" s="1">
        <f t="shared" si="88"/>
        <v>0</v>
      </c>
      <c r="AT418" s="1"/>
    </row>
    <row r="419" spans="1:46" s="130" customFormat="1" ht="15" customHeight="1">
      <c r="A419" s="141"/>
      <c r="B419" s="141">
        <v>888162</v>
      </c>
      <c r="C419" s="14" t="s">
        <v>354</v>
      </c>
      <c r="D419" s="2">
        <v>2014</v>
      </c>
      <c r="E419" s="3" t="s">
        <v>11</v>
      </c>
      <c r="F419" s="1" t="str">
        <f>IFERROR(VLOOKUP(B419,SVEXP!$A$2:$F$6577,6,FALSE),"")</f>
        <v>Klub Krušných hor</v>
      </c>
      <c r="G419" s="211" t="str">
        <f>IFERROR(VLOOKUP(B419,SVEXP!$A$2:$E$6577,5,FALSE),"")</f>
        <v>Středočeský kraj</v>
      </c>
      <c r="H419" s="3" t="s">
        <v>164</v>
      </c>
      <c r="I419" s="4" t="str">
        <f>IFERROR(VLOOKUP(A419,'KLP1'!$C$1:$I$108,7,0),IFERROR(VLOOKUP(B419,'KLP1'!$D$1:$I$108,6,0),""))</f>
        <v/>
      </c>
      <c r="J419" s="4" t="str">
        <f>IFERROR(VLOOKUP(A419,'KLP2'!$C$1:$I$108,7,0),IFERROR(VLOOKUP(B419,'KLP2'!$D$1:$I$108,6,0),""))</f>
        <v/>
      </c>
      <c r="K419" s="4" t="str">
        <f>IFERROR(VLOOKUP(A419,'DM1'!$C$1:$I$108,7,0),IFERROR(VLOOKUP(B419,'DM1'!$D$1:$I$108,6,0),""))</f>
        <v/>
      </c>
      <c r="L419" s="4" t="str">
        <f>IFERROR(VLOOKUP(A419,'DM2'!$C$1:$I$108,7,0),IFERROR(VLOOKUP(B419,'DM2'!$D$1:$I$108,6,0),""))</f>
        <v/>
      </c>
      <c r="M419" s="17" t="str">
        <f>IFERROR(VLOOKUP(A419,'SPF1'!$C$1:$I$108,7,0),IFERROR(VLOOKUP(B419,'SPF1'!$D$1:$I$108,6,0),""))</f>
        <v/>
      </c>
      <c r="N419" s="88" t="str">
        <f>IFERROR(VLOOKUP(A419,'SPF2'!$C$1:$I$108,7,0),IFERROR(VLOOKUP(B419,'SPF2'!$D$1:$I$108,6,0),""))</f>
        <v/>
      </c>
      <c r="O419" s="10">
        <f t="shared" si="78"/>
        <v>0</v>
      </c>
      <c r="P419" s="11">
        <f t="shared" si="79"/>
        <v>0</v>
      </c>
      <c r="Q419" s="201">
        <f t="shared" si="80"/>
        <v>0</v>
      </c>
      <c r="R419" s="8"/>
      <c r="S419" s="5" t="str">
        <f>IFERROR(VLOOKUP(A419,DMSBX1!$C$1:$I$108,7,0),IFERROR(VLOOKUP(B419,DMSBX1!$D$1:$I$108,6,0),""))</f>
        <v/>
      </c>
      <c r="T419" s="5" t="str">
        <f>IFERROR(VLOOKUP(A419,DMSBX2!$C$1:$I$101,7,0),IFERROR(VLOOKUP(B419,DMSBX2!$D$1:$I$101,6,0),""))</f>
        <v/>
      </c>
      <c r="U419" s="4" t="str">
        <f>IFERROR(VLOOKUP(B419,'SP1'!$D$1:$I$107,6,0),"")</f>
        <v/>
      </c>
      <c r="V419" s="4" t="str">
        <f>IFERROR(VLOOKUP(B419,'SP2'!$D$1:$I$107,6,0),"")</f>
        <v/>
      </c>
      <c r="W419" s="4" t="str">
        <f>IFERROR(IF(B419&lt;&gt;0,VLOOKUP(B419,KLSBX1!$D$2:$I$120,6,FALSE()),NA()),IFERROR(IF(A419&lt;&gt;0,VLOOKUP(A419,KLSBX1!$C$2:$I$120,7,FALSE()),NA()),""))</f>
        <v/>
      </c>
      <c r="X419" s="4" t="str">
        <f>IFERROR(IF(B419&lt;&gt;0,VLOOKUP(B419,KLSBX2!$D$2:$I$120,6,FALSE()),NA()),IFERROR(IF(A419&lt;&gt;0,VLOOKUP(A419,KLSBX2!$C$2:$I$120,7,FALSE()),NA()),""))</f>
        <v/>
      </c>
      <c r="Y419" s="4" t="str">
        <f>IFERROR(IF(B419&lt;&gt;0,VLOOKUP(B419,DMSBXNC!$D$2:$I$420,6,FALSE()),NA()),IFERROR(IF(A419&lt;&gt;0,VLOOKUP(A419,DMSBXNC!$C$2:$I$420,7,FALSE()),NA()),""))</f>
        <v/>
      </c>
      <c r="Z419" s="4" t="str">
        <f>IFERROR(IF(B419&lt;&gt;0,VLOOKUP(B419,DMSBX1_3!$D$2:$I$420,6,FALSE()),NA()),IFERROR(IF(A419&lt;&gt;0,VLOOKUP(A419,DMSBX1_3!$C$2:$I$420,7,FALSE()),NA()),""))</f>
        <v/>
      </c>
      <c r="AA419" s="4" t="str">
        <f>IFERROR(IF(B419&lt;&gt;0,VLOOKUP(B419,'KLS1'!$D$2:$I$420,6,FALSE()),NA()),IFERROR(IF(A419&lt;&gt;0,VLOOKUP(A419,'KLS1'!$C$2:$I$420,7,FALSE()),NA()),""))</f>
        <v/>
      </c>
      <c r="AB419" s="6" t="str">
        <f>IFERROR(IF(B419&lt;&gt;0,VLOOKUP(B419,'KLS2'!$D$2:$I$426,6,FALSE()),NA()),IFERROR(IF(A419&lt;&gt;0,VLOOKUP(A419,'KLS2'!$C$2:$I$426,7,FALSE()),NA()),""))</f>
        <v/>
      </c>
      <c r="AC419" s="10">
        <f t="shared" si="81"/>
        <v>0</v>
      </c>
      <c r="AD419" s="11">
        <f t="shared" si="82"/>
        <v>0</v>
      </c>
      <c r="AE419" s="201">
        <f t="shared" si="83"/>
        <v>0</v>
      </c>
      <c r="AF419" s="240"/>
      <c r="AG419" s="4" t="str">
        <f>IFERROR(VLOOKUP(B419,FS!$A$2:$N$78,6,FALSE),"")</f>
        <v/>
      </c>
      <c r="AH419" s="4" t="str">
        <f>IFERROR(VLOOKUP(B419,FS!$A$2:$N$78,7,FALSE),"")</f>
        <v/>
      </c>
      <c r="AI419" s="4" t="str">
        <f>IFERROR(VLOOKUP(B419,FS!$A$2:$N$78,8,FALSE),"")</f>
        <v/>
      </c>
      <c r="AJ419" s="4" t="str">
        <f>IFERROR(VLOOKUP(B419,FS!$A$2:$N$78,9,FALSE),"")</f>
        <v/>
      </c>
      <c r="AK419" s="4" t="str">
        <f>IFERROR(VLOOKUP(B419,FS!$A$2:$N$78,10,FALSE),"")</f>
        <v/>
      </c>
      <c r="AL419" s="4" t="str">
        <f>IFERROR(VLOOKUP(B419,FS!$A$2:$N$78,11,FALSE),"")</f>
        <v/>
      </c>
      <c r="AM419" s="4" t="str">
        <f>IFERROR(VLOOKUP(B419,FS!$A$2:$N$78,12,FALSE),"")</f>
        <v/>
      </c>
      <c r="AN419" s="4" t="str">
        <f>IFERROR(VLOOKUP(B419,FS!$A$2:$N$78,13,FALSE),"")</f>
        <v/>
      </c>
      <c r="AO419" s="236">
        <f t="shared" si="84"/>
        <v>0</v>
      </c>
      <c r="AP419" s="235">
        <f t="shared" si="85"/>
        <v>0</v>
      </c>
      <c r="AQ419" s="237">
        <f t="shared" si="86"/>
        <v>0</v>
      </c>
      <c r="AR419" s="4">
        <f t="shared" si="87"/>
        <v>0</v>
      </c>
      <c r="AS419" s="1">
        <f t="shared" si="88"/>
        <v>0</v>
      </c>
      <c r="AT419" s="1"/>
    </row>
    <row r="420" spans="1:46" s="130" customFormat="1" ht="15" customHeight="1">
      <c r="A420" s="141">
        <v>9150345</v>
      </c>
      <c r="B420" s="141">
        <v>774097</v>
      </c>
      <c r="C420" s="14" t="s">
        <v>46</v>
      </c>
      <c r="D420" s="2">
        <v>2008</v>
      </c>
      <c r="E420" s="3" t="s">
        <v>11</v>
      </c>
      <c r="F420" s="1" t="str">
        <f>IFERROR(VLOOKUP(B420,SVEXP!$A$2:$F$6577,6,FALSE),"")</f>
        <v>Max Klínovec</v>
      </c>
      <c r="G420" s="211" t="str">
        <f>IFERROR(VLOOKUP(B420,SVEXP!$A$2:$E$6577,5,FALSE),"")</f>
        <v>Ústecký kraj</v>
      </c>
      <c r="H420" s="3" t="s">
        <v>161</v>
      </c>
      <c r="I420" s="4">
        <f>IFERROR(VLOOKUP(A420,'KLP1'!$C$1:$I$108,7,0),IFERROR(VLOOKUP(B420,'KLP1'!$D$1:$I$108,6,0),""))</f>
        <v>60</v>
      </c>
      <c r="J420" s="4">
        <f>IFERROR(VLOOKUP(A420,'KLP2'!$C$1:$I$108,7,0),IFERROR(VLOOKUP(B420,'KLP2'!$D$1:$I$108,6,0),""))</f>
        <v>100</v>
      </c>
      <c r="K420" s="4">
        <f>IFERROR(VLOOKUP(A420,'DM1'!$C$1:$I$108,7,0),IFERROR(VLOOKUP(B420,'DM1'!$D$1:$I$108,6,0),""))</f>
        <v>80</v>
      </c>
      <c r="L420" s="4">
        <f>IFERROR(VLOOKUP(A420,'DM2'!$C$1:$I$108,7,0),IFERROR(VLOOKUP(B420,'DM2'!$D$1:$I$108,6,0),""))</f>
        <v>8</v>
      </c>
      <c r="M420" s="4">
        <f>IFERROR(VLOOKUP(A420,'SPF1'!$C$1:$I$108,7,0),IFERROR(VLOOKUP(B420,'SPF1'!$D$1:$I$108,6,0),""))</f>
        <v>45</v>
      </c>
      <c r="N420" s="4">
        <f>IFERROR(VLOOKUP(A420,'SPF2'!$C$1:$I$108,7,0),IFERROR(VLOOKUP(B420,'SPF2'!$D$1:$I$108,6,0),""))</f>
        <v>45</v>
      </c>
      <c r="O420" s="10">
        <f t="shared" si="78"/>
        <v>338</v>
      </c>
      <c r="P420" s="11">
        <f t="shared" si="79"/>
        <v>285</v>
      </c>
      <c r="Q420" s="201">
        <f t="shared" si="80"/>
        <v>80</v>
      </c>
      <c r="R420" s="8"/>
      <c r="S420" s="5" t="str">
        <f>IFERROR(VLOOKUP(A420,DMSBX1!$C$1:$I$108,7,0),IFERROR(VLOOKUP(B420,DMSBX1!$D$1:$I$108,6,0),""))</f>
        <v/>
      </c>
      <c r="T420" s="5" t="str">
        <f>IFERROR(VLOOKUP(A420,DMSBX2!$C$1:$I$101,7,0),IFERROR(VLOOKUP(B420,DMSBX2!$D$1:$I$101,6,0),""))</f>
        <v/>
      </c>
      <c r="U420" s="4" t="str">
        <f>IFERROR(VLOOKUP(B420,'SP1'!$D$1:$I$107,6,0),"")</f>
        <v/>
      </c>
      <c r="V420" s="4" t="str">
        <f>IFERROR(VLOOKUP(B420,'SP2'!$D$1:$I$107,6,0),"")</f>
        <v/>
      </c>
      <c r="W420" s="4" t="str">
        <f>IFERROR(IF(B420&lt;&gt;0,VLOOKUP(B420,KLSBX1!$D$2:$I$120,6,FALSE()),NA()),IFERROR(IF(A420&lt;&gt;0,VLOOKUP(A420,KLSBX1!$C$2:$I$120,7,FALSE()),NA()),""))</f>
        <v/>
      </c>
      <c r="X420" s="4" t="str">
        <f>IFERROR(IF(B420&lt;&gt;0,VLOOKUP(B420,KLSBX2!$D$2:$I$120,6,FALSE()),NA()),IFERROR(IF(A420&lt;&gt;0,VLOOKUP(A420,KLSBX2!$C$2:$I$120,7,FALSE()),NA()),""))</f>
        <v/>
      </c>
      <c r="Y420" s="4" t="str">
        <f>IFERROR(IF(B420&lt;&gt;0,VLOOKUP(B420,DMSBXNC!$D$2:$I$420,6,FALSE()),NA()),IFERROR(IF(A420&lt;&gt;0,VLOOKUP(A420,DMSBXNC!$C$2:$I$420,7,FALSE()),NA()),""))</f>
        <v/>
      </c>
      <c r="Z420" s="4" t="str">
        <f>IFERROR(IF(B420&lt;&gt;0,VLOOKUP(B420,DMSBX1_3!$D$2:$I$420,6,FALSE()),NA()),IFERROR(IF(A420&lt;&gt;0,VLOOKUP(A420,DMSBX1_3!$C$2:$I$420,7,FALSE()),NA()),""))</f>
        <v/>
      </c>
      <c r="AA420" s="4" t="str">
        <f>IFERROR(IF(B420&lt;&gt;0,VLOOKUP(B420,'KLS1'!$D$2:$I$420,6,FALSE()),NA()),IFERROR(IF(A420&lt;&gt;0,VLOOKUP(A420,'KLS1'!$C$2:$I$420,7,FALSE()),NA()),""))</f>
        <v/>
      </c>
      <c r="AB420" s="6" t="str">
        <f>IFERROR(IF(B420&lt;&gt;0,VLOOKUP(B420,'KLS2'!$D$2:$I$426,6,FALSE()),NA()),IFERROR(IF(A420&lt;&gt;0,VLOOKUP(A420,'KLS2'!$C$2:$I$426,7,FALSE()),NA()),""))</f>
        <v/>
      </c>
      <c r="AC420" s="10">
        <f t="shared" si="81"/>
        <v>0</v>
      </c>
      <c r="AD420" s="11">
        <f t="shared" si="82"/>
        <v>0</v>
      </c>
      <c r="AE420" s="201">
        <f t="shared" si="83"/>
        <v>0</v>
      </c>
      <c r="AF420" s="240"/>
      <c r="AG420" s="4" t="str">
        <f>IFERROR(VLOOKUP(B420,FS!$A$2:$N$78,6,FALSE),"")</f>
        <v/>
      </c>
      <c r="AH420" s="4" t="str">
        <f>IFERROR(VLOOKUP(B420,FS!$A$2:$N$78,7,FALSE),"")</f>
        <v/>
      </c>
      <c r="AI420" s="4" t="str">
        <f>IFERROR(VLOOKUP(B420,FS!$A$2:$N$78,8,FALSE),"")</f>
        <v/>
      </c>
      <c r="AJ420" s="4" t="str">
        <f>IFERROR(VLOOKUP(B420,FS!$A$2:$N$78,9,FALSE),"")</f>
        <v/>
      </c>
      <c r="AK420" s="4" t="str">
        <f>IFERROR(VLOOKUP(B420,FS!$A$2:$N$78,10,FALSE),"")</f>
        <v/>
      </c>
      <c r="AL420" s="4" t="str">
        <f>IFERROR(VLOOKUP(B420,FS!$A$2:$N$78,11,FALSE),"")</f>
        <v/>
      </c>
      <c r="AM420" s="4" t="str">
        <f>IFERROR(VLOOKUP(B420,FS!$A$2:$N$78,12,FALSE),"")</f>
        <v/>
      </c>
      <c r="AN420" s="4" t="str">
        <f>IFERROR(VLOOKUP(B420,FS!$A$2:$N$78,13,FALSE),"")</f>
        <v/>
      </c>
      <c r="AO420" s="236">
        <f t="shared" si="84"/>
        <v>0</v>
      </c>
      <c r="AP420" s="235">
        <f t="shared" si="85"/>
        <v>0</v>
      </c>
      <c r="AQ420" s="237">
        <f t="shared" si="86"/>
        <v>0</v>
      </c>
      <c r="AR420" s="4">
        <f t="shared" si="87"/>
        <v>80</v>
      </c>
      <c r="AS420" s="1">
        <f t="shared" si="88"/>
        <v>1</v>
      </c>
      <c r="AT420" s="245">
        <f t="shared" ref="AT420:AT426" si="91">COUNTIF(I420:N420,"&gt;"&amp;0)+COUNTIF(S420:AB420,"&gt;"&amp;0)+COUNTIF(AG420:AN420,"&gt;"&amp;0)</f>
        <v>6</v>
      </c>
    </row>
    <row r="421" spans="1:46" s="130" customFormat="1" ht="15" customHeight="1">
      <c r="A421" s="141">
        <v>9155130</v>
      </c>
      <c r="B421" s="141">
        <v>887295</v>
      </c>
      <c r="C421" s="14" t="s">
        <v>192</v>
      </c>
      <c r="D421" s="2">
        <v>2007</v>
      </c>
      <c r="E421" s="3" t="s">
        <v>11</v>
      </c>
      <c r="F421" s="1" t="str">
        <f>IFERROR(VLOOKUP(B421,SVEXP!$A$2:$F$6577,6,FALSE),"")</f>
        <v>SK SNOWRIDERS VIMPERK</v>
      </c>
      <c r="G421" s="211" t="str">
        <f>IFERROR(VLOOKUP(B421,SVEXP!$A$2:$E$6577,5,FALSE),"")</f>
        <v>Jihočeský kraj</v>
      </c>
      <c r="H421" s="3" t="s">
        <v>164</v>
      </c>
      <c r="I421" s="4" t="str">
        <f>IFERROR(VLOOKUP(A421,'KLP1'!$C$1:$I$108,7,0),IFERROR(VLOOKUP(B421,'KLP1'!$D$1:$I$108,6,0),""))</f>
        <v/>
      </c>
      <c r="J421" s="4" t="str">
        <f>IFERROR(VLOOKUP(A421,'KLP2'!$C$1:$I$108,7,0),IFERROR(VLOOKUP(B421,'KLP2'!$D$1:$I$108,6,0),""))</f>
        <v/>
      </c>
      <c r="K421" s="4" t="str">
        <f>IFERROR(VLOOKUP(A421,'DM1'!$C$1:$I$108,7,0),IFERROR(VLOOKUP(B421,'DM1'!$D$1:$I$108,6,0),""))</f>
        <v/>
      </c>
      <c r="L421" s="4" t="str">
        <f>IFERROR(VLOOKUP(A421,'DM2'!$C$1:$I$108,7,0),IFERROR(VLOOKUP(B421,'DM2'!$D$1:$I$108,6,0),""))</f>
        <v/>
      </c>
      <c r="M421" s="1" t="str">
        <f>IFERROR(VLOOKUP(A421,'SPF1'!$C$1:$I$108,7,0),IFERROR(VLOOKUP(B421,'SPF1'!$D$1:$I$108,6,0),""))</f>
        <v/>
      </c>
      <c r="N421" s="4" t="str">
        <f>IFERROR(VLOOKUP(A421,'SPF2'!$C$1:$I$108,7,0),IFERROR(VLOOKUP(B421,'SPF2'!$D$1:$I$108,6,0),""))</f>
        <v/>
      </c>
      <c r="O421" s="10">
        <f t="shared" si="78"/>
        <v>0</v>
      </c>
      <c r="P421" s="11">
        <f t="shared" si="79"/>
        <v>0</v>
      </c>
      <c r="Q421" s="201">
        <f t="shared" si="80"/>
        <v>0</v>
      </c>
      <c r="R421" s="8"/>
      <c r="S421" s="5">
        <f>IFERROR(VLOOKUP(A421,DMSBX1!$C$1:$I$108,7,0),IFERROR(VLOOKUP(B421,DMSBX1!$D$1:$I$108,6,0),""))</f>
        <v>36</v>
      </c>
      <c r="T421" s="5" t="str">
        <f>IFERROR(VLOOKUP(A421,DMSBX2!$C$1:$I$101,7,0),IFERROR(VLOOKUP(B421,DMSBX2!$D$1:$I$101,6,0),""))</f>
        <v/>
      </c>
      <c r="U421" s="4" t="str">
        <f>IFERROR(VLOOKUP(B421,'SP1'!$D$1:$I$107,6,0),"")</f>
        <v/>
      </c>
      <c r="V421" s="4" t="str">
        <f>IFERROR(VLOOKUP(B421,'SP2'!$D$1:$I$107,6,0),"")</f>
        <v/>
      </c>
      <c r="W421" s="4" t="str">
        <f>IFERROR(IF(B421&lt;&gt;0,VLOOKUP(B421,KLSBX1!$D$2:$I$120,6,FALSE()),NA()),IFERROR(IF(A421&lt;&gt;0,VLOOKUP(A421,KLSBX1!$C$2:$I$120,7,FALSE()),NA()),""))</f>
        <v/>
      </c>
      <c r="X421" s="4" t="str">
        <f>IFERROR(IF(B421&lt;&gt;0,VLOOKUP(B421,KLSBX2!$D$2:$I$120,6,FALSE()),NA()),IFERROR(IF(A421&lt;&gt;0,VLOOKUP(A421,KLSBX2!$C$2:$I$120,7,FALSE()),NA()),""))</f>
        <v/>
      </c>
      <c r="Y421" s="4">
        <f>IFERROR(IF(B421&lt;&gt;0,VLOOKUP(B421,DMSBXNC!$D$2:$I$420,6,FALSE()),NA()),IFERROR(IF(A421&lt;&gt;0,VLOOKUP(A421,DMSBXNC!$C$2:$I$420,7,FALSE()),NA()),""))</f>
        <v>80</v>
      </c>
      <c r="Z421" s="4">
        <f>IFERROR(IF(B421&lt;&gt;0,VLOOKUP(B421,DMSBX1_3!$D$2:$I$420,6,FALSE()),NA()),IFERROR(IF(A421&lt;&gt;0,VLOOKUP(A421,DMSBX1_3!$C$2:$I$420,7,FALSE()),NA()),""))</f>
        <v>80</v>
      </c>
      <c r="AA421" s="4" t="str">
        <f>IFERROR(IF(B421&lt;&gt;0,VLOOKUP(B421,'KLS1'!$D$2:$I$420,6,FALSE()),NA()),IFERROR(IF(A421&lt;&gt;0,VLOOKUP(A421,'KLS1'!$C$2:$I$420,7,FALSE()),NA()),""))</f>
        <v/>
      </c>
      <c r="AB421" s="6" t="str">
        <f>IFERROR(IF(B421&lt;&gt;0,VLOOKUP(B421,'KLS2'!$D$2:$I$426,6,FALSE()),NA()),IFERROR(IF(A421&lt;&gt;0,VLOOKUP(A421,'KLS2'!$C$2:$I$426,7,FALSE()),NA()),""))</f>
        <v/>
      </c>
      <c r="AC421" s="10">
        <f t="shared" si="81"/>
        <v>196</v>
      </c>
      <c r="AD421" s="11">
        <f t="shared" si="82"/>
        <v>196</v>
      </c>
      <c r="AE421" s="201">
        <f t="shared" si="83"/>
        <v>65.333333333333329</v>
      </c>
      <c r="AF421" s="240"/>
      <c r="AG421" s="4" t="str">
        <f>IFERROR(VLOOKUP(B421,FS!$A$2:$N$78,6,FALSE),"")</f>
        <v/>
      </c>
      <c r="AH421" s="4" t="str">
        <f>IFERROR(VLOOKUP(B421,FS!$A$2:$N$78,7,FALSE),"")</f>
        <v/>
      </c>
      <c r="AI421" s="4" t="str">
        <f>IFERROR(VLOOKUP(B421,FS!$A$2:$N$78,8,FALSE),"")</f>
        <v/>
      </c>
      <c r="AJ421" s="4" t="str">
        <f>IFERROR(VLOOKUP(B421,FS!$A$2:$N$78,9,FALSE),"")</f>
        <v/>
      </c>
      <c r="AK421" s="4" t="str">
        <f>IFERROR(VLOOKUP(B421,FS!$A$2:$N$78,10,FALSE),"")</f>
        <v/>
      </c>
      <c r="AL421" s="4" t="str">
        <f>IFERROR(VLOOKUP(B421,FS!$A$2:$N$78,11,FALSE),"")</f>
        <v/>
      </c>
      <c r="AM421" s="4" t="str">
        <f>IFERROR(VLOOKUP(B421,FS!$A$2:$N$78,12,FALSE),"")</f>
        <v/>
      </c>
      <c r="AN421" s="4" t="str">
        <f>IFERROR(VLOOKUP(B421,FS!$A$2:$N$78,13,FALSE),"")</f>
        <v/>
      </c>
      <c r="AO421" s="236">
        <f t="shared" si="84"/>
        <v>0</v>
      </c>
      <c r="AP421" s="235">
        <f t="shared" si="85"/>
        <v>0</v>
      </c>
      <c r="AQ421" s="237">
        <f t="shared" si="86"/>
        <v>0</v>
      </c>
      <c r="AR421" s="4">
        <f t="shared" si="87"/>
        <v>65.333333333333329</v>
      </c>
      <c r="AS421" s="1">
        <f t="shared" si="88"/>
        <v>1</v>
      </c>
      <c r="AT421" s="245">
        <f t="shared" si="91"/>
        <v>3</v>
      </c>
    </row>
    <row r="422" spans="1:46" s="130" customFormat="1" ht="15" customHeight="1">
      <c r="A422" s="141">
        <v>9155154</v>
      </c>
      <c r="B422" s="141">
        <v>890048</v>
      </c>
      <c r="C422" s="14" t="s">
        <v>204</v>
      </c>
      <c r="D422" s="2">
        <v>2007</v>
      </c>
      <c r="E422" s="3" t="s">
        <v>11</v>
      </c>
      <c r="F422" s="1" t="str">
        <f>IFERROR(VLOOKUP(B422,SVEXP!$A$2:$F$6577,6,FALSE),"")</f>
        <v>Snow Rockets</v>
      </c>
      <c r="G422" s="211" t="str">
        <f>IFERROR(VLOOKUP(B422,SVEXP!$A$2:$E$6577,5,FALSE),"")</f>
        <v>Jihočeský kraj</v>
      </c>
      <c r="H422" s="3" t="s">
        <v>164</v>
      </c>
      <c r="I422" s="4" t="str">
        <f>IFERROR(VLOOKUP(A422,'KLP1'!$C$1:$I$108,7,0),IFERROR(VLOOKUP(B422,'KLP1'!$D$1:$I$108,6,0),""))</f>
        <v/>
      </c>
      <c r="J422" s="4" t="str">
        <f>IFERROR(VLOOKUP(A422,'KLP2'!$C$1:$I$108,7,0),IFERROR(VLOOKUP(B422,'KLP2'!$D$1:$I$108,6,0),""))</f>
        <v/>
      </c>
      <c r="K422" s="4" t="str">
        <f>IFERROR(VLOOKUP(A422,'DM1'!$C$1:$I$108,7,0),IFERROR(VLOOKUP(B422,'DM1'!$D$1:$I$108,6,0),""))</f>
        <v/>
      </c>
      <c r="L422" s="4" t="str">
        <f>IFERROR(VLOOKUP(A422,'DM2'!$C$1:$I$108,7,0),IFERROR(VLOOKUP(B422,'DM2'!$D$1:$I$108,6,0),""))</f>
        <v/>
      </c>
      <c r="M422" s="1" t="str">
        <f>IFERROR(VLOOKUP(A422,'SPF1'!$C$1:$I$108,7,0),IFERROR(VLOOKUP(B422,'SPF1'!$D$1:$I$108,6,0),""))</f>
        <v/>
      </c>
      <c r="N422" s="4" t="str">
        <f>IFERROR(VLOOKUP(A422,'SPF2'!$C$1:$I$108,7,0),IFERROR(VLOOKUP(B422,'SPF2'!$D$1:$I$108,6,0),""))</f>
        <v/>
      </c>
      <c r="O422" s="10">
        <f t="shared" si="78"/>
        <v>0</v>
      </c>
      <c r="P422" s="11">
        <f t="shared" si="79"/>
        <v>0</v>
      </c>
      <c r="Q422" s="201">
        <f t="shared" si="80"/>
        <v>0</v>
      </c>
      <c r="R422" s="8"/>
      <c r="S422" s="5" t="str">
        <f>IFERROR(VLOOKUP(A422,DMSBX1!$C$1:$I$108,7,0),IFERROR(VLOOKUP(B422,DMSBX1!$D$1:$I$108,6,0),""))</f>
        <v/>
      </c>
      <c r="T422" s="5" t="str">
        <f>IFERROR(VLOOKUP(A422,DMSBX2!$C$1:$I$101,7,0),IFERROR(VLOOKUP(B422,DMSBX2!$D$1:$I$101,6,0),""))</f>
        <v/>
      </c>
      <c r="U422" s="4">
        <f>IFERROR(VLOOKUP(B422,'SP1'!$D$1:$I$107,6,0),"")</f>
        <v>15</v>
      </c>
      <c r="V422" s="4">
        <f>IFERROR(VLOOKUP(B422,'SP2'!$D$1:$I$107,6,0),"")</f>
        <v>22</v>
      </c>
      <c r="W422" s="4" t="str">
        <f>IFERROR(IF(B422&lt;&gt;0,VLOOKUP(B422,KLSBX1!$D$2:$I$120,6,FALSE()),NA()),IFERROR(IF(A422&lt;&gt;0,VLOOKUP(A422,KLSBX1!$C$2:$I$120,7,FALSE()),NA()),""))</f>
        <v/>
      </c>
      <c r="X422" s="4" t="str">
        <f>IFERROR(IF(B422&lt;&gt;0,VLOOKUP(B422,KLSBX2!$D$2:$I$120,6,FALSE()),NA()),IFERROR(IF(A422&lt;&gt;0,VLOOKUP(A422,KLSBX2!$C$2:$I$120,7,FALSE()),NA()),""))</f>
        <v/>
      </c>
      <c r="Y422" s="4" t="str">
        <f>IFERROR(IF(B422&lt;&gt;0,VLOOKUP(B422,DMSBXNC!$D$2:$I$420,6,FALSE()),NA()),IFERROR(IF(A422&lt;&gt;0,VLOOKUP(A422,DMSBXNC!$C$2:$I$420,7,FALSE()),NA()),""))</f>
        <v/>
      </c>
      <c r="Z422" s="4" t="str">
        <f>IFERROR(IF(B422&lt;&gt;0,VLOOKUP(B422,DMSBX1_3!$D$2:$I$420,6,FALSE()),NA()),IFERROR(IF(A422&lt;&gt;0,VLOOKUP(A422,DMSBX1_3!$C$2:$I$420,7,FALSE()),NA()),""))</f>
        <v/>
      </c>
      <c r="AA422" s="4" t="str">
        <f>IFERROR(IF(B422&lt;&gt;0,VLOOKUP(B422,'KLS1'!$D$2:$I$420,6,FALSE()),NA()),IFERROR(IF(A422&lt;&gt;0,VLOOKUP(A422,'KLS1'!$C$2:$I$420,7,FALSE()),NA()),""))</f>
        <v/>
      </c>
      <c r="AB422" s="6" t="str">
        <f>IFERROR(IF(B422&lt;&gt;0,VLOOKUP(B422,'KLS2'!$D$2:$I$426,6,FALSE()),NA()),IFERROR(IF(A422&lt;&gt;0,VLOOKUP(A422,'KLS2'!$C$2:$I$426,7,FALSE()),NA()),""))</f>
        <v/>
      </c>
      <c r="AC422" s="10">
        <f t="shared" si="81"/>
        <v>37</v>
      </c>
      <c r="AD422" s="11">
        <f t="shared" si="82"/>
        <v>37</v>
      </c>
      <c r="AE422" s="201">
        <f t="shared" si="83"/>
        <v>12.333333333333334</v>
      </c>
      <c r="AF422" s="240"/>
      <c r="AG422" s="4" t="str">
        <f>IFERROR(VLOOKUP(B422,FS!$A$2:$N$78,6,FALSE),"")</f>
        <v/>
      </c>
      <c r="AH422" s="4" t="str">
        <f>IFERROR(VLOOKUP(B422,FS!$A$2:$N$78,7,FALSE),"")</f>
        <v/>
      </c>
      <c r="AI422" s="4" t="str">
        <f>IFERROR(VLOOKUP(B422,FS!$A$2:$N$78,8,FALSE),"")</f>
        <v/>
      </c>
      <c r="AJ422" s="4" t="str">
        <f>IFERROR(VLOOKUP(B422,FS!$A$2:$N$78,9,FALSE),"")</f>
        <v/>
      </c>
      <c r="AK422" s="4" t="str">
        <f>IFERROR(VLOOKUP(B422,FS!$A$2:$N$78,10,FALSE),"")</f>
        <v/>
      </c>
      <c r="AL422" s="4" t="str">
        <f>IFERROR(VLOOKUP(B422,FS!$A$2:$N$78,11,FALSE),"")</f>
        <v/>
      </c>
      <c r="AM422" s="4" t="str">
        <f>IFERROR(VLOOKUP(B422,FS!$A$2:$N$78,12,FALSE),"")</f>
        <v/>
      </c>
      <c r="AN422" s="4" t="str">
        <f>IFERROR(VLOOKUP(B422,FS!$A$2:$N$78,13,FALSE),"")</f>
        <v/>
      </c>
      <c r="AO422" s="236">
        <f t="shared" si="84"/>
        <v>0</v>
      </c>
      <c r="AP422" s="235">
        <f t="shared" si="85"/>
        <v>0</v>
      </c>
      <c r="AQ422" s="237">
        <f t="shared" si="86"/>
        <v>0</v>
      </c>
      <c r="AR422" s="4">
        <f t="shared" si="87"/>
        <v>12.333333333333334</v>
      </c>
      <c r="AS422" s="1">
        <f t="shared" si="88"/>
        <v>1</v>
      </c>
      <c r="AT422" s="245">
        <f t="shared" si="91"/>
        <v>2</v>
      </c>
    </row>
    <row r="423" spans="1:46" s="130" customFormat="1" ht="15" customHeight="1">
      <c r="A423" s="184">
        <v>9155177</v>
      </c>
      <c r="B423" s="14">
        <v>890932</v>
      </c>
      <c r="C423" s="14" t="s">
        <v>196</v>
      </c>
      <c r="D423" s="3">
        <v>2007</v>
      </c>
      <c r="E423" s="3" t="s">
        <v>11</v>
      </c>
      <c r="F423" s="1" t="str">
        <f>IFERROR(VLOOKUP(B423,SVEXP!$A$2:$F$6577,6,FALSE),"")</f>
        <v>SNB Seveřani</v>
      </c>
      <c r="G423" s="211" t="str">
        <f>IFERROR(VLOOKUP(B423,SVEXP!$A$2:$E$6577,5,FALSE),"")</f>
        <v>Liberecký kraj</v>
      </c>
      <c r="H423" s="3" t="s">
        <v>164</v>
      </c>
      <c r="I423" s="4" t="str">
        <f>IFERROR(VLOOKUP(A423,'KLP1'!$C$1:$I$108,7,0),IFERROR(VLOOKUP(B423,'KLP1'!$D$1:$I$108,6,0),""))</f>
        <v/>
      </c>
      <c r="J423" s="4" t="str">
        <f>IFERROR(VLOOKUP(A423,'KLP2'!$C$1:$I$108,7,0),IFERROR(VLOOKUP(B423,'KLP2'!$D$1:$I$108,6,0),""))</f>
        <v/>
      </c>
      <c r="K423" s="4" t="str">
        <f>IFERROR(VLOOKUP(A423,'DM1'!$C$1:$I$108,7,0),IFERROR(VLOOKUP(B423,'DM1'!$D$1:$I$108,6,0),""))</f>
        <v/>
      </c>
      <c r="L423" s="4" t="str">
        <f>IFERROR(VLOOKUP(A423,'DM2'!$C$1:$I$108,7,0),IFERROR(VLOOKUP(B423,'DM2'!$D$1:$I$108,6,0),""))</f>
        <v/>
      </c>
      <c r="M423" s="1" t="str">
        <f>IFERROR(VLOOKUP(A423,'SPF1'!$C$1:$I$108,7,0),IFERROR(VLOOKUP(B423,'SPF1'!$D$1:$I$108,6,0),""))</f>
        <v/>
      </c>
      <c r="N423" s="4" t="str">
        <f>IFERROR(VLOOKUP(A423,'SPF2'!$C$1:$I$108,7,0),IFERROR(VLOOKUP(B423,'SPF2'!$D$1:$I$108,6,0),""))</f>
        <v/>
      </c>
      <c r="O423" s="10">
        <f t="shared" si="78"/>
        <v>0</v>
      </c>
      <c r="P423" s="11">
        <f t="shared" si="79"/>
        <v>0</v>
      </c>
      <c r="Q423" s="201">
        <f t="shared" si="80"/>
        <v>0</v>
      </c>
      <c r="R423" s="8"/>
      <c r="S423" s="5" t="str">
        <f>IFERROR(VLOOKUP(A423,DMSBX1!$C$1:$I$108,7,0),IFERROR(VLOOKUP(B423,DMSBX1!$D$1:$I$108,6,0),""))</f>
        <v/>
      </c>
      <c r="T423" s="1"/>
      <c r="U423" s="4">
        <f>IFERROR(VLOOKUP(B423,'SP1'!$D$1:$I$107,6,0),"")</f>
        <v>40</v>
      </c>
      <c r="V423" s="4">
        <f>IFERROR(VLOOKUP(B423,'SP2'!$D$1:$I$107,6,0),"")</f>
        <v>24</v>
      </c>
      <c r="W423" s="4">
        <f>IFERROR(IF(B423&lt;&gt;0,VLOOKUP(B423,KLSBX1!$D$2:$I$120,6,FALSE()),NA()),IFERROR(IF(A423&lt;&gt;0,VLOOKUP(A423,KLSBX1!$C$2:$I$120,7,FALSE()),NA()),""))</f>
        <v>16</v>
      </c>
      <c r="X423" s="4">
        <f>IFERROR(IF(B423&lt;&gt;0,VLOOKUP(B423,KLSBX2!$D$2:$I$120,6,FALSE()),NA()),IFERROR(IF(A423&lt;&gt;0,VLOOKUP(A423,KLSBX2!$C$2:$I$120,7,FALSE()),NA()),""))</f>
        <v>22</v>
      </c>
      <c r="Y423" s="4" t="str">
        <f>IFERROR(IF(B423&lt;&gt;0,VLOOKUP(B423,DMSBXNC!$D$2:$I$420,6,FALSE()),NA()),IFERROR(IF(A423&lt;&gt;0,VLOOKUP(A423,DMSBXNC!$C$2:$I$420,7,FALSE()),NA()),""))</f>
        <v/>
      </c>
      <c r="Z423" s="4" t="str">
        <f>IFERROR(IF(B423&lt;&gt;0,VLOOKUP(B423,DMSBX1_3!$D$2:$I$420,6,FALSE()),NA()),IFERROR(IF(A423&lt;&gt;0,VLOOKUP(A423,DMSBX1_3!$C$2:$I$420,7,FALSE()),NA()),""))</f>
        <v/>
      </c>
      <c r="AA423" s="4" t="str">
        <f>IFERROR(IF(B423&lt;&gt;0,VLOOKUP(B423,'KLS1'!$D$2:$I$420,6,FALSE()),NA()),IFERROR(IF(A423&lt;&gt;0,VLOOKUP(A423,'KLS1'!$C$2:$I$420,7,FALSE()),NA()),""))</f>
        <v/>
      </c>
      <c r="AB423" s="6" t="str">
        <f>IFERROR(IF(B423&lt;&gt;0,VLOOKUP(B423,'KLS2'!$D$2:$I$426,6,FALSE()),NA()),IFERROR(IF(A423&lt;&gt;0,VLOOKUP(A423,'KLS2'!$C$2:$I$426,7,FALSE()),NA()),""))</f>
        <v/>
      </c>
      <c r="AC423" s="10">
        <f t="shared" si="81"/>
        <v>102</v>
      </c>
      <c r="AD423" s="11">
        <f t="shared" si="82"/>
        <v>102</v>
      </c>
      <c r="AE423" s="201">
        <f t="shared" si="83"/>
        <v>28.666666666666668</v>
      </c>
      <c r="AF423" s="240"/>
      <c r="AG423" s="4" t="str">
        <f>IFERROR(VLOOKUP(B423,FS!$A$2:$N$78,6,FALSE),"")</f>
        <v/>
      </c>
      <c r="AH423" s="4" t="str">
        <f>IFERROR(VLOOKUP(B423,FS!$A$2:$N$78,7,FALSE),"")</f>
        <v/>
      </c>
      <c r="AI423" s="4" t="str">
        <f>IFERROR(VLOOKUP(B423,FS!$A$2:$N$78,8,FALSE),"")</f>
        <v/>
      </c>
      <c r="AJ423" s="4" t="str">
        <f>IFERROR(VLOOKUP(B423,FS!$A$2:$N$78,9,FALSE),"")</f>
        <v/>
      </c>
      <c r="AK423" s="4" t="str">
        <f>IFERROR(VLOOKUP(B423,FS!$A$2:$N$78,10,FALSE),"")</f>
        <v/>
      </c>
      <c r="AL423" s="4" t="str">
        <f>IFERROR(VLOOKUP(B423,FS!$A$2:$N$78,11,FALSE),"")</f>
        <v/>
      </c>
      <c r="AM423" s="4" t="str">
        <f>IFERROR(VLOOKUP(B423,FS!$A$2:$N$78,12,FALSE),"")</f>
        <v/>
      </c>
      <c r="AN423" s="4" t="str">
        <f>IFERROR(VLOOKUP(B423,FS!$A$2:$N$78,13,FALSE),"")</f>
        <v/>
      </c>
      <c r="AO423" s="236">
        <f t="shared" si="84"/>
        <v>0</v>
      </c>
      <c r="AP423" s="235">
        <f t="shared" si="85"/>
        <v>0</v>
      </c>
      <c r="AQ423" s="237">
        <f t="shared" si="86"/>
        <v>0</v>
      </c>
      <c r="AR423" s="4">
        <f t="shared" si="87"/>
        <v>28.666666666666668</v>
      </c>
      <c r="AS423" s="1">
        <f t="shared" si="88"/>
        <v>1</v>
      </c>
      <c r="AT423" s="245">
        <f t="shared" si="91"/>
        <v>4</v>
      </c>
    </row>
    <row r="424" spans="1:46" s="130" customFormat="1" ht="15" customHeight="1">
      <c r="A424" s="141">
        <v>9155137</v>
      </c>
      <c r="B424" s="141">
        <v>888852</v>
      </c>
      <c r="C424" s="14" t="s">
        <v>66</v>
      </c>
      <c r="D424" s="2">
        <v>2007</v>
      </c>
      <c r="E424" s="3" t="s">
        <v>11</v>
      </c>
      <c r="F424" s="1" t="str">
        <f>IFERROR(VLOOKUP(B424,SVEXP!$A$2:$F$6577,6,FALSE),"")</f>
        <v>Lítací jelen</v>
      </c>
      <c r="G424" s="211" t="str">
        <f>IFERROR(VLOOKUP(B424,SVEXP!$A$2:$E$6577,5,FALSE),"")</f>
        <v>Moravskoslezský kraj</v>
      </c>
      <c r="H424" s="3" t="s">
        <v>164</v>
      </c>
      <c r="I424" s="4" t="str">
        <f>IFERROR(VLOOKUP(A424,'KLP1'!$C$1:$I$108,7,0),IFERROR(VLOOKUP(B424,'KLP1'!$D$1:$I$108,6,0),""))</f>
        <v/>
      </c>
      <c r="J424" s="4" t="str">
        <f>IFERROR(VLOOKUP(A424,'KLP2'!$C$1:$I$108,7,0),IFERROR(VLOOKUP(B424,'KLP2'!$D$1:$I$108,6,0),""))</f>
        <v/>
      </c>
      <c r="K424" s="4">
        <f>IFERROR(VLOOKUP(A424,'DM1'!$C$1:$I$108,7,0),IFERROR(VLOOKUP(B424,'DM1'!$D$1:$I$108,6,0),""))</f>
        <v>50</v>
      </c>
      <c r="L424" s="4">
        <f>IFERROR(VLOOKUP(A424,'DM2'!$C$1:$I$108,7,0),IFERROR(VLOOKUP(B424,'DM2'!$D$1:$I$108,6,0),""))</f>
        <v>36</v>
      </c>
      <c r="M424" s="4" t="str">
        <f>IFERROR(VLOOKUP(A424,'SPF1'!$C$1:$I$108,7,0),IFERROR(VLOOKUP(B424,'SPF1'!$D$1:$I$108,6,0),""))</f>
        <v/>
      </c>
      <c r="N424" s="4" t="str">
        <f>IFERROR(VLOOKUP(A424,'SPF2'!$C$1:$I$108,7,0),IFERROR(VLOOKUP(B424,'SPF2'!$D$1:$I$108,6,0),""))</f>
        <v/>
      </c>
      <c r="O424" s="10">
        <f t="shared" si="78"/>
        <v>86</v>
      </c>
      <c r="P424" s="11">
        <f t="shared" si="79"/>
        <v>86</v>
      </c>
      <c r="Q424" s="201">
        <f t="shared" si="80"/>
        <v>28.666666666666668</v>
      </c>
      <c r="R424" s="8"/>
      <c r="S424" s="5" t="str">
        <f>IFERROR(VLOOKUP(A424,DMSBX1!$C$1:$I$108,7,0),IFERROR(VLOOKUP(B424,DMSBX1!$D$1:$I$108,6,0),""))</f>
        <v/>
      </c>
      <c r="T424" s="5" t="str">
        <f>IFERROR(VLOOKUP(A424,DMSBX2!$C$1:$I$101,7,0),IFERROR(VLOOKUP(B424,DMSBX2!$D$1:$I$101,6,0),""))</f>
        <v/>
      </c>
      <c r="U424" s="4" t="str">
        <f>IFERROR(VLOOKUP(B424,'SP1'!$D$1:$I$107,6,0),"")</f>
        <v/>
      </c>
      <c r="V424" s="4" t="str">
        <f>IFERROR(VLOOKUP(B424,'SP2'!$D$1:$I$107,6,0),"")</f>
        <v/>
      </c>
      <c r="W424" s="4" t="str">
        <f>IFERROR(IF(B424&lt;&gt;0,VLOOKUP(B424,KLSBX1!$D$2:$I$120,6,FALSE()),NA()),IFERROR(IF(A424&lt;&gt;0,VLOOKUP(A424,KLSBX1!$C$2:$I$120,7,FALSE()),NA()),""))</f>
        <v/>
      </c>
      <c r="X424" s="4" t="str">
        <f>IFERROR(IF(B424&lt;&gt;0,VLOOKUP(B424,KLSBX2!$D$2:$I$120,6,FALSE()),NA()),IFERROR(IF(A424&lt;&gt;0,VLOOKUP(A424,KLSBX2!$C$2:$I$120,7,FALSE()),NA()),""))</f>
        <v/>
      </c>
      <c r="Y424" s="4" t="str">
        <f>IFERROR(IF(B424&lt;&gt;0,VLOOKUP(B424,DMSBXNC!$D$2:$I$420,6,FALSE()),NA()),IFERROR(IF(A424&lt;&gt;0,VLOOKUP(A424,DMSBXNC!$C$2:$I$420,7,FALSE()),NA()),""))</f>
        <v/>
      </c>
      <c r="Z424" s="4" t="str">
        <f>IFERROR(IF(B424&lt;&gt;0,VLOOKUP(B424,DMSBX1_3!$D$2:$I$420,6,FALSE()),NA()),IFERROR(IF(A424&lt;&gt;0,VLOOKUP(A424,DMSBX1_3!$C$2:$I$420,7,FALSE()),NA()),""))</f>
        <v/>
      </c>
      <c r="AA424" s="4" t="str">
        <f>IFERROR(IF(B424&lt;&gt;0,VLOOKUP(B424,'KLS1'!$D$2:$I$420,6,FALSE()),NA()),IFERROR(IF(A424&lt;&gt;0,VLOOKUP(A424,'KLS1'!$C$2:$I$420,7,FALSE()),NA()),""))</f>
        <v/>
      </c>
      <c r="AB424" s="6" t="str">
        <f>IFERROR(IF(B424&lt;&gt;0,VLOOKUP(B424,'KLS2'!$D$2:$I$426,6,FALSE()),NA()),IFERROR(IF(A424&lt;&gt;0,VLOOKUP(A424,'KLS2'!$C$2:$I$426,7,FALSE()),NA()),""))</f>
        <v/>
      </c>
      <c r="AC424" s="10">
        <f t="shared" si="81"/>
        <v>0</v>
      </c>
      <c r="AD424" s="11">
        <f t="shared" si="82"/>
        <v>0</v>
      </c>
      <c r="AE424" s="201">
        <f t="shared" si="83"/>
        <v>0</v>
      </c>
      <c r="AF424" s="240"/>
      <c r="AG424" s="4" t="str">
        <f>IFERROR(VLOOKUP(B424,FS!$A$2:$N$78,6,FALSE),"")</f>
        <v/>
      </c>
      <c r="AH424" s="4" t="str">
        <f>IFERROR(VLOOKUP(B424,FS!$A$2:$N$78,7,FALSE),"")</f>
        <v/>
      </c>
      <c r="AI424" s="4" t="str">
        <f>IFERROR(VLOOKUP(B424,FS!$A$2:$N$78,8,FALSE),"")</f>
        <v/>
      </c>
      <c r="AJ424" s="4" t="str">
        <f>IFERROR(VLOOKUP(B424,FS!$A$2:$N$78,9,FALSE),"")</f>
        <v/>
      </c>
      <c r="AK424" s="4" t="str">
        <f>IFERROR(VLOOKUP(B424,FS!$A$2:$N$78,10,FALSE),"")</f>
        <v/>
      </c>
      <c r="AL424" s="4" t="str">
        <f>IFERROR(VLOOKUP(B424,FS!$A$2:$N$78,11,FALSE),"")</f>
        <v/>
      </c>
      <c r="AM424" s="4" t="str">
        <f>IFERROR(VLOOKUP(B424,FS!$A$2:$N$78,12,FALSE),"")</f>
        <v/>
      </c>
      <c r="AN424" s="4" t="str">
        <f>IFERROR(VLOOKUP(B424,FS!$A$2:$N$78,13,FALSE),"")</f>
        <v/>
      </c>
      <c r="AO424" s="236">
        <f t="shared" si="84"/>
        <v>0</v>
      </c>
      <c r="AP424" s="235">
        <f t="shared" si="85"/>
        <v>0</v>
      </c>
      <c r="AQ424" s="237">
        <f t="shared" si="86"/>
        <v>0</v>
      </c>
      <c r="AR424" s="4">
        <f t="shared" si="87"/>
        <v>28.666666666666668</v>
      </c>
      <c r="AS424" s="1">
        <f t="shared" si="88"/>
        <v>1</v>
      </c>
      <c r="AT424" s="245">
        <f t="shared" si="91"/>
        <v>2</v>
      </c>
    </row>
    <row r="425" spans="1:46" s="130" customFormat="1" ht="15" customHeight="1">
      <c r="A425" s="141">
        <v>9155117</v>
      </c>
      <c r="B425" s="141">
        <v>888884</v>
      </c>
      <c r="C425" s="14" t="s">
        <v>221</v>
      </c>
      <c r="D425" s="2">
        <v>2007</v>
      </c>
      <c r="E425" s="3" t="s">
        <v>11</v>
      </c>
      <c r="F425" s="1" t="str">
        <f>IFERROR(VLOOKUP(B425,SVEXP!$A$2:$F$6577,6,FALSE),"")</f>
        <v>100. Hard</v>
      </c>
      <c r="G425" s="211" t="str">
        <f>IFERROR(VLOOKUP(B425,SVEXP!$A$2:$E$6577,5,FALSE),"")</f>
        <v>Středočeský kraj</v>
      </c>
      <c r="H425" s="3" t="s">
        <v>164</v>
      </c>
      <c r="I425" s="4" t="str">
        <f>IFERROR(VLOOKUP(A425,'KLP1'!$C$1:$I$108,7,0),IFERROR(VLOOKUP(B425,'KLP1'!$D$1:$I$108,6,0),""))</f>
        <v/>
      </c>
      <c r="J425" s="4" t="str">
        <f>IFERROR(VLOOKUP(A425,'KLP2'!$C$1:$I$108,7,0),IFERROR(VLOOKUP(B425,'KLP2'!$D$1:$I$108,6,0),""))</f>
        <v/>
      </c>
      <c r="K425" s="4">
        <f>IFERROR(VLOOKUP(A425,'DM1'!$C$1:$I$108,7,0),IFERROR(VLOOKUP(B425,'DM1'!$D$1:$I$108,6,0),""))</f>
        <v>100</v>
      </c>
      <c r="L425" s="4" t="str">
        <f>IFERROR(VLOOKUP(A425,'DM2'!$C$1:$I$108,7,0),IFERROR(VLOOKUP(B425,'DM2'!$D$1:$I$108,6,0),""))</f>
        <v/>
      </c>
      <c r="M425" s="4">
        <f>IFERROR(VLOOKUP(A425,'SPF1'!$C$1:$I$108,7,0),IFERROR(VLOOKUP(B425,'SPF1'!$D$1:$I$108,6,0),""))</f>
        <v>80</v>
      </c>
      <c r="N425" s="4">
        <f>IFERROR(VLOOKUP(A425,'SPF2'!$C$1:$I$108,7,0),IFERROR(VLOOKUP(B425,'SPF2'!$D$1:$I$108,6,0),""))</f>
        <v>60</v>
      </c>
      <c r="O425" s="10">
        <f t="shared" si="78"/>
        <v>240</v>
      </c>
      <c r="P425" s="11">
        <f t="shared" si="79"/>
        <v>240</v>
      </c>
      <c r="Q425" s="201">
        <f t="shared" si="80"/>
        <v>80</v>
      </c>
      <c r="R425" s="8"/>
      <c r="S425" s="5" t="str">
        <f>IFERROR(VLOOKUP(A425,DMSBX1!$C$1:$I$108,7,0),IFERROR(VLOOKUP(B425,DMSBX1!$D$1:$I$108,6,0),""))</f>
        <v/>
      </c>
      <c r="T425" s="5" t="str">
        <f>IFERROR(VLOOKUP(A425,DMSBX2!$C$1:$I$101,7,0),IFERROR(VLOOKUP(B425,DMSBX2!$D$1:$I$101,6,0),""))</f>
        <v/>
      </c>
      <c r="U425" s="4" t="str">
        <f>IFERROR(VLOOKUP(B425,'SP1'!$D$1:$I$107,6,0),"")</f>
        <v/>
      </c>
      <c r="V425" s="4" t="str">
        <f>IFERROR(VLOOKUP(B425,'SP2'!$D$1:$I$107,6,0),"")</f>
        <v/>
      </c>
      <c r="W425" s="4" t="str">
        <f>IFERROR(IF(B425&lt;&gt;0,VLOOKUP(B425,KLSBX1!$D$2:$I$120,6,FALSE()),NA()),IFERROR(IF(A425&lt;&gt;0,VLOOKUP(A425,KLSBX1!$C$2:$I$120,7,FALSE()),NA()),""))</f>
        <v/>
      </c>
      <c r="X425" s="4" t="str">
        <f>IFERROR(IF(B425&lt;&gt;0,VLOOKUP(B425,KLSBX2!$D$2:$I$120,6,FALSE()),NA()),IFERROR(IF(A425&lt;&gt;0,VLOOKUP(A425,KLSBX2!$C$2:$I$120,7,FALSE()),NA()),""))</f>
        <v/>
      </c>
      <c r="Y425" s="4" t="str">
        <f>IFERROR(IF(B425&lt;&gt;0,VLOOKUP(B425,DMSBXNC!$D$2:$I$420,6,FALSE()),NA()),IFERROR(IF(A425&lt;&gt;0,VLOOKUP(A425,DMSBXNC!$C$2:$I$420,7,FALSE()),NA()),""))</f>
        <v/>
      </c>
      <c r="Z425" s="4" t="str">
        <f>IFERROR(IF(B425&lt;&gt;0,VLOOKUP(B425,DMSBX1_3!$D$2:$I$420,6,FALSE()),NA()),IFERROR(IF(A425&lt;&gt;0,VLOOKUP(A425,DMSBX1_3!$C$2:$I$420,7,FALSE()),NA()),""))</f>
        <v/>
      </c>
      <c r="AA425" s="4" t="str">
        <f>IFERROR(IF(B425&lt;&gt;0,VLOOKUP(B425,'KLS1'!$D$2:$I$420,6,FALSE()),NA()),IFERROR(IF(A425&lt;&gt;0,VLOOKUP(A425,'KLS1'!$C$2:$I$420,7,FALSE()),NA()),""))</f>
        <v/>
      </c>
      <c r="AB425" s="6" t="str">
        <f>IFERROR(IF(B425&lt;&gt;0,VLOOKUP(B425,'KLS2'!$D$2:$I$426,6,FALSE()),NA()),IFERROR(IF(A425&lt;&gt;0,VLOOKUP(A425,'KLS2'!$C$2:$I$426,7,FALSE()),NA()),""))</f>
        <v/>
      </c>
      <c r="AC425" s="10">
        <f t="shared" si="81"/>
        <v>0</v>
      </c>
      <c r="AD425" s="11">
        <f t="shared" si="82"/>
        <v>0</v>
      </c>
      <c r="AE425" s="201">
        <f t="shared" si="83"/>
        <v>0</v>
      </c>
      <c r="AF425" s="240"/>
      <c r="AG425" s="4" t="str">
        <f>IFERROR(VLOOKUP(B425,FS!$A$2:$N$78,6,FALSE),"")</f>
        <v/>
      </c>
      <c r="AH425" s="4" t="str">
        <f>IFERROR(VLOOKUP(B425,FS!$A$2:$N$78,7,FALSE),"")</f>
        <v/>
      </c>
      <c r="AI425" s="4" t="str">
        <f>IFERROR(VLOOKUP(B425,FS!$A$2:$N$78,8,FALSE),"")</f>
        <v/>
      </c>
      <c r="AJ425" s="4" t="str">
        <f>IFERROR(VLOOKUP(B425,FS!$A$2:$N$78,9,FALSE),"")</f>
        <v/>
      </c>
      <c r="AK425" s="4" t="str">
        <f>IFERROR(VLOOKUP(B425,FS!$A$2:$N$78,10,FALSE),"")</f>
        <v/>
      </c>
      <c r="AL425" s="4" t="str">
        <f>IFERROR(VLOOKUP(B425,FS!$A$2:$N$78,11,FALSE),"")</f>
        <v/>
      </c>
      <c r="AM425" s="4" t="str">
        <f>IFERROR(VLOOKUP(B425,FS!$A$2:$N$78,12,FALSE),"")</f>
        <v/>
      </c>
      <c r="AN425" s="4" t="str">
        <f>IFERROR(VLOOKUP(B425,FS!$A$2:$N$78,13,FALSE),"")</f>
        <v/>
      </c>
      <c r="AO425" s="236">
        <f t="shared" si="84"/>
        <v>0</v>
      </c>
      <c r="AP425" s="235">
        <f t="shared" si="85"/>
        <v>0</v>
      </c>
      <c r="AQ425" s="237">
        <f t="shared" si="86"/>
        <v>0</v>
      </c>
      <c r="AR425" s="4">
        <f t="shared" si="87"/>
        <v>80</v>
      </c>
      <c r="AS425" s="1">
        <f t="shared" si="88"/>
        <v>1</v>
      </c>
      <c r="AT425" s="245">
        <f t="shared" si="91"/>
        <v>3</v>
      </c>
    </row>
    <row r="426" spans="1:46" s="130" customFormat="1" ht="15" customHeight="1">
      <c r="A426" s="141">
        <v>9150386</v>
      </c>
      <c r="B426" s="141">
        <v>776142</v>
      </c>
      <c r="C426" s="14" t="s">
        <v>456</v>
      </c>
      <c r="D426" s="2">
        <v>2007</v>
      </c>
      <c r="E426" s="3" t="s">
        <v>11</v>
      </c>
      <c r="F426" s="1" t="str">
        <f>IFERROR(VLOOKUP(B426,SVEXP!$A$2:$F$6577,6,FALSE),"")</f>
        <v>Snow Rockets</v>
      </c>
      <c r="G426" s="211">
        <f>IFERROR(VLOOKUP(B426,SVEXP!$A$2:$E$6577,5,FALSE),"")</f>
        <v>0</v>
      </c>
      <c r="H426" s="3" t="s">
        <v>161</v>
      </c>
      <c r="I426" s="4" t="str">
        <f>IFERROR(VLOOKUP(A426,'KLP1'!$C$1:$I$108,7,0),IFERROR(VLOOKUP(B426,'KLP1'!$D$1:$I$108,6,0),""))</f>
        <v/>
      </c>
      <c r="J426" s="4" t="str">
        <f>IFERROR(VLOOKUP(A426,'KLP2'!$C$1:$I$108,7,0),IFERROR(VLOOKUP(B426,'KLP2'!$D$1:$I$108,6,0),""))</f>
        <v/>
      </c>
      <c r="K426" s="4" t="str">
        <f>IFERROR(VLOOKUP(A426,'DM1'!$C$1:$I$108,7,0),IFERROR(VLOOKUP(B426,'DM1'!$D$1:$I$108,6,0),""))</f>
        <v/>
      </c>
      <c r="L426" s="4" t="str">
        <f>IFERROR(VLOOKUP(A426,'DM2'!$C$1:$I$108,7,0),IFERROR(VLOOKUP(B426,'DM2'!$D$1:$I$108,6,0),""))</f>
        <v/>
      </c>
      <c r="M426" s="1" t="str">
        <f>IFERROR(VLOOKUP(A426,'SPF1'!$C$1:$I$108,7,0),IFERROR(VLOOKUP(B426,'SPF1'!$D$1:$I$108,6,0),""))</f>
        <v/>
      </c>
      <c r="N426" s="4" t="str">
        <f>IFERROR(VLOOKUP(A426,'SPF2'!$C$1:$I$108,7,0),IFERROR(VLOOKUP(B426,'SPF2'!$D$1:$I$108,6,0),""))</f>
        <v/>
      </c>
      <c r="O426" s="10">
        <f t="shared" si="78"/>
        <v>0</v>
      </c>
      <c r="P426" s="11">
        <f t="shared" si="79"/>
        <v>0</v>
      </c>
      <c r="Q426" s="201">
        <f t="shared" si="80"/>
        <v>0</v>
      </c>
      <c r="R426" s="8"/>
      <c r="S426" s="5">
        <f>IFERROR(VLOOKUP(A426,DMSBX1!$C$1:$I$108,7,0),IFERROR(VLOOKUP(B426,DMSBX1!$D$1:$I$108,6,0),""))</f>
        <v>45</v>
      </c>
      <c r="T426" s="5">
        <f>IFERROR(VLOOKUP(A426,DMSBX2!$C$1:$I$101,7,0),IFERROR(VLOOKUP(B426,DMSBX2!$D$1:$I$101,6,0),""))</f>
        <v>45</v>
      </c>
      <c r="U426" s="4" t="str">
        <f>IFERROR(VLOOKUP(B426,'SP1'!$D$1:$I$107,6,0),"")</f>
        <v/>
      </c>
      <c r="V426" s="4" t="str">
        <f>IFERROR(VLOOKUP(B426,'SP2'!$D$1:$I$107,6,0),"")</f>
        <v/>
      </c>
      <c r="W426" s="4">
        <f>IFERROR(IF(B426&lt;&gt;0,VLOOKUP(B426,KLSBX1!$D$2:$I$120,6,FALSE()),NA()),IFERROR(IF(A426&lt;&gt;0,VLOOKUP(A426,KLSBX1!$C$2:$I$120,7,FALSE()),NA()),""))</f>
        <v>36</v>
      </c>
      <c r="X426" s="4">
        <f>IFERROR(IF(B426&lt;&gt;0,VLOOKUP(B426,KLSBX2!$D$2:$I$120,6,FALSE()),NA()),IFERROR(IF(A426&lt;&gt;0,VLOOKUP(A426,KLSBX2!$C$2:$I$120,7,FALSE()),NA()),""))</f>
        <v>80</v>
      </c>
      <c r="Y426" s="4">
        <f>IFERROR(IF(B426&lt;&gt;0,VLOOKUP(B426,DMSBXNC!$D$2:$I$420,6,FALSE()),NA()),IFERROR(IF(A426&lt;&gt;0,VLOOKUP(A426,DMSBXNC!$C$2:$I$420,7,FALSE()),NA()),""))</f>
        <v>15</v>
      </c>
      <c r="Z426" s="4">
        <f>IFERROR(IF(B426&lt;&gt;0,VLOOKUP(B426,DMSBX1_3!$D$2:$I$420,6,FALSE()),NA()),IFERROR(IF(A426&lt;&gt;0,VLOOKUP(A426,DMSBX1_3!$C$2:$I$420,7,FALSE()),NA()),""))</f>
        <v>26</v>
      </c>
      <c r="AA426" s="4" t="str">
        <f>IFERROR(IF(B426&lt;&gt;0,VLOOKUP(B426,'KLS1'!$D$2:$I$420,6,FALSE()),NA()),IFERROR(IF(A426&lt;&gt;0,VLOOKUP(A426,'KLS1'!$C$2:$I$420,7,FALSE()),NA()),""))</f>
        <v/>
      </c>
      <c r="AB426" s="6" t="str">
        <f>IFERROR(IF(B426&lt;&gt;0,VLOOKUP(B426,'KLS2'!$D$2:$I$426,6,FALSE()),NA()),IFERROR(IF(A426&lt;&gt;0,VLOOKUP(A426,'KLS2'!$C$2:$I$426,7,FALSE()),NA()),""))</f>
        <v/>
      </c>
      <c r="AC426" s="10">
        <f t="shared" si="81"/>
        <v>247</v>
      </c>
      <c r="AD426" s="11">
        <f t="shared" si="82"/>
        <v>247</v>
      </c>
      <c r="AE426" s="201">
        <f t="shared" si="83"/>
        <v>56.666666666666664</v>
      </c>
      <c r="AF426" s="240"/>
      <c r="AG426" s="4" t="str">
        <f>IFERROR(VLOOKUP(B426,FS!$A$2:$N$78,6,FALSE),"")</f>
        <v/>
      </c>
      <c r="AH426" s="4" t="str">
        <f>IFERROR(VLOOKUP(B426,FS!$A$2:$N$78,7,FALSE),"")</f>
        <v/>
      </c>
      <c r="AI426" s="4" t="str">
        <f>IFERROR(VLOOKUP(B426,FS!$A$2:$N$78,8,FALSE),"")</f>
        <v/>
      </c>
      <c r="AJ426" s="4" t="str">
        <f>IFERROR(VLOOKUP(B426,FS!$A$2:$N$78,9,FALSE),"")</f>
        <v/>
      </c>
      <c r="AK426" s="4" t="str">
        <f>IFERROR(VLOOKUP(B426,FS!$A$2:$N$78,10,FALSE),"")</f>
        <v/>
      </c>
      <c r="AL426" s="4" t="str">
        <f>IFERROR(VLOOKUP(B426,FS!$A$2:$N$78,11,FALSE),"")</f>
        <v/>
      </c>
      <c r="AM426" s="4" t="str">
        <f>IFERROR(VLOOKUP(B426,FS!$A$2:$N$78,12,FALSE),"")</f>
        <v/>
      </c>
      <c r="AN426" s="4" t="str">
        <f>IFERROR(VLOOKUP(B426,FS!$A$2:$N$78,13,FALSE),"")</f>
        <v/>
      </c>
      <c r="AO426" s="236">
        <f t="shared" si="84"/>
        <v>0</v>
      </c>
      <c r="AP426" s="235">
        <f t="shared" si="85"/>
        <v>0</v>
      </c>
      <c r="AQ426" s="237">
        <f t="shared" si="86"/>
        <v>0</v>
      </c>
      <c r="AR426" s="4">
        <f t="shared" si="87"/>
        <v>56.666666666666664</v>
      </c>
      <c r="AS426" s="1">
        <f t="shared" si="88"/>
        <v>1</v>
      </c>
      <c r="AT426" s="245">
        <f t="shared" si="91"/>
        <v>6</v>
      </c>
    </row>
    <row r="427" spans="1:46" s="130" customFormat="1" ht="15" customHeight="1">
      <c r="A427" s="144"/>
      <c r="B427" s="144">
        <v>1501</v>
      </c>
      <c r="C427" s="133" t="s">
        <v>594</v>
      </c>
      <c r="D427" s="134">
        <v>2014</v>
      </c>
      <c r="E427" s="134" t="s">
        <v>388</v>
      </c>
      <c r="F427" s="133"/>
      <c r="G427" s="219"/>
      <c r="H427" s="134" t="s">
        <v>595</v>
      </c>
      <c r="I427" s="127" t="str">
        <f>IFERROR(VLOOKUP(A427,'KLP1'!$C$1:$I$108,7,0),IFERROR(VLOOKUP(B427,'KLP1'!$D$1:$I$108,6,0),""))</f>
        <v/>
      </c>
      <c r="J427" s="127" t="str">
        <f>IFERROR(VLOOKUP(A427,'KLP2'!$C$1:$I$108,7,0),IFERROR(VLOOKUP(B427,'KLP2'!$D$1:$I$108,6,0),""))</f>
        <v/>
      </c>
      <c r="K427" s="127" t="str">
        <f>IFERROR(VLOOKUP(A427,'DM1'!$C$1:$I$108,7,0),IFERROR(VLOOKUP(B427,'DM1'!$D$1:$I$108,6,0),""))</f>
        <v/>
      </c>
      <c r="L427" s="127" t="str">
        <f>IFERROR(VLOOKUP(A427,'DM2'!$C$1:$I$108,7,0),IFERROR(VLOOKUP(B427,'DM2'!$D$1:$I$108,6,0),""))</f>
        <v/>
      </c>
      <c r="M427" s="130" t="str">
        <f>IFERROR(VLOOKUP(A427,'SPF1'!$C$1:$I$108,7,0),IFERROR(VLOOKUP(B427,'SPF1'!$D$1:$I$108,6,0),""))</f>
        <v/>
      </c>
      <c r="N427" s="127" t="str">
        <f>IFERROR(VLOOKUP(A427,'SPF2'!$C$1:$I$108,7,0),IFERROR(VLOOKUP(B427,'SPF2'!$D$1:$I$108,6,0),""))</f>
        <v/>
      </c>
      <c r="O427" s="10">
        <f t="shared" si="78"/>
        <v>0</v>
      </c>
      <c r="P427" s="11">
        <f t="shared" si="79"/>
        <v>0</v>
      </c>
      <c r="Q427" s="201">
        <f t="shared" si="80"/>
        <v>0</v>
      </c>
      <c r="R427" s="8"/>
      <c r="S427" s="136">
        <v>14</v>
      </c>
      <c r="T427" s="136" t="str">
        <f>IFERROR(VLOOKUP(A427,DMSBX2!$C$1:$I$101,7,0),IFERROR(VLOOKUP(B427,DMSBX2!$D$1:$I$101,6,0),""))</f>
        <v/>
      </c>
      <c r="U427" s="135" t="str">
        <f>IFERROR(VLOOKUP(B427,'SP1'!$D$1:$I$107,6,0),"")</f>
        <v/>
      </c>
      <c r="V427" s="135" t="str">
        <f>IFERROR(VLOOKUP(B427,'SP2'!$D$1:$I$107,6,0),"")</f>
        <v/>
      </c>
      <c r="W427" s="127" t="str">
        <f>IFERROR(IF(B427&lt;&gt;0,VLOOKUP(B427,KLSBX1!$D$2:$I$120,6,FALSE()),NA()),IFERROR(IF(A427&lt;&gt;0,VLOOKUP(A427,KLSBX1!$C$2:$I$120,7,FALSE()),NA()),""))</f>
        <v/>
      </c>
      <c r="X427" s="127" t="str">
        <f>IFERROR(IF(B427&lt;&gt;0,VLOOKUP(B427,KLSBX2!$D$2:$I$120,6,FALSE()),NA()),IFERROR(IF(A427&lt;&gt;0,VLOOKUP(A427,KLSBX2!$C$2:$I$120,7,FALSE()),NA()),""))</f>
        <v/>
      </c>
      <c r="Y427" s="127">
        <f>IFERROR(IF(B427&lt;&gt;0,VLOOKUP(B427,DMSBXNC!$D$2:$I$420,6,FALSE()),NA()),IFERROR(IF(A427&lt;&gt;0,VLOOKUP(A427,DMSBXNC!$C$2:$I$420,7,FALSE()),NA()),""))</f>
        <v>9</v>
      </c>
      <c r="Z427" s="127">
        <f>IFERROR(IF(B427&lt;&gt;0,VLOOKUP(B427,DMSBX1_3!$D$2:$I$420,6,FALSE()),NA()),IFERROR(IF(A427&lt;&gt;0,VLOOKUP(A427,DMSBX1_3!$C$2:$I$420,7,FALSE()),NA()),""))</f>
        <v>6</v>
      </c>
      <c r="AA427" s="127" t="str">
        <f>IFERROR(IF(B427&lt;&gt;0,VLOOKUP(B427,'KLS1'!$D$2:$I$420,6,FALSE()),NA()),IFERROR(IF(A427&lt;&gt;0,VLOOKUP(A427,'KLS1'!$C$2:$I$420,7,FALSE()),NA()),""))</f>
        <v/>
      </c>
      <c r="AB427" s="129" t="str">
        <f>IFERROR(IF(B427&lt;&gt;0,VLOOKUP(B427,'KLS2'!$D$2:$I$426,6,FALSE()),NA()),IFERROR(IF(A427&lt;&gt;0,VLOOKUP(A427,'KLS2'!$C$2:$I$426,7,FALSE()),NA()),""))</f>
        <v/>
      </c>
      <c r="AC427" s="10">
        <f t="shared" si="81"/>
        <v>29</v>
      </c>
      <c r="AD427" s="11">
        <f t="shared" si="82"/>
        <v>29</v>
      </c>
      <c r="AE427" s="201">
        <f t="shared" si="83"/>
        <v>9.6666666666666661</v>
      </c>
      <c r="AF427" s="240"/>
      <c r="AG427" s="4" t="str">
        <f>IFERROR(VLOOKUP(B427,FS!$A$2:$N$78,6,FALSE),"")</f>
        <v/>
      </c>
      <c r="AH427" s="4" t="str">
        <f>IFERROR(VLOOKUP(B427,FS!$A$2:$N$78,7,FALSE),"")</f>
        <v/>
      </c>
      <c r="AI427" s="4" t="str">
        <f>IFERROR(VLOOKUP(B427,FS!$A$2:$N$78,8,FALSE),"")</f>
        <v/>
      </c>
      <c r="AJ427" s="4" t="str">
        <f>IFERROR(VLOOKUP(B427,FS!$A$2:$N$78,9,FALSE),"")</f>
        <v/>
      </c>
      <c r="AK427" s="4" t="str">
        <f>IFERROR(VLOOKUP(B427,FS!$A$2:$N$78,10,FALSE),"")</f>
        <v/>
      </c>
      <c r="AL427" s="4" t="str">
        <f>IFERROR(VLOOKUP(B427,FS!$A$2:$N$78,11,FALSE),"")</f>
        <v/>
      </c>
      <c r="AM427" s="4" t="str">
        <f>IFERROR(VLOOKUP(B427,FS!$A$2:$N$78,12,FALSE),"")</f>
        <v/>
      </c>
      <c r="AN427" s="4" t="str">
        <f>IFERROR(VLOOKUP(B427,FS!$A$2:$N$78,13,FALSE),"")</f>
        <v/>
      </c>
      <c r="AO427" s="236">
        <f t="shared" si="84"/>
        <v>0</v>
      </c>
      <c r="AP427" s="235">
        <f t="shared" si="85"/>
        <v>0</v>
      </c>
      <c r="AQ427" s="237">
        <f t="shared" si="86"/>
        <v>0</v>
      </c>
      <c r="AR427" s="4">
        <f t="shared" si="87"/>
        <v>9.6666666666666661</v>
      </c>
      <c r="AS427" s="1">
        <f t="shared" si="88"/>
        <v>1</v>
      </c>
    </row>
    <row r="428" spans="1:46" s="130" customFormat="1" ht="15" customHeight="1">
      <c r="A428" s="144"/>
      <c r="B428" s="144">
        <v>1118</v>
      </c>
      <c r="C428" s="133" t="s">
        <v>602</v>
      </c>
      <c r="D428" s="134">
        <v>2014</v>
      </c>
      <c r="E428" s="134" t="s">
        <v>16</v>
      </c>
      <c r="F428" s="133"/>
      <c r="G428" s="219"/>
      <c r="H428" s="134" t="s">
        <v>164</v>
      </c>
      <c r="I428" s="135"/>
      <c r="J428" s="135"/>
      <c r="K428" s="127">
        <f>IFERROR(VLOOKUP(A428,'DM1'!$C$1:$I$108,7,0),IFERROR(VLOOKUP(B428,'DM1'!$D$1:$I$108,6,0),""))</f>
        <v>26</v>
      </c>
      <c r="L428" s="127">
        <f>IFERROR(VLOOKUP(A428,'DM2'!$C$1:$I$108,7,0),IFERROR(VLOOKUP(B428,'DM2'!$D$1:$I$108,6,0),""))</f>
        <v>32</v>
      </c>
      <c r="M428" s="130" t="str">
        <f>IFERROR(VLOOKUP(A428,'SPF1'!$C$1:$I$108,7,0),IFERROR(VLOOKUP(B428,'SPF1'!$D$1:$I$108,6,0),""))</f>
        <v/>
      </c>
      <c r="N428" s="127" t="str">
        <f>IFERROR(VLOOKUP(A428,'SPF2'!$C$1:$I$108,7,0),IFERROR(VLOOKUP(B428,'SPF2'!$D$1:$I$108,6,0),""))</f>
        <v/>
      </c>
      <c r="O428" s="10">
        <f t="shared" si="78"/>
        <v>58</v>
      </c>
      <c r="P428" s="11">
        <f t="shared" si="79"/>
        <v>58</v>
      </c>
      <c r="Q428" s="201">
        <f t="shared" si="80"/>
        <v>19.333333333333332</v>
      </c>
      <c r="R428" s="8"/>
      <c r="S428" s="136"/>
      <c r="T428" s="135"/>
      <c r="U428" s="135"/>
      <c r="V428" s="135"/>
      <c r="W428" s="127" t="str">
        <f>IFERROR(IF(B428&lt;&gt;0,VLOOKUP(B428,KLSBX1!$D$2:$I$120,6,FALSE()),NA()),IFERROR(IF(A428&lt;&gt;0,VLOOKUP(A428,KLSBX1!$C$2:$I$120,7,FALSE()),NA()),""))</f>
        <v/>
      </c>
      <c r="X428" s="127" t="str">
        <f>IFERROR(IF(B428&lt;&gt;0,VLOOKUP(B428,KLSBX2!$D$2:$I$120,6,FALSE()),NA()),IFERROR(IF(A428&lt;&gt;0,VLOOKUP(A428,KLSBX2!$C$2:$I$120,7,FALSE()),NA()),""))</f>
        <v/>
      </c>
      <c r="Y428" s="127" t="str">
        <f>IFERROR(IF(B428&lt;&gt;0,VLOOKUP(B428,DMSBXNC!$D$2:$I$420,6,FALSE()),NA()),IFERROR(IF(A428&lt;&gt;0,VLOOKUP(A428,DMSBXNC!$C$2:$I$420,7,FALSE()),NA()),""))</f>
        <v/>
      </c>
      <c r="Z428" s="127" t="str">
        <f>IFERROR(IF(B428&lt;&gt;0,VLOOKUP(B428,DMSBX1_3!$D$2:$I$420,6,FALSE()),NA()),IFERROR(IF(A428&lt;&gt;0,VLOOKUP(A428,DMSBX1_3!$C$2:$I$420,7,FALSE()),NA()),""))</f>
        <v/>
      </c>
      <c r="AA428" s="127" t="str">
        <f>IFERROR(IF(B428&lt;&gt;0,VLOOKUP(B428,'KLS1'!$D$2:$I$420,6,FALSE()),NA()),IFERROR(IF(A428&lt;&gt;0,VLOOKUP(A428,'KLS1'!$C$2:$I$420,7,FALSE()),NA()),""))</f>
        <v/>
      </c>
      <c r="AB428" s="129" t="str">
        <f>IFERROR(IF(B428&lt;&gt;0,VLOOKUP(B428,'KLS2'!$D$2:$I$426,6,FALSE()),NA()),IFERROR(IF(A428&lt;&gt;0,VLOOKUP(A428,'KLS2'!$C$2:$I$426,7,FALSE()),NA()),""))</f>
        <v/>
      </c>
      <c r="AC428" s="10">
        <f t="shared" si="81"/>
        <v>0</v>
      </c>
      <c r="AD428" s="11">
        <f t="shared" si="82"/>
        <v>0</v>
      </c>
      <c r="AE428" s="201">
        <f t="shared" si="83"/>
        <v>0</v>
      </c>
      <c r="AF428" s="240"/>
      <c r="AG428" s="4" t="str">
        <f>IFERROR(VLOOKUP(B428,FS!$A$2:$N$78,6,FALSE),"")</f>
        <v/>
      </c>
      <c r="AH428" s="4" t="str">
        <f>IFERROR(VLOOKUP(B428,FS!$A$2:$N$78,7,FALSE),"")</f>
        <v/>
      </c>
      <c r="AI428" s="4" t="str">
        <f>IFERROR(VLOOKUP(B428,FS!$A$2:$N$78,8,FALSE),"")</f>
        <v/>
      </c>
      <c r="AJ428" s="4" t="str">
        <f>IFERROR(VLOOKUP(B428,FS!$A$2:$N$78,9,FALSE),"")</f>
        <v/>
      </c>
      <c r="AK428" s="4" t="str">
        <f>IFERROR(VLOOKUP(B428,FS!$A$2:$N$78,10,FALSE),"")</f>
        <v/>
      </c>
      <c r="AL428" s="4" t="str">
        <f>IFERROR(VLOOKUP(B428,FS!$A$2:$N$78,11,FALSE),"")</f>
        <v/>
      </c>
      <c r="AM428" s="4" t="str">
        <f>IFERROR(VLOOKUP(B428,FS!$A$2:$N$78,12,FALSE),"")</f>
        <v/>
      </c>
      <c r="AN428" s="4" t="str">
        <f>IFERROR(VLOOKUP(B428,FS!$A$2:$N$78,13,FALSE),"")</f>
        <v/>
      </c>
      <c r="AO428" s="236">
        <f t="shared" si="84"/>
        <v>0</v>
      </c>
      <c r="AP428" s="235">
        <f t="shared" si="85"/>
        <v>0</v>
      </c>
      <c r="AQ428" s="237">
        <f t="shared" si="86"/>
        <v>0</v>
      </c>
      <c r="AR428" s="4">
        <f t="shared" si="87"/>
        <v>19.333333333333332</v>
      </c>
      <c r="AS428" s="1">
        <f t="shared" si="88"/>
        <v>1</v>
      </c>
    </row>
    <row r="429" spans="1:46" s="130" customFormat="1" ht="15" customHeight="1">
      <c r="A429" s="144"/>
      <c r="B429" s="143">
        <v>1119</v>
      </c>
      <c r="C429" s="137" t="s">
        <v>99</v>
      </c>
      <c r="D429" s="139">
        <v>2014</v>
      </c>
      <c r="E429" s="139" t="s">
        <v>16</v>
      </c>
      <c r="F429" s="140"/>
      <c r="G429" s="256"/>
      <c r="H429" s="134" t="s">
        <v>164</v>
      </c>
      <c r="I429" s="135" t="str">
        <f>IFERROR(VLOOKUP(A429,'KLP1'!$C$1:$I$108,7,0),IFERROR(VLOOKUP(B429,'KLP1'!$D$1:$I$108,6,0),""))</f>
        <v/>
      </c>
      <c r="J429" s="135" t="str">
        <f>IFERROR(VLOOKUP(A429,'KLP2'!$C$1:$I$108,7,0),IFERROR(VLOOKUP(B429,'KLP2'!$D$1:$I$108,6,0),""))</f>
        <v/>
      </c>
      <c r="K429" s="135">
        <f>IFERROR(VLOOKUP(A429,'DM1'!$C$1:$I$108,7,0),IFERROR(VLOOKUP(B429,'DM1'!$D$1:$I$108,6,0),""))</f>
        <v>20</v>
      </c>
      <c r="L429" s="135">
        <f>IFERROR(VLOOKUP(A429,'DM2'!$C$1:$I$108,7,0),IFERROR(VLOOKUP(B429,'DM2'!$D$1:$I$108,6,0),""))</f>
        <v>20</v>
      </c>
      <c r="M429" s="130" t="str">
        <f>IFERROR(VLOOKUP(A429,'SPF1'!$C$1:$I$108,7,0),IFERROR(VLOOKUP(B429,'SPF1'!$D$1:$I$108,6,0),""))</f>
        <v/>
      </c>
      <c r="N429" s="127" t="str">
        <f>IFERROR(VLOOKUP(A429,'SPF2'!$C$1:$I$108,7,0),IFERROR(VLOOKUP(B429,'SPF2'!$D$1:$I$108,6,0),""))</f>
        <v/>
      </c>
      <c r="O429" s="10">
        <f t="shared" si="78"/>
        <v>40</v>
      </c>
      <c r="P429" s="11">
        <f t="shared" si="79"/>
        <v>40</v>
      </c>
      <c r="Q429" s="201">
        <f t="shared" si="80"/>
        <v>13.333333333333334</v>
      </c>
      <c r="R429" s="8"/>
      <c r="S429" s="136"/>
      <c r="T429" s="135"/>
      <c r="U429" s="135"/>
      <c r="V429" s="135"/>
      <c r="W429" s="127" t="str">
        <f>IFERROR(IF(B429&lt;&gt;0,VLOOKUP(B429,KLSBX1!$D$2:$I$120,6,FALSE()),NA()),IFERROR(IF(A429&lt;&gt;0,VLOOKUP(A429,KLSBX1!$C$2:$I$120,7,FALSE()),NA()),""))</f>
        <v/>
      </c>
      <c r="X429" s="127" t="str">
        <f>IFERROR(IF(B429&lt;&gt;0,VLOOKUP(B429,KLSBX2!$D$2:$I$120,6,FALSE()),NA()),IFERROR(IF(A429&lt;&gt;0,VLOOKUP(A429,KLSBX2!$C$2:$I$120,7,FALSE()),NA()),""))</f>
        <v/>
      </c>
      <c r="Y429" s="127" t="str">
        <f>IFERROR(IF(B429&lt;&gt;0,VLOOKUP(B429,DMSBXNC!$D$2:$I$420,6,FALSE()),NA()),IFERROR(IF(A429&lt;&gt;0,VLOOKUP(A429,DMSBXNC!$C$2:$I$420,7,FALSE()),NA()),""))</f>
        <v/>
      </c>
      <c r="Z429" s="127" t="str">
        <f>IFERROR(IF(B429&lt;&gt;0,VLOOKUP(B429,DMSBX1_3!$D$2:$I$420,6,FALSE()),NA()),IFERROR(IF(A429&lt;&gt;0,VLOOKUP(A429,DMSBX1_3!$C$2:$I$420,7,FALSE()),NA()),""))</f>
        <v/>
      </c>
      <c r="AA429" s="127" t="str">
        <f>IFERROR(IF(B429&lt;&gt;0,VLOOKUP(B429,'KLS1'!$D$2:$I$420,6,FALSE()),NA()),IFERROR(IF(A429&lt;&gt;0,VLOOKUP(A429,'KLS1'!$C$2:$I$420,7,FALSE()),NA()),""))</f>
        <v/>
      </c>
      <c r="AB429" s="129" t="str">
        <f>IFERROR(IF(B429&lt;&gt;0,VLOOKUP(B429,'KLS2'!$D$2:$I$426,6,FALSE()),NA()),IFERROR(IF(A429&lt;&gt;0,VLOOKUP(A429,'KLS2'!$C$2:$I$426,7,FALSE()),NA()),""))</f>
        <v/>
      </c>
      <c r="AC429" s="10">
        <f t="shared" si="81"/>
        <v>0</v>
      </c>
      <c r="AD429" s="11">
        <f t="shared" si="82"/>
        <v>0</v>
      </c>
      <c r="AE429" s="201">
        <f t="shared" si="83"/>
        <v>0</v>
      </c>
      <c r="AF429" s="240"/>
      <c r="AG429" s="4" t="str">
        <f>IFERROR(VLOOKUP(B429,FS!$A$2:$N$78,6,FALSE),"")</f>
        <v/>
      </c>
      <c r="AH429" s="4" t="str">
        <f>IFERROR(VLOOKUP(B429,FS!$A$2:$N$78,7,FALSE),"")</f>
        <v/>
      </c>
      <c r="AI429" s="4" t="str">
        <f>IFERROR(VLOOKUP(B429,FS!$A$2:$N$78,8,FALSE),"")</f>
        <v/>
      </c>
      <c r="AJ429" s="4" t="str">
        <f>IFERROR(VLOOKUP(B429,FS!$A$2:$N$78,9,FALSE),"")</f>
        <v/>
      </c>
      <c r="AK429" s="4" t="str">
        <f>IFERROR(VLOOKUP(B429,FS!$A$2:$N$78,10,FALSE),"")</f>
        <v/>
      </c>
      <c r="AL429" s="4" t="str">
        <f>IFERROR(VLOOKUP(B429,FS!$A$2:$N$78,11,FALSE),"")</f>
        <v/>
      </c>
      <c r="AM429" s="4" t="str">
        <f>IFERROR(VLOOKUP(B429,FS!$A$2:$N$78,12,FALSE),"")</f>
        <v/>
      </c>
      <c r="AN429" s="4" t="str">
        <f>IFERROR(VLOOKUP(B429,FS!$A$2:$N$78,13,FALSE),"")</f>
        <v/>
      </c>
      <c r="AO429" s="236">
        <f t="shared" si="84"/>
        <v>0</v>
      </c>
      <c r="AP429" s="235">
        <f t="shared" si="85"/>
        <v>0</v>
      </c>
      <c r="AQ429" s="237">
        <f t="shared" si="86"/>
        <v>0</v>
      </c>
      <c r="AR429" s="4">
        <f t="shared" si="87"/>
        <v>13.333333333333334</v>
      </c>
      <c r="AS429" s="1">
        <f t="shared" si="88"/>
        <v>1</v>
      </c>
    </row>
    <row r="430" spans="1:46" s="130" customFormat="1" ht="15" customHeight="1">
      <c r="A430" s="144"/>
      <c r="B430" s="144">
        <v>1125</v>
      </c>
      <c r="C430" s="133" t="s">
        <v>604</v>
      </c>
      <c r="D430" s="134">
        <v>2014</v>
      </c>
      <c r="E430" s="134" t="s">
        <v>16</v>
      </c>
      <c r="F430" s="133"/>
      <c r="G430" s="219"/>
      <c r="H430" s="134" t="s">
        <v>161</v>
      </c>
      <c r="I430" s="135"/>
      <c r="J430" s="135"/>
      <c r="K430" s="127" t="str">
        <f>IFERROR(VLOOKUP(A430,'DM1'!$C$1:$I$108,7,0),IFERROR(VLOOKUP(B430,'DM1'!$D$1:$I$108,6,0),""))</f>
        <v/>
      </c>
      <c r="L430" s="127" t="str">
        <f>IFERROR(VLOOKUP(A430,'DM2'!$C$1:$I$108,7,0),IFERROR(VLOOKUP(B430,'DM2'!$D$1:$I$108,6,0),""))</f>
        <v/>
      </c>
      <c r="M430" s="130">
        <f>IFERROR(VLOOKUP(A430,'SPF1'!$C$1:$I$108,7,0),IFERROR(VLOOKUP(B430,'SPF1'!$D$1:$I$108,6,0),""))</f>
        <v>32</v>
      </c>
      <c r="N430" s="127" t="str">
        <f>IFERROR(VLOOKUP(A430,'SPF2'!$C$1:$I$108,7,0),IFERROR(VLOOKUP(B430,'SPF2'!$D$1:$I$108,6,0),""))</f>
        <v/>
      </c>
      <c r="O430" s="10">
        <f t="shared" si="78"/>
        <v>32</v>
      </c>
      <c r="P430" s="11">
        <f t="shared" si="79"/>
        <v>32</v>
      </c>
      <c r="Q430" s="201">
        <f t="shared" si="80"/>
        <v>10.666666666666666</v>
      </c>
      <c r="R430" s="8"/>
      <c r="S430" s="136"/>
      <c r="T430" s="135"/>
      <c r="U430" s="135"/>
      <c r="V430" s="135"/>
      <c r="W430" s="127" t="str">
        <f>IFERROR(IF(B430&lt;&gt;0,VLOOKUP(B430,KLSBX1!$D$2:$I$120,6,FALSE()),NA()),IFERROR(IF(A430&lt;&gt;0,VLOOKUP(A430,KLSBX1!$C$2:$I$120,7,FALSE()),NA()),""))</f>
        <v/>
      </c>
      <c r="X430" s="127" t="str">
        <f>IFERROR(IF(B430&lt;&gt;0,VLOOKUP(B430,KLSBX2!$D$2:$I$120,6,FALSE()),NA()),IFERROR(IF(A430&lt;&gt;0,VLOOKUP(A430,KLSBX2!$C$2:$I$120,7,FALSE()),NA()),""))</f>
        <v/>
      </c>
      <c r="Y430" s="127" t="str">
        <f>IFERROR(IF(B430&lt;&gt;0,VLOOKUP(B430,DMSBXNC!$D$2:$I$420,6,FALSE()),NA()),IFERROR(IF(A430&lt;&gt;0,VLOOKUP(A430,DMSBXNC!$C$2:$I$420,7,FALSE()),NA()),""))</f>
        <v/>
      </c>
      <c r="Z430" s="127" t="str">
        <f>IFERROR(IF(B430&lt;&gt;0,VLOOKUP(B430,DMSBX1_3!$D$2:$I$420,6,FALSE()),NA()),IFERROR(IF(A430&lt;&gt;0,VLOOKUP(A430,DMSBX1_3!$C$2:$I$420,7,FALSE()),NA()),""))</f>
        <v/>
      </c>
      <c r="AA430" s="127" t="str">
        <f>IFERROR(IF(B430&lt;&gt;0,VLOOKUP(B430,'KLS1'!$D$2:$I$420,6,FALSE()),NA()),IFERROR(IF(A430&lt;&gt;0,VLOOKUP(A430,'KLS1'!$C$2:$I$420,7,FALSE()),NA()),""))</f>
        <v/>
      </c>
      <c r="AB430" s="129" t="str">
        <f>IFERROR(IF(B430&lt;&gt;0,VLOOKUP(B430,'KLS2'!$D$2:$I$426,6,FALSE()),NA()),IFERROR(IF(A430&lt;&gt;0,VLOOKUP(A430,'KLS2'!$C$2:$I$426,7,FALSE()),NA()),""))</f>
        <v/>
      </c>
      <c r="AC430" s="10">
        <f t="shared" si="81"/>
        <v>0</v>
      </c>
      <c r="AD430" s="11">
        <f t="shared" si="82"/>
        <v>0</v>
      </c>
      <c r="AE430" s="201">
        <f t="shared" si="83"/>
        <v>0</v>
      </c>
      <c r="AF430" s="240"/>
      <c r="AG430" s="4" t="str">
        <f>IFERROR(VLOOKUP(B430,FS!$A$2:$N$78,6,FALSE),"")</f>
        <v/>
      </c>
      <c r="AH430" s="4" t="str">
        <f>IFERROR(VLOOKUP(B430,FS!$A$2:$N$78,7,FALSE),"")</f>
        <v/>
      </c>
      <c r="AI430" s="4" t="str">
        <f>IFERROR(VLOOKUP(B430,FS!$A$2:$N$78,8,FALSE),"")</f>
        <v/>
      </c>
      <c r="AJ430" s="4" t="str">
        <f>IFERROR(VLOOKUP(B430,FS!$A$2:$N$78,9,FALSE),"")</f>
        <v/>
      </c>
      <c r="AK430" s="4" t="str">
        <f>IFERROR(VLOOKUP(B430,FS!$A$2:$N$78,10,FALSE),"")</f>
        <v/>
      </c>
      <c r="AL430" s="4" t="str">
        <f>IFERROR(VLOOKUP(B430,FS!$A$2:$N$78,11,FALSE),"")</f>
        <v/>
      </c>
      <c r="AM430" s="4" t="str">
        <f>IFERROR(VLOOKUP(B430,FS!$A$2:$N$78,12,FALSE),"")</f>
        <v/>
      </c>
      <c r="AN430" s="4" t="str">
        <f>IFERROR(VLOOKUP(B430,FS!$A$2:$N$78,13,FALSE),"")</f>
        <v/>
      </c>
      <c r="AO430" s="236">
        <f t="shared" si="84"/>
        <v>0</v>
      </c>
      <c r="AP430" s="235">
        <f t="shared" si="85"/>
        <v>0</v>
      </c>
      <c r="AQ430" s="237">
        <f t="shared" si="86"/>
        <v>0</v>
      </c>
      <c r="AR430" s="4">
        <f t="shared" si="87"/>
        <v>10.666666666666666</v>
      </c>
      <c r="AS430" s="1">
        <f t="shared" si="88"/>
        <v>1</v>
      </c>
    </row>
    <row r="431" spans="1:46" s="130" customFormat="1" ht="15" customHeight="1">
      <c r="A431" s="144"/>
      <c r="B431" s="144">
        <v>1112</v>
      </c>
      <c r="C431" s="133" t="s">
        <v>603</v>
      </c>
      <c r="D431" s="134">
        <v>2014</v>
      </c>
      <c r="E431" s="134" t="s">
        <v>16</v>
      </c>
      <c r="F431" s="133"/>
      <c r="G431" s="219"/>
      <c r="H431" s="134" t="s">
        <v>161</v>
      </c>
      <c r="I431" s="135"/>
      <c r="J431" s="135"/>
      <c r="K431" s="127">
        <f>IFERROR(VLOOKUP(A431,'DM1'!$C$1:$I$108,7,0),IFERROR(VLOOKUP(B431,'DM1'!$D$1:$I$108,6,0),""))</f>
        <v>26</v>
      </c>
      <c r="L431" s="127" t="str">
        <f>IFERROR(VLOOKUP(A431,'DM2'!$C$1:$I$108,7,0),IFERROR(VLOOKUP(B431,'DM2'!$D$1:$I$108,6,0),""))</f>
        <v/>
      </c>
      <c r="M431" s="130" t="str">
        <f>IFERROR(VLOOKUP(A431,'SPF1'!$C$1:$I$108,7,0),IFERROR(VLOOKUP(B431,'SPF1'!$D$1:$I$108,6,0),""))</f>
        <v/>
      </c>
      <c r="N431" s="127" t="str">
        <f>IFERROR(VLOOKUP(A431,'SPF2'!$C$1:$I$108,7,0),IFERROR(VLOOKUP(B431,'SPF2'!$D$1:$I$108,6,0),""))</f>
        <v/>
      </c>
      <c r="O431" s="10">
        <f t="shared" si="78"/>
        <v>26</v>
      </c>
      <c r="P431" s="11">
        <f t="shared" si="79"/>
        <v>26</v>
      </c>
      <c r="Q431" s="201">
        <f t="shared" si="80"/>
        <v>8.6666666666666661</v>
      </c>
      <c r="R431" s="8"/>
      <c r="S431" s="136"/>
      <c r="T431" s="135"/>
      <c r="U431" s="135"/>
      <c r="V431" s="135"/>
      <c r="W431" s="127" t="str">
        <f>IFERROR(IF(B431&lt;&gt;0,VLOOKUP(B431,KLSBX1!$D$2:$I$120,6,FALSE()),NA()),IFERROR(IF(A431&lt;&gt;0,VLOOKUP(A431,KLSBX1!$C$2:$I$120,7,FALSE()),NA()),""))</f>
        <v/>
      </c>
      <c r="X431" s="127" t="str">
        <f>IFERROR(IF(B431&lt;&gt;0,VLOOKUP(B431,KLSBX2!$D$2:$I$120,6,FALSE()),NA()),IFERROR(IF(A431&lt;&gt;0,VLOOKUP(A431,KLSBX2!$C$2:$I$120,7,FALSE()),NA()),""))</f>
        <v/>
      </c>
      <c r="Y431" s="127" t="str">
        <f>IFERROR(IF(B431&lt;&gt;0,VLOOKUP(B431,DMSBXNC!$D$2:$I$420,6,FALSE()),NA()),IFERROR(IF(A431&lt;&gt;0,VLOOKUP(A431,DMSBXNC!$C$2:$I$420,7,FALSE()),NA()),""))</f>
        <v/>
      </c>
      <c r="Z431" s="127" t="str">
        <f>IFERROR(IF(B431&lt;&gt;0,VLOOKUP(B431,DMSBX1_3!$D$2:$I$420,6,FALSE()),NA()),IFERROR(IF(A431&lt;&gt;0,VLOOKUP(A431,DMSBX1_3!$C$2:$I$420,7,FALSE()),NA()),""))</f>
        <v/>
      </c>
      <c r="AA431" s="127" t="str">
        <f>IFERROR(IF(B431&lt;&gt;0,VLOOKUP(B431,'KLS1'!$D$2:$I$420,6,FALSE()),NA()),IFERROR(IF(A431&lt;&gt;0,VLOOKUP(A431,'KLS1'!$C$2:$I$420,7,FALSE()),NA()),""))</f>
        <v/>
      </c>
      <c r="AB431" s="129" t="str">
        <f>IFERROR(IF(B431&lt;&gt;0,VLOOKUP(B431,'KLS2'!$D$2:$I$426,6,FALSE()),NA()),IFERROR(IF(A431&lt;&gt;0,VLOOKUP(A431,'KLS2'!$C$2:$I$426,7,FALSE()),NA()),""))</f>
        <v/>
      </c>
      <c r="AC431" s="10">
        <f t="shared" si="81"/>
        <v>0</v>
      </c>
      <c r="AD431" s="11">
        <f t="shared" si="82"/>
        <v>0</v>
      </c>
      <c r="AE431" s="201">
        <f t="shared" si="83"/>
        <v>0</v>
      </c>
      <c r="AF431" s="240"/>
      <c r="AG431" s="4" t="str">
        <f>IFERROR(VLOOKUP(B431,FS!$A$2:$N$78,6,FALSE),"")</f>
        <v/>
      </c>
      <c r="AH431" s="4" t="str">
        <f>IFERROR(VLOOKUP(B431,FS!$A$2:$N$78,7,FALSE),"")</f>
        <v/>
      </c>
      <c r="AI431" s="4" t="str">
        <f>IFERROR(VLOOKUP(B431,FS!$A$2:$N$78,8,FALSE),"")</f>
        <v/>
      </c>
      <c r="AJ431" s="4" t="str">
        <f>IFERROR(VLOOKUP(B431,FS!$A$2:$N$78,9,FALSE),"")</f>
        <v/>
      </c>
      <c r="AK431" s="4" t="str">
        <f>IFERROR(VLOOKUP(B431,FS!$A$2:$N$78,10,FALSE),"")</f>
        <v/>
      </c>
      <c r="AL431" s="4" t="str">
        <f>IFERROR(VLOOKUP(B431,FS!$A$2:$N$78,11,FALSE),"")</f>
        <v/>
      </c>
      <c r="AM431" s="4" t="str">
        <f>IFERROR(VLOOKUP(B431,FS!$A$2:$N$78,12,FALSE),"")</f>
        <v/>
      </c>
      <c r="AN431" s="4" t="str">
        <f>IFERROR(VLOOKUP(B431,FS!$A$2:$N$78,13,FALSE),"")</f>
        <v/>
      </c>
      <c r="AO431" s="236">
        <f t="shared" si="84"/>
        <v>0</v>
      </c>
      <c r="AP431" s="235">
        <f t="shared" si="85"/>
        <v>0</v>
      </c>
      <c r="AQ431" s="237">
        <f t="shared" si="86"/>
        <v>0</v>
      </c>
      <c r="AR431" s="4">
        <f t="shared" si="87"/>
        <v>8.6666666666666661</v>
      </c>
      <c r="AS431" s="1">
        <f t="shared" si="88"/>
        <v>1</v>
      </c>
    </row>
    <row r="432" spans="1:46" s="130" customFormat="1" ht="15" customHeight="1">
      <c r="A432" s="145"/>
      <c r="B432" s="145">
        <v>1701</v>
      </c>
      <c r="C432" s="145" t="s">
        <v>609</v>
      </c>
      <c r="D432" s="132">
        <v>2014</v>
      </c>
      <c r="E432" s="132" t="s">
        <v>268</v>
      </c>
      <c r="F432" s="125"/>
      <c r="G432" s="226"/>
      <c r="H432" s="126" t="s">
        <v>164</v>
      </c>
      <c r="I432" s="127"/>
      <c r="J432" s="127"/>
      <c r="K432" s="127"/>
      <c r="L432" s="127"/>
      <c r="M432" s="130" t="str">
        <f>IFERROR(VLOOKUP(A432,'SPF1'!$C$1:$I$108,7,0),IFERROR(VLOOKUP(B432,'SPF1'!$D$1:$I$108,6,0),""))</f>
        <v/>
      </c>
      <c r="N432" s="127" t="str">
        <f>IFERROR(VLOOKUP(A432,'SPF2'!$C$1:$I$108,7,0),IFERROR(VLOOKUP(B432,'SPF2'!$D$1:$I$108,6,0),""))</f>
        <v/>
      </c>
      <c r="O432" s="10">
        <f t="shared" si="78"/>
        <v>0</v>
      </c>
      <c r="P432" s="11">
        <f t="shared" si="79"/>
        <v>0</v>
      </c>
      <c r="Q432" s="201">
        <f t="shared" si="80"/>
        <v>0</v>
      </c>
      <c r="R432" s="8"/>
      <c r="S432" s="128"/>
      <c r="T432" s="127"/>
      <c r="U432" s="127" t="str">
        <f>IFERROR(VLOOKUP(B438,DMSBX2!$D$1:$I$101,6,0),"")</f>
        <v/>
      </c>
      <c r="V432" s="127" t="str">
        <f>IFERROR(VLOOKUP(B438,'SP2'!$D$1:$I$107,6,0),"")</f>
        <v/>
      </c>
      <c r="W432" s="127"/>
      <c r="X432" s="127" t="str">
        <f>IFERROR(IF(B432&lt;&gt;0,VLOOKUP(B432,KLSBX2!$D$2:$I$120,6,FALSE()),NA()),IFERROR(IF(A432&lt;&gt;0,VLOOKUP(A432,KLSBX2!$C$2:$I$120,7,FALSE()),NA()),""))</f>
        <v/>
      </c>
      <c r="Y432" s="127">
        <f>IFERROR(IF(B432&lt;&gt;0,VLOOKUP(B432,DMSBXNC!$D$2:$I$420,6,FALSE()),NA()),IFERROR(IF(A432&lt;&gt;0,VLOOKUP(A432,DMSBXNC!$C$2:$I$420,7,FALSE()),NA()),""))</f>
        <v>10</v>
      </c>
      <c r="Z432" s="127">
        <f>IFERROR(IF(B432&lt;&gt;0,VLOOKUP(B432,DMSBX1_3!$D$2:$I$420,6,FALSE()),NA()),IFERROR(IF(A432&lt;&gt;0,VLOOKUP(A432,DMSBX1_3!$C$2:$I$420,7,FALSE()),NA()),""))</f>
        <v>9</v>
      </c>
      <c r="AA432" s="127" t="str">
        <f>IFERROR(IF(B432&lt;&gt;0,VLOOKUP(B432,'KLS1'!$D$2:$I$420,6,FALSE()),NA()),IFERROR(IF(A432&lt;&gt;0,VLOOKUP(A432,'KLS1'!$C$2:$I$420,7,FALSE()),NA()),""))</f>
        <v/>
      </c>
      <c r="AB432" s="129" t="str">
        <f>IFERROR(IF(B432&lt;&gt;0,VLOOKUP(B432,'KLS2'!$D$2:$I$426,6,FALSE()),NA()),IFERROR(IF(A432&lt;&gt;0,VLOOKUP(A432,'KLS2'!$C$2:$I$426,7,FALSE()),NA()),""))</f>
        <v/>
      </c>
      <c r="AC432" s="10">
        <f t="shared" si="81"/>
        <v>19</v>
      </c>
      <c r="AD432" s="11">
        <f t="shared" si="82"/>
        <v>19</v>
      </c>
      <c r="AE432" s="201">
        <f t="shared" si="83"/>
        <v>6.333333333333333</v>
      </c>
      <c r="AF432" s="240"/>
      <c r="AG432" s="4" t="str">
        <f>IFERROR(VLOOKUP(B432,FS!$A$2:$N$78,6,FALSE),"")</f>
        <v/>
      </c>
      <c r="AH432" s="4" t="str">
        <f>IFERROR(VLOOKUP(B432,FS!$A$2:$N$78,7,FALSE),"")</f>
        <v/>
      </c>
      <c r="AI432" s="4" t="str">
        <f>IFERROR(VLOOKUP(B432,FS!$A$2:$N$78,8,FALSE),"")</f>
        <v/>
      </c>
      <c r="AJ432" s="4" t="str">
        <f>IFERROR(VLOOKUP(B432,FS!$A$2:$N$78,9,FALSE),"")</f>
        <v/>
      </c>
      <c r="AK432" s="4" t="str">
        <f>IFERROR(VLOOKUP(B432,FS!$A$2:$N$78,10,FALSE),"")</f>
        <v/>
      </c>
      <c r="AL432" s="4" t="str">
        <f>IFERROR(VLOOKUP(B432,FS!$A$2:$N$78,11,FALSE),"")</f>
        <v/>
      </c>
      <c r="AM432" s="4" t="str">
        <f>IFERROR(VLOOKUP(B432,FS!$A$2:$N$78,12,FALSE),"")</f>
        <v/>
      </c>
      <c r="AN432" s="4" t="str">
        <f>IFERROR(VLOOKUP(B432,FS!$A$2:$N$78,13,FALSE),"")</f>
        <v/>
      </c>
      <c r="AO432" s="236">
        <f t="shared" si="84"/>
        <v>0</v>
      </c>
      <c r="AP432" s="235">
        <f t="shared" si="85"/>
        <v>0</v>
      </c>
      <c r="AQ432" s="237">
        <f t="shared" si="86"/>
        <v>0</v>
      </c>
      <c r="AR432" s="4">
        <f t="shared" si="87"/>
        <v>6.333333333333333</v>
      </c>
      <c r="AS432" s="1">
        <f t="shared" si="88"/>
        <v>1</v>
      </c>
      <c r="AT432" s="1"/>
    </row>
    <row r="433" spans="1:46" s="130" customFormat="1" ht="15" customHeight="1">
      <c r="A433" s="186"/>
      <c r="B433" s="186">
        <v>1610</v>
      </c>
      <c r="C433" s="186" t="s">
        <v>610</v>
      </c>
      <c r="D433" s="187">
        <v>2014</v>
      </c>
      <c r="E433" s="187" t="s">
        <v>268</v>
      </c>
      <c r="F433" s="186"/>
      <c r="G433" s="217"/>
      <c r="H433" s="187" t="s">
        <v>161</v>
      </c>
      <c r="I433" s="188"/>
      <c r="J433" s="187"/>
      <c r="K433" s="187"/>
      <c r="M433" s="130" t="str">
        <f>IFERROR(VLOOKUP(A433,'SPF1'!$C$1:$I$108,7,0),IFERROR(VLOOKUP(B433,'SPF1'!$D$1:$I$108,6,0),""))</f>
        <v/>
      </c>
      <c r="N433" s="127" t="str">
        <f>IFERROR(VLOOKUP(A433,'SPF2'!$C$1:$I$108,7,0),IFERROR(VLOOKUP(B433,'SPF2'!$D$1:$I$108,6,0),""))</f>
        <v/>
      </c>
      <c r="O433" s="10">
        <f t="shared" si="78"/>
        <v>0</v>
      </c>
      <c r="P433" s="11">
        <f t="shared" si="79"/>
        <v>0</v>
      </c>
      <c r="Q433" s="201">
        <f t="shared" si="80"/>
        <v>0</v>
      </c>
      <c r="R433" s="8"/>
      <c r="S433" s="128" t="str">
        <f>IFERROR(VLOOKUP(A433,DMSBX1!$C$1:$I$108,7,0),IFERROR(VLOOKUP(B433,DMSBX1!$D$1:$I$108,6,0),""))</f>
        <v/>
      </c>
      <c r="X433" s="127" t="str">
        <f>IFERROR(IF(B433&lt;&gt;0,VLOOKUP(B433,KLSBX2!$D$2:$I$120,6,FALSE()),NA()),IFERROR(IF(A433&lt;&gt;0,VLOOKUP(A433,KLSBX2!$C$2:$I$120,7,FALSE()),NA()),""))</f>
        <v/>
      </c>
      <c r="Y433" s="127" t="str">
        <f>IFERROR(IF(B433&lt;&gt;0,VLOOKUP(B433,DMSBXNC!$D$2:$I$420,6,FALSE()),NA()),IFERROR(IF(A433&lt;&gt;0,VLOOKUP(A433,DMSBXNC!$C$2:$I$420,7,FALSE()),NA()),""))</f>
        <v/>
      </c>
      <c r="Z433" s="127" t="str">
        <f>IFERROR(IF(B433&lt;&gt;0,VLOOKUP(B433,DMSBX1_3!$D$2:$I$420,6,FALSE()),NA()),IFERROR(IF(A433&lt;&gt;0,VLOOKUP(A433,DMSBX1_3!$C$2:$I$420,7,FALSE()),NA()),""))</f>
        <v/>
      </c>
      <c r="AA433" s="127" t="str">
        <f>IFERROR(IF(B433&lt;&gt;0,VLOOKUP(B433,'KLS1'!$D$2:$I$420,6,FALSE()),NA()),IFERROR(IF(A433&lt;&gt;0,VLOOKUP(A433,'KLS1'!$C$2:$I$420,7,FALSE()),NA()),""))</f>
        <v/>
      </c>
      <c r="AB433" s="129" t="str">
        <f>IFERROR(IF(B433&lt;&gt;0,VLOOKUP(B433,'KLS2'!$D$2:$I$426,6,FALSE()),NA()),IFERROR(IF(A433&lt;&gt;0,VLOOKUP(A433,'KLS2'!$C$2:$I$426,7,FALSE()),NA()),""))</f>
        <v/>
      </c>
      <c r="AC433" s="10">
        <f t="shared" si="81"/>
        <v>0</v>
      </c>
      <c r="AD433" s="11">
        <f t="shared" si="82"/>
        <v>0</v>
      </c>
      <c r="AE433" s="201">
        <f t="shared" si="83"/>
        <v>0</v>
      </c>
      <c r="AF433" s="240"/>
      <c r="AG433" s="4" t="str">
        <f>IFERROR(VLOOKUP(B433,FS!$A$2:$N$78,6,FALSE),"")</f>
        <v/>
      </c>
      <c r="AH433" s="4" t="str">
        <f>IFERROR(VLOOKUP(B433,FS!$A$2:$N$78,7,FALSE),"")</f>
        <v/>
      </c>
      <c r="AI433" s="4" t="str">
        <f>IFERROR(VLOOKUP(B433,FS!$A$2:$N$78,8,FALSE),"")</f>
        <v/>
      </c>
      <c r="AJ433" s="4" t="str">
        <f>IFERROR(VLOOKUP(B433,FS!$A$2:$N$78,9,FALSE),"")</f>
        <v/>
      </c>
      <c r="AK433" s="4" t="str">
        <f>IFERROR(VLOOKUP(B433,FS!$A$2:$N$78,10,FALSE),"")</f>
        <v/>
      </c>
      <c r="AL433" s="4" t="str">
        <f>IFERROR(VLOOKUP(B433,FS!$A$2:$N$78,11,FALSE),"")</f>
        <v/>
      </c>
      <c r="AM433" s="4" t="str">
        <f>IFERROR(VLOOKUP(B433,FS!$A$2:$N$78,12,FALSE),"")</f>
        <v/>
      </c>
      <c r="AN433" s="4" t="str">
        <f>IFERROR(VLOOKUP(B433,FS!$A$2:$N$78,13,FALSE),"")</f>
        <v/>
      </c>
      <c r="AO433" s="236">
        <f t="shared" si="84"/>
        <v>0</v>
      </c>
      <c r="AP433" s="235">
        <f t="shared" si="85"/>
        <v>0</v>
      </c>
      <c r="AQ433" s="237">
        <f t="shared" si="86"/>
        <v>0</v>
      </c>
      <c r="AR433" s="4">
        <f t="shared" si="87"/>
        <v>0</v>
      </c>
      <c r="AS433" s="1">
        <f t="shared" si="88"/>
        <v>0</v>
      </c>
      <c r="AT433" s="1"/>
    </row>
    <row r="434" spans="1:46" s="130" customFormat="1" ht="15" customHeight="1">
      <c r="A434" s="141">
        <v>9150387</v>
      </c>
      <c r="B434" s="141">
        <v>775713</v>
      </c>
      <c r="C434" s="14" t="s">
        <v>21</v>
      </c>
      <c r="D434" s="2">
        <v>2007</v>
      </c>
      <c r="E434" s="3" t="s">
        <v>11</v>
      </c>
      <c r="F434" s="1" t="str">
        <f>IFERROR(VLOOKUP(B434,SVEXP!$A$2:$F$6577,6,FALSE),"")</f>
        <v>100. Hard</v>
      </c>
      <c r="G434" s="211" t="str">
        <f>IFERROR(VLOOKUP(B434,SVEXP!$A$2:$E$6577,5,FALSE),"")</f>
        <v>Hlavní město Praha</v>
      </c>
      <c r="H434" s="3" t="s">
        <v>161</v>
      </c>
      <c r="I434" s="4" t="str">
        <f>IFERROR(VLOOKUP(A434,'KLP1'!$C$1:$I$108,7,0),IFERROR(VLOOKUP(B434,'KLP1'!$D$1:$I$108,6,0),""))</f>
        <v/>
      </c>
      <c r="J434" s="4" t="str">
        <f>IFERROR(VLOOKUP(A434,'KLP2'!$C$1:$I$108,7,0),IFERROR(VLOOKUP(B434,'KLP2'!$D$1:$I$108,6,0),""))</f>
        <v/>
      </c>
      <c r="K434" s="4">
        <f>IFERROR(VLOOKUP(A434,'DM1'!$C$1:$I$108,7,0),IFERROR(VLOOKUP(B434,'DM1'!$D$1:$I$108,6,0),""))</f>
        <v>24</v>
      </c>
      <c r="L434" s="4">
        <f>IFERROR(VLOOKUP(A434,'DM2'!$C$1:$I$108,7,0),IFERROR(VLOOKUP(B434,'DM2'!$D$1:$I$108,6,0),""))</f>
        <v>40</v>
      </c>
      <c r="M434" s="4">
        <f>IFERROR(VLOOKUP(A434,'SPF1'!$C$1:$I$108,7,0),IFERROR(VLOOKUP(B434,'SPF1'!$D$1:$I$108,6,0),""))</f>
        <v>29</v>
      </c>
      <c r="N434" s="4">
        <f>IFERROR(VLOOKUP(A434,'SPF2'!$C$1:$I$108,7,0),IFERROR(VLOOKUP(B434,'SPF2'!$D$1:$I$108,6,0),""))</f>
        <v>2.8</v>
      </c>
      <c r="O434" s="10">
        <f t="shared" si="78"/>
        <v>95.8</v>
      </c>
      <c r="P434" s="11">
        <f t="shared" si="79"/>
        <v>95.8</v>
      </c>
      <c r="Q434" s="201">
        <f t="shared" si="80"/>
        <v>31</v>
      </c>
      <c r="R434" s="8"/>
      <c r="S434" s="5" t="str">
        <f>IFERROR(VLOOKUP(A434,DMSBX1!$C$1:$I$108,7,0),IFERROR(VLOOKUP(B434,DMSBX1!$D$1:$I$108,6,0),""))</f>
        <v/>
      </c>
      <c r="T434" s="5" t="str">
        <f>IFERROR(VLOOKUP(A434,DMSBX2!$C$1:$I$101,7,0),IFERROR(VLOOKUP(B434,DMSBX2!$D$1:$I$101,6,0),""))</f>
        <v/>
      </c>
      <c r="U434" s="4" t="str">
        <f>IFERROR(VLOOKUP(B434,'SP1'!$D$1:$I$107,6,0),"")</f>
        <v/>
      </c>
      <c r="V434" s="4" t="str">
        <f>IFERROR(VLOOKUP(B434,'SP2'!$D$1:$I$107,6,0),"")</f>
        <v/>
      </c>
      <c r="W434" s="4" t="str">
        <f>IFERROR(IF(B434&lt;&gt;0,VLOOKUP(B434,KLSBX1!$D$2:$I$120,6,FALSE()),NA()),IFERROR(IF(A434&lt;&gt;0,VLOOKUP(A434,KLSBX1!$C$2:$I$120,7,FALSE()),NA()),""))</f>
        <v/>
      </c>
      <c r="X434" s="4" t="str">
        <f>IFERROR(IF(B434&lt;&gt;0,VLOOKUP(B434,KLSBX2!$D$2:$I$120,6,FALSE()),NA()),IFERROR(IF(A434&lt;&gt;0,VLOOKUP(A434,KLSBX2!$C$2:$I$120,7,FALSE()),NA()),""))</f>
        <v/>
      </c>
      <c r="Y434" s="4" t="str">
        <f>IFERROR(IF(B434&lt;&gt;0,VLOOKUP(B434,DMSBXNC!$D$2:$I$420,6,FALSE()),NA()),IFERROR(IF(A434&lt;&gt;0,VLOOKUP(A434,DMSBXNC!$C$2:$I$420,7,FALSE()),NA()),""))</f>
        <v/>
      </c>
      <c r="Z434" s="4" t="str">
        <f>IFERROR(IF(B434&lt;&gt;0,VLOOKUP(B434,DMSBX1_3!$D$2:$I$420,6,FALSE()),NA()),IFERROR(IF(A434&lt;&gt;0,VLOOKUP(A434,DMSBX1_3!$C$2:$I$420,7,FALSE()),NA()),""))</f>
        <v/>
      </c>
      <c r="AA434" s="4" t="str">
        <f>IFERROR(IF(B434&lt;&gt;0,VLOOKUP(B434,'KLS1'!$D$2:$I$420,6,FALSE()),NA()),IFERROR(IF(A434&lt;&gt;0,VLOOKUP(A434,'KLS1'!$C$2:$I$420,7,FALSE()),NA()),""))</f>
        <v/>
      </c>
      <c r="AB434" s="6" t="str">
        <f>IFERROR(IF(B434&lt;&gt;0,VLOOKUP(B434,'KLS2'!$D$2:$I$426,6,FALSE()),NA()),IFERROR(IF(A434&lt;&gt;0,VLOOKUP(A434,'KLS2'!$C$2:$I$426,7,FALSE()),NA()),""))</f>
        <v/>
      </c>
      <c r="AC434" s="10">
        <f t="shared" si="81"/>
        <v>0</v>
      </c>
      <c r="AD434" s="11">
        <f t="shared" si="82"/>
        <v>0</v>
      </c>
      <c r="AE434" s="201">
        <f t="shared" si="83"/>
        <v>0</v>
      </c>
      <c r="AF434" s="240"/>
      <c r="AG434" s="4" t="str">
        <f>IFERROR(VLOOKUP(B434,FS!$A$2:$N$78,6,FALSE),"")</f>
        <v/>
      </c>
      <c r="AH434" s="4" t="str">
        <f>IFERROR(VLOOKUP(B434,FS!$A$2:$N$78,7,FALSE),"")</f>
        <v/>
      </c>
      <c r="AI434" s="4" t="str">
        <f>IFERROR(VLOOKUP(B434,FS!$A$2:$N$78,8,FALSE),"")</f>
        <v/>
      </c>
      <c r="AJ434" s="4" t="str">
        <f>IFERROR(VLOOKUP(B434,FS!$A$2:$N$78,9,FALSE),"")</f>
        <v/>
      </c>
      <c r="AK434" s="4" t="str">
        <f>IFERROR(VLOOKUP(B434,FS!$A$2:$N$78,10,FALSE),"")</f>
        <v/>
      </c>
      <c r="AL434" s="4" t="str">
        <f>IFERROR(VLOOKUP(B434,FS!$A$2:$N$78,11,FALSE),"")</f>
        <v/>
      </c>
      <c r="AM434" s="4" t="str">
        <f>IFERROR(VLOOKUP(B434,FS!$A$2:$N$78,12,FALSE),"")</f>
        <v/>
      </c>
      <c r="AN434" s="4" t="str">
        <f>IFERROR(VLOOKUP(B434,FS!$A$2:$N$78,13,FALSE),"")</f>
        <v/>
      </c>
      <c r="AO434" s="236">
        <f t="shared" si="84"/>
        <v>0</v>
      </c>
      <c r="AP434" s="235">
        <f t="shared" si="85"/>
        <v>0</v>
      </c>
      <c r="AQ434" s="237">
        <f t="shared" si="86"/>
        <v>0</v>
      </c>
      <c r="AR434" s="4">
        <f t="shared" si="87"/>
        <v>31</v>
      </c>
      <c r="AS434" s="1">
        <f t="shared" si="88"/>
        <v>1</v>
      </c>
      <c r="AT434" s="245">
        <f t="shared" ref="AT434:AT452" si="92">COUNTIF(I434:N434,"&gt;"&amp;0)+COUNTIF(S434:AB434,"&gt;"&amp;0)+COUNTIF(AG434:AN434,"&gt;"&amp;0)</f>
        <v>4</v>
      </c>
    </row>
    <row r="435" spans="1:46" s="130" customFormat="1" ht="15" customHeight="1">
      <c r="A435" s="141">
        <v>9150361</v>
      </c>
      <c r="B435" s="141">
        <v>774472</v>
      </c>
      <c r="C435" s="14" t="s">
        <v>470</v>
      </c>
      <c r="D435" s="2">
        <v>2007</v>
      </c>
      <c r="E435" s="3" t="s">
        <v>11</v>
      </c>
      <c r="F435" s="1" t="str">
        <f>IFERROR(VLOOKUP(B435,SVEXP!$A$2:$F$6577,6,FALSE),"")</f>
        <v>SA Špindlerův Mlýn</v>
      </c>
      <c r="G435" s="211" t="str">
        <f>IFERROR(VLOOKUP(B435,SVEXP!$A$2:$E$6577,5,FALSE),"")</f>
        <v>Středočeský kraj</v>
      </c>
      <c r="H435" s="3" t="s">
        <v>161</v>
      </c>
      <c r="I435" s="4" t="str">
        <f>IFERROR(VLOOKUP(A435,'KLP1'!$C$1:$I$108,7,0),IFERROR(VLOOKUP(B435,'KLP1'!$D$1:$I$108,6,0),""))</f>
        <v/>
      </c>
      <c r="J435" s="4" t="str">
        <f>IFERROR(VLOOKUP(A435,'KLP2'!$C$1:$I$108,7,0),IFERROR(VLOOKUP(B435,'KLP2'!$D$1:$I$108,6,0),""))</f>
        <v/>
      </c>
      <c r="K435" s="4" t="str">
        <f>IFERROR(VLOOKUP(A435,'DM1'!$C$1:$I$108,7,0),IFERROR(VLOOKUP(B435,'DM1'!$D$1:$I$108,6,0),""))</f>
        <v/>
      </c>
      <c r="L435" s="4" t="str">
        <f>IFERROR(VLOOKUP(A435,'DM2'!$C$1:$I$108,7,0),IFERROR(VLOOKUP(B435,'DM2'!$D$1:$I$108,6,0),""))</f>
        <v/>
      </c>
      <c r="M435" s="1" t="str">
        <f>IFERROR(VLOOKUP(A435,'SPF1'!$C$1:$I$108,7,0),IFERROR(VLOOKUP(B435,'SPF1'!$D$1:$I$108,6,0),""))</f>
        <v/>
      </c>
      <c r="N435" s="4" t="str">
        <f>IFERROR(VLOOKUP(A435,'SPF2'!$C$1:$I$108,7,0),IFERROR(VLOOKUP(B435,'SPF2'!$D$1:$I$108,6,0),""))</f>
        <v/>
      </c>
      <c r="O435" s="10">
        <f t="shared" si="78"/>
        <v>0</v>
      </c>
      <c r="P435" s="11">
        <f t="shared" si="79"/>
        <v>0</v>
      </c>
      <c r="Q435" s="201">
        <f t="shared" si="80"/>
        <v>0</v>
      </c>
      <c r="R435" s="8"/>
      <c r="S435" s="5">
        <f>IFERROR(VLOOKUP(A435,DMSBX1!$C$1:$I$108,7,0),IFERROR(VLOOKUP(B435,DMSBX1!$D$1:$I$108,6,0),""))</f>
        <v>20</v>
      </c>
      <c r="T435" s="5">
        <f>IFERROR(VLOOKUP(A435,DMSBX2!$C$1:$I$101,7,0),IFERROR(VLOOKUP(B435,DMSBX2!$D$1:$I$101,6,0),""))</f>
        <v>32</v>
      </c>
      <c r="U435" s="4" t="str">
        <f>IFERROR(VLOOKUP(B435,'SP1'!$D$1:$I$107,6,0),"")</f>
        <v/>
      </c>
      <c r="V435" s="4" t="str">
        <f>IFERROR(VLOOKUP(B435,'SP2'!$D$1:$I$107,6,0),"")</f>
        <v/>
      </c>
      <c r="W435" s="4" t="str">
        <f>IFERROR(IF(B435&lt;&gt;0,VLOOKUP(B435,KLSBX1!$D$2:$I$120,6,FALSE()),NA()),IFERROR(IF(A435&lt;&gt;0,VLOOKUP(A435,KLSBX1!$C$2:$I$120,7,FALSE()),NA()),""))</f>
        <v/>
      </c>
      <c r="X435" s="4" t="str">
        <f>IFERROR(IF(B435&lt;&gt;0,VLOOKUP(B435,KLSBX2!$D$2:$I$120,6,FALSE()),NA()),IFERROR(IF(A435&lt;&gt;0,VLOOKUP(A435,KLSBX2!$C$2:$I$120,7,FALSE()),NA()),""))</f>
        <v/>
      </c>
      <c r="Y435" s="4" t="str">
        <f>IFERROR(IF(B435&lt;&gt;0,VLOOKUP(B435,DMSBXNC!$D$2:$I$420,6,FALSE()),NA()),IFERROR(IF(A435&lt;&gt;0,VLOOKUP(A435,DMSBXNC!$C$2:$I$420,7,FALSE()),NA()),""))</f>
        <v/>
      </c>
      <c r="Z435" s="4" t="str">
        <f>IFERROR(IF(B435&lt;&gt;0,VLOOKUP(B435,DMSBX1_3!$D$2:$I$420,6,FALSE()),NA()),IFERROR(IF(A435&lt;&gt;0,VLOOKUP(A435,DMSBX1_3!$C$2:$I$420,7,FALSE()),NA()),""))</f>
        <v/>
      </c>
      <c r="AA435" s="4" t="str">
        <f>IFERROR(IF(B435&lt;&gt;0,VLOOKUP(B435,'KLS1'!$D$2:$I$420,6,FALSE()),NA()),IFERROR(IF(A435&lt;&gt;0,VLOOKUP(A435,'KLS1'!$C$2:$I$420,7,FALSE()),NA()),""))</f>
        <v/>
      </c>
      <c r="AB435" s="6" t="str">
        <f>IFERROR(IF(B435&lt;&gt;0,VLOOKUP(B435,'KLS2'!$D$2:$I$426,6,FALSE()),NA()),IFERROR(IF(A435&lt;&gt;0,VLOOKUP(A435,'KLS2'!$C$2:$I$426,7,FALSE()),NA()),""))</f>
        <v/>
      </c>
      <c r="AC435" s="10">
        <f t="shared" si="81"/>
        <v>52</v>
      </c>
      <c r="AD435" s="11">
        <f t="shared" si="82"/>
        <v>52</v>
      </c>
      <c r="AE435" s="201">
        <f t="shared" si="83"/>
        <v>17.333333333333332</v>
      </c>
      <c r="AF435" s="240"/>
      <c r="AG435" s="4" t="str">
        <f>IFERROR(VLOOKUP(B435,FS!$A$2:$N$78,6,FALSE),"")</f>
        <v/>
      </c>
      <c r="AH435" s="4" t="str">
        <f>IFERROR(VLOOKUP(B435,FS!$A$2:$N$78,7,FALSE),"")</f>
        <v/>
      </c>
      <c r="AI435" s="4" t="str">
        <f>IFERROR(VLOOKUP(B435,FS!$A$2:$N$78,8,FALSE),"")</f>
        <v/>
      </c>
      <c r="AJ435" s="4" t="str">
        <f>IFERROR(VLOOKUP(B435,FS!$A$2:$N$78,9,FALSE),"")</f>
        <v/>
      </c>
      <c r="AK435" s="4" t="str">
        <f>IFERROR(VLOOKUP(B435,FS!$A$2:$N$78,10,FALSE),"")</f>
        <v/>
      </c>
      <c r="AL435" s="4" t="str">
        <f>IFERROR(VLOOKUP(B435,FS!$A$2:$N$78,11,FALSE),"")</f>
        <v/>
      </c>
      <c r="AM435" s="4" t="str">
        <f>IFERROR(VLOOKUP(B435,FS!$A$2:$N$78,12,FALSE),"")</f>
        <v/>
      </c>
      <c r="AN435" s="4" t="str">
        <f>IFERROR(VLOOKUP(B435,FS!$A$2:$N$78,13,FALSE),"")</f>
        <v/>
      </c>
      <c r="AO435" s="236">
        <f t="shared" si="84"/>
        <v>0</v>
      </c>
      <c r="AP435" s="235">
        <f t="shared" si="85"/>
        <v>0</v>
      </c>
      <c r="AQ435" s="237">
        <f t="shared" si="86"/>
        <v>0</v>
      </c>
      <c r="AR435" s="4">
        <f t="shared" si="87"/>
        <v>17.333333333333332</v>
      </c>
      <c r="AS435" s="1">
        <f t="shared" si="88"/>
        <v>1</v>
      </c>
      <c r="AT435" s="245">
        <f t="shared" si="92"/>
        <v>2</v>
      </c>
    </row>
    <row r="436" spans="1:46" s="130" customFormat="1" ht="15" customHeight="1">
      <c r="A436" s="184">
        <v>9155178</v>
      </c>
      <c r="B436" s="184">
        <v>891734</v>
      </c>
      <c r="C436" s="184" t="s">
        <v>202</v>
      </c>
      <c r="D436" s="185">
        <v>2006</v>
      </c>
      <c r="E436" s="3" t="s">
        <v>11</v>
      </c>
      <c r="F436" s="1" t="str">
        <f>IFERROR(VLOOKUP(B436,SVEXP!$A$2:$F$6577,6,FALSE),"")</f>
        <v>Snow Rockets</v>
      </c>
      <c r="G436" s="211" t="str">
        <f>IFERROR(VLOOKUP(B436,SVEXP!$A$2:$E$6577,5,FALSE),"")</f>
        <v>Středočeský kraj</v>
      </c>
      <c r="H436" s="7" t="s">
        <v>164</v>
      </c>
      <c r="I436" s="4" t="str">
        <f>IFERROR(VLOOKUP(#REF!,'KLP1'!$C$1:$I$108,7,0),IFERROR(VLOOKUP(A436,'KLP1'!$D$1:$I$108,6,0),""))</f>
        <v/>
      </c>
      <c r="J436" s="4" t="str">
        <f>IFERROR(VLOOKUP(#REF!,'KLP2'!$C$1:$I$108,7,0),IFERROR(VLOOKUP(A436,'KLP2'!$D$1:$I$108,6,0),""))</f>
        <v/>
      </c>
      <c r="K436" s="4" t="str">
        <f>IFERROR(VLOOKUP(#REF!,'DM1'!$C$1:$I$108,7,0),IFERROR(VLOOKUP(A436,'DM1'!$D$1:$I$108,6,0),""))</f>
        <v/>
      </c>
      <c r="L436" s="4" t="str">
        <f>IFERROR(VLOOKUP(#REF!,'DM2'!$C$1:$I$108,7,0),IFERROR(VLOOKUP(A436,'DM2'!$D$1:$I$108,6,0),""))</f>
        <v/>
      </c>
      <c r="M436" s="1" t="str">
        <f>IFERROR(VLOOKUP(A436,'SPF1'!$C$1:$I$108,7,0),IFERROR(VLOOKUP(B436,'SPF1'!$D$1:$I$108,6,0),""))</f>
        <v/>
      </c>
      <c r="N436" s="4" t="str">
        <f>IFERROR(VLOOKUP(A436,'SPF2'!$C$1:$I$108,7,0),IFERROR(VLOOKUP(B436,'SPF2'!$D$1:$I$108,6,0),""))</f>
        <v/>
      </c>
      <c r="O436" s="10">
        <f t="shared" si="78"/>
        <v>0</v>
      </c>
      <c r="P436" s="11">
        <f t="shared" si="79"/>
        <v>0</v>
      </c>
      <c r="Q436" s="201">
        <f t="shared" si="80"/>
        <v>0</v>
      </c>
      <c r="R436" s="8"/>
      <c r="S436" s="5" t="str">
        <f>IFERROR(VLOOKUP(A436,DMSBX1!$C$1:$I$108,7,0),IFERROR(VLOOKUP(B436,DMSBX1!$D$1:$I$108,6,0),""))</f>
        <v/>
      </c>
      <c r="T436" s="1"/>
      <c r="U436" s="4" t="str">
        <f>IFERROR(VLOOKUP(B436,'SP1'!$D$1:$I$107,6,0),"")</f>
        <v/>
      </c>
      <c r="V436" s="4" t="str">
        <f>IFERROR(VLOOKUP(B436,'SP2'!$D$1:$I$107,6,0),"")</f>
        <v/>
      </c>
      <c r="W436" s="4">
        <f>IFERROR(IF(B436&lt;&gt;0,VLOOKUP(B436,KLSBX1!$D$2:$I$120,6,FALSE()),NA()),IFERROR(IF(A436&lt;&gt;0,VLOOKUP(A436,KLSBX1!$C$2:$I$120,7,FALSE()),NA()),""))</f>
        <v>14</v>
      </c>
      <c r="X436" s="4">
        <f>IFERROR(IF(B436&lt;&gt;0,VLOOKUP(B436,KLSBX2!$D$2:$I$120,6,FALSE()),NA()),IFERROR(IF(A436&lt;&gt;0,VLOOKUP(A436,KLSBX2!$C$2:$I$120,7,FALSE()),NA()),""))</f>
        <v>16</v>
      </c>
      <c r="Y436" s="4">
        <f>IFERROR(IF(B436&lt;&gt;0,VLOOKUP(B436,DMSBXNC!$D$2:$I$420,6,FALSE()),NA()),IFERROR(IF(A436&lt;&gt;0,VLOOKUP(A436,DMSBXNC!$C$2:$I$420,7,FALSE()),NA()),""))</f>
        <v>3.6</v>
      </c>
      <c r="Z436" s="4">
        <f>IFERROR(IF(B436&lt;&gt;0,VLOOKUP(B436,DMSBX1_3!$D$2:$I$420,6,FALSE()),NA()),IFERROR(IF(A436&lt;&gt;0,VLOOKUP(A436,DMSBX1_3!$C$2:$I$420,7,FALSE()),NA()),""))</f>
        <v>3.2</v>
      </c>
      <c r="AA436" s="4">
        <f>IFERROR(IF(B436&lt;&gt;0,VLOOKUP(B436,'KLS1'!$D$2:$I$420,6,FALSE()),NA()),IFERROR(IF(A436&lt;&gt;0,VLOOKUP(A436,'KLS1'!$C$2:$I$420,7,FALSE()),NA()),""))</f>
        <v>26.1</v>
      </c>
      <c r="AB436" s="6" t="str">
        <f>IFERROR(IF(B436&lt;&gt;0,VLOOKUP(B436,'KLS2'!$D$2:$I$426,6,FALSE()),NA()),IFERROR(IF(A436&lt;&gt;0,VLOOKUP(A436,'KLS2'!$C$2:$I$426,7,FALSE()),NA()),""))</f>
        <v/>
      </c>
      <c r="AC436" s="10">
        <f t="shared" si="81"/>
        <v>62.900000000000006</v>
      </c>
      <c r="AD436" s="11">
        <f t="shared" si="82"/>
        <v>62.900000000000006</v>
      </c>
      <c r="AE436" s="201">
        <f t="shared" si="83"/>
        <v>18.7</v>
      </c>
      <c r="AF436" s="240"/>
      <c r="AG436" s="4" t="str">
        <f>IFERROR(VLOOKUP(B436,FS!$A$2:$N$78,6,FALSE),"")</f>
        <v/>
      </c>
      <c r="AH436" s="4" t="str">
        <f>IFERROR(VLOOKUP(B436,FS!$A$2:$N$78,7,FALSE),"")</f>
        <v/>
      </c>
      <c r="AI436" s="4" t="str">
        <f>IFERROR(VLOOKUP(B436,FS!$A$2:$N$78,8,FALSE),"")</f>
        <v/>
      </c>
      <c r="AJ436" s="4" t="str">
        <f>IFERROR(VLOOKUP(B436,FS!$A$2:$N$78,9,FALSE),"")</f>
        <v/>
      </c>
      <c r="AK436" s="4" t="str">
        <f>IFERROR(VLOOKUP(B436,FS!$A$2:$N$78,10,FALSE),"")</f>
        <v/>
      </c>
      <c r="AL436" s="4" t="str">
        <f>IFERROR(VLOOKUP(B436,FS!$A$2:$N$78,11,FALSE),"")</f>
        <v/>
      </c>
      <c r="AM436" s="4" t="str">
        <f>IFERROR(VLOOKUP(B436,FS!$A$2:$N$78,12,FALSE),"")</f>
        <v/>
      </c>
      <c r="AN436" s="4" t="str">
        <f>IFERROR(VLOOKUP(B436,FS!$A$2:$N$78,13,FALSE),"")</f>
        <v/>
      </c>
      <c r="AO436" s="236">
        <f t="shared" si="84"/>
        <v>0</v>
      </c>
      <c r="AP436" s="235">
        <f t="shared" si="85"/>
        <v>0</v>
      </c>
      <c r="AQ436" s="237">
        <f t="shared" si="86"/>
        <v>0</v>
      </c>
      <c r="AR436" s="4">
        <f t="shared" si="87"/>
        <v>18.7</v>
      </c>
      <c r="AS436" s="1">
        <f t="shared" si="88"/>
        <v>1</v>
      </c>
      <c r="AT436" s="245">
        <f t="shared" si="92"/>
        <v>5</v>
      </c>
    </row>
    <row r="437" spans="1:46" s="130" customFormat="1" ht="15" customHeight="1">
      <c r="A437" s="141">
        <v>9155116</v>
      </c>
      <c r="B437" s="141">
        <v>887626</v>
      </c>
      <c r="C437" s="14" t="s">
        <v>60</v>
      </c>
      <c r="D437" s="2">
        <v>2006</v>
      </c>
      <c r="E437" s="3" t="s">
        <v>11</v>
      </c>
      <c r="F437" s="1" t="str">
        <f>IFERROR(VLOOKUP(B437,SVEXP!$A$2:$F$6577,6,FALSE),"")</f>
        <v>Max Klínovec</v>
      </c>
      <c r="G437" s="211" t="str">
        <f>IFERROR(VLOOKUP(B437,SVEXP!$A$2:$E$6577,5,FALSE),"")</f>
        <v>Ústecký kraj</v>
      </c>
      <c r="H437" s="3" t="s">
        <v>164</v>
      </c>
      <c r="I437" s="4">
        <f>IFERROR(VLOOKUP(A437,'KLP1'!$C$1:$I$108,7,0),IFERROR(VLOOKUP(B437,'KLP1'!$D$1:$I$108,6,0),""))</f>
        <v>100</v>
      </c>
      <c r="J437" s="4">
        <f>IFERROR(VLOOKUP(A437,'KLP2'!$C$1:$I$108,7,0),IFERROR(VLOOKUP(B437,'KLP2'!$D$1:$I$108,6,0),""))</f>
        <v>100</v>
      </c>
      <c r="K437" s="4">
        <f>IFERROR(VLOOKUP(A437,'DM1'!$C$1:$I$108,7,0),IFERROR(VLOOKUP(B437,'DM1'!$D$1:$I$108,6,0),""))</f>
        <v>18</v>
      </c>
      <c r="L437" s="4">
        <f>IFERROR(VLOOKUP(A437,'DM2'!$C$1:$I$108,7,0),IFERROR(VLOOKUP(B437,'DM2'!$D$1:$I$108,6,0),""))</f>
        <v>80</v>
      </c>
      <c r="M437" s="4">
        <f>IFERROR(VLOOKUP(A437,'SPF1'!$C$1:$I$108,7,0),IFERROR(VLOOKUP(B437,'SPF1'!$D$1:$I$108,6,0),""))</f>
        <v>45</v>
      </c>
      <c r="N437" s="4">
        <f>IFERROR(VLOOKUP(A437,'SPF2'!$C$1:$I$108,7,0),IFERROR(VLOOKUP(B437,'SPF2'!$D$1:$I$108,6,0),""))</f>
        <v>50</v>
      </c>
      <c r="O437" s="10">
        <f t="shared" si="78"/>
        <v>393</v>
      </c>
      <c r="P437" s="11">
        <f t="shared" si="79"/>
        <v>330</v>
      </c>
      <c r="Q437" s="201">
        <f t="shared" si="80"/>
        <v>93.333333333333329</v>
      </c>
      <c r="R437" s="8"/>
      <c r="S437" s="5" t="str">
        <f>IFERROR(VLOOKUP(A437,DMSBX1!$C$1:$I$108,7,0),IFERROR(VLOOKUP(B437,DMSBX1!$D$1:$I$108,6,0),""))</f>
        <v/>
      </c>
      <c r="T437" s="5" t="str">
        <f>IFERROR(VLOOKUP(A437,DMSBX2!$C$1:$I$101,7,0),IFERROR(VLOOKUP(B437,DMSBX2!$D$1:$I$101,6,0),""))</f>
        <v/>
      </c>
      <c r="U437" s="4" t="str">
        <f>IFERROR(VLOOKUP(B437,'SP1'!$D$1:$I$107,6,0),"")</f>
        <v/>
      </c>
      <c r="V437" s="4" t="str">
        <f>IFERROR(VLOOKUP(B437,'SP2'!$D$1:$I$107,6,0),"")</f>
        <v/>
      </c>
      <c r="W437" s="4" t="str">
        <f>IFERROR(IF(B437&lt;&gt;0,VLOOKUP(B437,KLSBX1!$D$2:$I$120,6,FALSE()),NA()),IFERROR(IF(A437&lt;&gt;0,VLOOKUP(A437,KLSBX1!$C$2:$I$120,7,FALSE()),NA()),""))</f>
        <v/>
      </c>
      <c r="X437" s="4" t="str">
        <f>IFERROR(IF(B437&lt;&gt;0,VLOOKUP(B437,KLSBX2!$D$2:$I$120,6,FALSE()),NA()),IFERROR(IF(A437&lt;&gt;0,VLOOKUP(A437,KLSBX2!$C$2:$I$120,7,FALSE()),NA()),""))</f>
        <v/>
      </c>
      <c r="Y437" s="4" t="str">
        <f>IFERROR(IF(B437&lt;&gt;0,VLOOKUP(B437,DMSBXNC!$D$2:$I$420,6,FALSE()),NA()),IFERROR(IF(A437&lt;&gt;0,VLOOKUP(A437,DMSBXNC!$C$2:$I$420,7,FALSE()),NA()),""))</f>
        <v/>
      </c>
      <c r="Z437" s="4" t="str">
        <f>IFERROR(IF(B437&lt;&gt;0,VLOOKUP(B437,DMSBX1_3!$D$2:$I$420,6,FALSE()),NA()),IFERROR(IF(A437&lt;&gt;0,VLOOKUP(A437,DMSBX1_3!$C$2:$I$420,7,FALSE()),NA()),""))</f>
        <v/>
      </c>
      <c r="AA437" s="4" t="str">
        <f>IFERROR(IF(B437&lt;&gt;0,VLOOKUP(B437,'KLS1'!$D$2:$I$420,6,FALSE()),NA()),IFERROR(IF(A437&lt;&gt;0,VLOOKUP(A437,'KLS1'!$C$2:$I$420,7,FALSE()),NA()),""))</f>
        <v/>
      </c>
      <c r="AB437" s="6" t="str">
        <f>IFERROR(IF(B437&lt;&gt;0,VLOOKUP(B437,'KLS2'!$D$2:$I$426,6,FALSE()),NA()),IFERROR(IF(A437&lt;&gt;0,VLOOKUP(A437,'KLS2'!$C$2:$I$426,7,FALSE()),NA()),""))</f>
        <v/>
      </c>
      <c r="AC437" s="10">
        <f t="shared" si="81"/>
        <v>0</v>
      </c>
      <c r="AD437" s="11">
        <f t="shared" si="82"/>
        <v>0</v>
      </c>
      <c r="AE437" s="201">
        <f t="shared" si="83"/>
        <v>0</v>
      </c>
      <c r="AF437" s="240"/>
      <c r="AG437" s="4" t="str">
        <f>IFERROR(VLOOKUP(B437,FS!$A$2:$N$78,6,FALSE),"")</f>
        <v/>
      </c>
      <c r="AH437" s="4" t="str">
        <f>IFERROR(VLOOKUP(B437,FS!$A$2:$N$78,7,FALSE),"")</f>
        <v/>
      </c>
      <c r="AI437" s="4" t="str">
        <f>IFERROR(VLOOKUP(B437,FS!$A$2:$N$78,8,FALSE),"")</f>
        <v/>
      </c>
      <c r="AJ437" s="4" t="str">
        <f>IFERROR(VLOOKUP(B437,FS!$A$2:$N$78,9,FALSE),"")</f>
        <v/>
      </c>
      <c r="AK437" s="4" t="str">
        <f>IFERROR(VLOOKUP(B437,FS!$A$2:$N$78,10,FALSE),"")</f>
        <v/>
      </c>
      <c r="AL437" s="4" t="str">
        <f>IFERROR(VLOOKUP(B437,FS!$A$2:$N$78,11,FALSE),"")</f>
        <v/>
      </c>
      <c r="AM437" s="4" t="str">
        <f>IFERROR(VLOOKUP(B437,FS!$A$2:$N$78,12,FALSE),"")</f>
        <v/>
      </c>
      <c r="AN437" s="4" t="str">
        <f>IFERROR(VLOOKUP(B437,FS!$A$2:$N$78,13,FALSE),"")</f>
        <v/>
      </c>
      <c r="AO437" s="236">
        <f t="shared" si="84"/>
        <v>0</v>
      </c>
      <c r="AP437" s="235">
        <f t="shared" si="85"/>
        <v>0</v>
      </c>
      <c r="AQ437" s="237">
        <f t="shared" si="86"/>
        <v>0</v>
      </c>
      <c r="AR437" s="4">
        <f t="shared" si="87"/>
        <v>93.333333333333329</v>
      </c>
      <c r="AS437" s="1">
        <f t="shared" si="88"/>
        <v>1</v>
      </c>
      <c r="AT437" s="245">
        <f t="shared" si="92"/>
        <v>6</v>
      </c>
    </row>
    <row r="438" spans="1:46" s="130" customFormat="1" ht="15" customHeight="1">
      <c r="A438" s="141">
        <v>9150343</v>
      </c>
      <c r="B438" s="141">
        <v>775723</v>
      </c>
      <c r="C438" s="14" t="s">
        <v>483</v>
      </c>
      <c r="D438" s="2">
        <v>2006</v>
      </c>
      <c r="E438" s="3" t="s">
        <v>11</v>
      </c>
      <c r="F438" s="1" t="str">
        <f>IFERROR(VLOOKUP(B438,SVEXP!$A$2:$F$6577,6,FALSE),"")</f>
        <v>100. Hard</v>
      </c>
      <c r="G438" s="211">
        <f>IFERROR(VLOOKUP(B438,SVEXP!$A$2:$E$6577,5,FALSE),"")</f>
        <v>0</v>
      </c>
      <c r="H438" s="3" t="s">
        <v>161</v>
      </c>
      <c r="I438" s="4" t="str">
        <f>IFERROR(VLOOKUP(A438,'KLP1'!$C$1:$I$108,7,0),IFERROR(VLOOKUP(B438,'KLP1'!$D$1:$I$108,6,0),""))</f>
        <v/>
      </c>
      <c r="J438" s="4" t="str">
        <f>IFERROR(VLOOKUP(A438,'KLP2'!$C$1:$I$108,7,0),IFERROR(VLOOKUP(B438,'KLP2'!$D$1:$I$108,6,0),""))</f>
        <v/>
      </c>
      <c r="K438" s="4" t="str">
        <f>IFERROR(VLOOKUP(A438,'DM1'!$C$1:$I$108,7,0),IFERROR(VLOOKUP(B438,'DM1'!$D$1:$I$108,6,0),""))</f>
        <v/>
      </c>
      <c r="L438" s="4" t="str">
        <f>IFERROR(VLOOKUP(A438,'DM2'!$C$1:$I$108,7,0),IFERROR(VLOOKUP(B438,'DM2'!$D$1:$I$108,6,0),""))</f>
        <v/>
      </c>
      <c r="M438" s="4">
        <f>IFERROR(VLOOKUP(A438,'SPF1'!$C$1:$I$108,7,0),IFERROR(VLOOKUP(B438,'SPF1'!$D$1:$I$108,6,0),""))</f>
        <v>26</v>
      </c>
      <c r="N438" s="4">
        <f>IFERROR(VLOOKUP(A438,'SPF2'!$C$1:$I$108,7,0),IFERROR(VLOOKUP(B438,'SPF2'!$D$1:$I$108,6,0),""))</f>
        <v>36</v>
      </c>
      <c r="O438" s="10">
        <f t="shared" si="78"/>
        <v>62</v>
      </c>
      <c r="P438" s="11">
        <f t="shared" si="79"/>
        <v>62</v>
      </c>
      <c r="Q438" s="201">
        <f t="shared" si="80"/>
        <v>20.666666666666668</v>
      </c>
      <c r="R438" s="8"/>
      <c r="S438" s="5" t="str">
        <f>IFERROR(VLOOKUP(A438,DMSBX1!$C$1:$I$108,7,0),IFERROR(VLOOKUP(B438,DMSBX1!$D$1:$I$108,6,0),""))</f>
        <v/>
      </c>
      <c r="T438" s="5" t="str">
        <f>IFERROR(VLOOKUP(A438,DMSBX2!$C$1:$I$101,7,0),IFERROR(VLOOKUP(B438,DMSBX2!$D$1:$I$101,6,0),""))</f>
        <v/>
      </c>
      <c r="U438" s="4" t="str">
        <f>IFERROR(VLOOKUP(B438,'SP1'!$D$1:$I$107,6,0),"")</f>
        <v/>
      </c>
      <c r="V438" s="4" t="str">
        <f>IFERROR(VLOOKUP(B438,'SP2'!$D$1:$I$107,6,0),"")</f>
        <v/>
      </c>
      <c r="W438" s="4" t="str">
        <f>IFERROR(IF(B438&lt;&gt;0,VLOOKUP(B438,KLSBX1!$D$2:$I$120,6,FALSE()),NA()),IFERROR(IF(A438&lt;&gt;0,VLOOKUP(A438,KLSBX1!$C$2:$I$120,7,FALSE()),NA()),""))</f>
        <v/>
      </c>
      <c r="X438" s="4" t="str">
        <f>IFERROR(IF(B438&lt;&gt;0,VLOOKUP(B438,KLSBX2!$D$2:$I$120,6,FALSE()),NA()),IFERROR(IF(A438&lt;&gt;0,VLOOKUP(A438,KLSBX2!$C$2:$I$120,7,FALSE()),NA()),""))</f>
        <v/>
      </c>
      <c r="Y438" s="4" t="str">
        <f>IFERROR(IF(B438&lt;&gt;0,VLOOKUP(B438,DMSBXNC!$D$2:$I$420,6,FALSE()),NA()),IFERROR(IF(A438&lt;&gt;0,VLOOKUP(A438,DMSBXNC!$C$2:$I$420,7,FALSE()),NA()),""))</f>
        <v/>
      </c>
      <c r="Z438" s="4" t="str">
        <f>IFERROR(IF(B438&lt;&gt;0,VLOOKUP(B438,DMSBX1_3!$D$2:$I$420,6,FALSE()),NA()),IFERROR(IF(A438&lt;&gt;0,VLOOKUP(A438,DMSBX1_3!$C$2:$I$420,7,FALSE()),NA()),""))</f>
        <v/>
      </c>
      <c r="AA438" s="4" t="str">
        <f>IFERROR(IF(B438&lt;&gt;0,VLOOKUP(B438,'KLS1'!$D$2:$I$420,6,FALSE()),NA()),IFERROR(IF(A438&lt;&gt;0,VLOOKUP(A438,'KLS1'!$C$2:$I$420,7,FALSE()),NA()),""))</f>
        <v/>
      </c>
      <c r="AB438" s="6" t="str">
        <f>IFERROR(IF(B438&lt;&gt;0,VLOOKUP(B438,'KLS2'!$D$2:$I$426,6,FALSE()),NA()),IFERROR(IF(A438&lt;&gt;0,VLOOKUP(A438,'KLS2'!$C$2:$I$426,7,FALSE()),NA()),""))</f>
        <v/>
      </c>
      <c r="AC438" s="10">
        <f t="shared" si="81"/>
        <v>0</v>
      </c>
      <c r="AD438" s="11">
        <f t="shared" si="82"/>
        <v>0</v>
      </c>
      <c r="AE438" s="201">
        <f t="shared" si="83"/>
        <v>0</v>
      </c>
      <c r="AF438" s="240"/>
      <c r="AG438" s="4" t="str">
        <f>IFERROR(VLOOKUP(B438,FS!$A$2:$N$78,6,FALSE),"")</f>
        <v/>
      </c>
      <c r="AH438" s="4" t="str">
        <f>IFERROR(VLOOKUP(B438,FS!$A$2:$N$78,7,FALSE),"")</f>
        <v/>
      </c>
      <c r="AI438" s="4" t="str">
        <f>IFERROR(VLOOKUP(B438,FS!$A$2:$N$78,8,FALSE),"")</f>
        <v/>
      </c>
      <c r="AJ438" s="4" t="str">
        <f>IFERROR(VLOOKUP(B438,FS!$A$2:$N$78,9,FALSE),"")</f>
        <v/>
      </c>
      <c r="AK438" s="4" t="str">
        <f>IFERROR(VLOOKUP(B438,FS!$A$2:$N$78,10,FALSE),"")</f>
        <v/>
      </c>
      <c r="AL438" s="4" t="str">
        <f>IFERROR(VLOOKUP(B438,FS!$A$2:$N$78,11,FALSE),"")</f>
        <v/>
      </c>
      <c r="AM438" s="4" t="str">
        <f>IFERROR(VLOOKUP(B438,FS!$A$2:$N$78,12,FALSE),"")</f>
        <v/>
      </c>
      <c r="AN438" s="4" t="str">
        <f>IFERROR(VLOOKUP(B438,FS!$A$2:$N$78,13,FALSE),"")</f>
        <v/>
      </c>
      <c r="AO438" s="236">
        <f t="shared" si="84"/>
        <v>0</v>
      </c>
      <c r="AP438" s="235">
        <f t="shared" si="85"/>
        <v>0</v>
      </c>
      <c r="AQ438" s="237">
        <f t="shared" si="86"/>
        <v>0</v>
      </c>
      <c r="AR438" s="4">
        <f t="shared" si="87"/>
        <v>20.666666666666668</v>
      </c>
      <c r="AS438" s="1">
        <f t="shared" si="88"/>
        <v>1</v>
      </c>
      <c r="AT438" s="245">
        <f t="shared" si="92"/>
        <v>2</v>
      </c>
    </row>
    <row r="439" spans="1:46" s="130" customFormat="1" ht="15" customHeight="1">
      <c r="A439" s="141">
        <v>9150338</v>
      </c>
      <c r="B439" s="141">
        <v>776136</v>
      </c>
      <c r="C439" s="14" t="s">
        <v>461</v>
      </c>
      <c r="D439" s="2">
        <v>2006</v>
      </c>
      <c r="E439" s="3" t="s">
        <v>11</v>
      </c>
      <c r="F439" s="1" t="str">
        <f>IFERROR(VLOOKUP(B439,SVEXP!$A$2:$F$6577,6,FALSE),"")</f>
        <v>Snow Rockets</v>
      </c>
      <c r="G439" s="211" t="str">
        <f>IFERROR(VLOOKUP(B439,SVEXP!$A$2:$E$6577,5,FALSE),"")</f>
        <v>Karlovarský kraj</v>
      </c>
      <c r="H439" s="3" t="s">
        <v>161</v>
      </c>
      <c r="I439" s="4" t="str">
        <f>IFERROR(VLOOKUP(A439,'KLP1'!$C$1:$I$108,7,0),IFERROR(VLOOKUP(B439,'KLP1'!$D$1:$I$108,6,0),""))</f>
        <v/>
      </c>
      <c r="J439" s="4" t="str">
        <f>IFERROR(VLOOKUP(A439,'KLP2'!$C$1:$I$108,7,0),IFERROR(VLOOKUP(B439,'KLP2'!$D$1:$I$108,6,0),""))</f>
        <v/>
      </c>
      <c r="K439" s="4" t="str">
        <f>IFERROR(VLOOKUP(A439,'DM1'!$C$1:$I$108,7,0),IFERROR(VLOOKUP(B439,'DM1'!$D$1:$I$108,6,0),""))</f>
        <v/>
      </c>
      <c r="L439" s="4" t="str">
        <f>IFERROR(VLOOKUP(A439,'DM2'!$C$1:$I$108,7,0),IFERROR(VLOOKUP(B439,'DM2'!$D$1:$I$108,6,0),""))</f>
        <v/>
      </c>
      <c r="M439" s="1" t="str">
        <f>IFERROR(VLOOKUP(A439,'SPF1'!$C$1:$I$108,7,0),IFERROR(VLOOKUP(B439,'SPF1'!$D$1:$I$108,6,0),""))</f>
        <v/>
      </c>
      <c r="N439" s="4" t="str">
        <f>IFERROR(VLOOKUP(A439,'SPF2'!$C$1:$I$108,7,0),IFERROR(VLOOKUP(B439,'SPF2'!$D$1:$I$108,6,0),""))</f>
        <v/>
      </c>
      <c r="O439" s="10">
        <f t="shared" si="78"/>
        <v>0</v>
      </c>
      <c r="P439" s="11">
        <f t="shared" si="79"/>
        <v>0</v>
      </c>
      <c r="Q439" s="201">
        <f t="shared" si="80"/>
        <v>0</v>
      </c>
      <c r="R439" s="8"/>
      <c r="S439" s="5">
        <f>IFERROR(VLOOKUP(A439,DMSBX1!$C$1:$I$108,7,0),IFERROR(VLOOKUP(B439,DMSBX1!$D$1:$I$108,6,0),""))</f>
        <v>36</v>
      </c>
      <c r="T439" s="5">
        <f>IFERROR(VLOOKUP(A439,DMSBX2!$C$1:$I$101,7,0),IFERROR(VLOOKUP(B439,DMSBX2!$D$1:$I$101,6,0),""))</f>
        <v>40</v>
      </c>
      <c r="U439" s="4" t="str">
        <f>IFERROR(VLOOKUP(B439,'SP1'!$D$1:$I$107,6,0),"")</f>
        <v/>
      </c>
      <c r="V439" s="4" t="str">
        <f>IFERROR(VLOOKUP(B439,'SP2'!$D$1:$I$107,6,0),"")</f>
        <v/>
      </c>
      <c r="W439" s="4">
        <f>IFERROR(IF(B439&lt;&gt;0,VLOOKUP(B439,KLSBX1!$D$2:$I$120,6,FALSE()),NA()),IFERROR(IF(A439&lt;&gt;0,VLOOKUP(A439,KLSBX1!$C$2:$I$120,7,FALSE()),NA()),""))</f>
        <v>60</v>
      </c>
      <c r="X439" s="4">
        <f>IFERROR(IF(B439&lt;&gt;0,VLOOKUP(B439,KLSBX2!$D$2:$I$120,6,FALSE()),NA()),IFERROR(IF(A439&lt;&gt;0,VLOOKUP(A439,KLSBX2!$C$2:$I$120,7,FALSE()),NA()),""))</f>
        <v>0</v>
      </c>
      <c r="Y439" s="4" t="str">
        <f>IFERROR(IF(B439&lt;&gt;0,VLOOKUP(B439,DMSBXNC!$D$2:$I$420,6,FALSE()),NA()),IFERROR(IF(A439&lt;&gt;0,VLOOKUP(A439,DMSBXNC!$C$2:$I$420,7,FALSE()),NA()),""))</f>
        <v/>
      </c>
      <c r="Z439" s="4" t="str">
        <f>IFERROR(IF(B439&lt;&gt;0,VLOOKUP(B439,DMSBX1_3!$D$2:$I$420,6,FALSE()),NA()),IFERROR(IF(A439&lt;&gt;0,VLOOKUP(A439,DMSBX1_3!$C$2:$I$420,7,FALSE()),NA()),""))</f>
        <v/>
      </c>
      <c r="AA439" s="4" t="str">
        <f>IFERROR(IF(B439&lt;&gt;0,VLOOKUP(B439,'KLS1'!$D$2:$I$420,6,FALSE()),NA()),IFERROR(IF(A439&lt;&gt;0,VLOOKUP(A439,'KLS1'!$C$2:$I$420,7,FALSE()),NA()),""))</f>
        <v/>
      </c>
      <c r="AB439" s="6" t="str">
        <f>IFERROR(IF(B439&lt;&gt;0,VLOOKUP(B439,'KLS2'!$D$2:$I$426,6,FALSE()),NA()),IFERROR(IF(A439&lt;&gt;0,VLOOKUP(A439,'KLS2'!$C$2:$I$426,7,FALSE()),NA()),""))</f>
        <v/>
      </c>
      <c r="AC439" s="10">
        <f t="shared" si="81"/>
        <v>136</v>
      </c>
      <c r="AD439" s="11">
        <f t="shared" si="82"/>
        <v>136</v>
      </c>
      <c r="AE439" s="201">
        <f t="shared" si="83"/>
        <v>45.333333333333336</v>
      </c>
      <c r="AF439" s="240"/>
      <c r="AG439" s="4" t="str">
        <f>IFERROR(VLOOKUP(B439,FS!$A$2:$N$78,6,FALSE),"")</f>
        <v/>
      </c>
      <c r="AH439" s="4" t="str">
        <f>IFERROR(VLOOKUP(B439,FS!$A$2:$N$78,7,FALSE),"")</f>
        <v/>
      </c>
      <c r="AI439" s="4" t="str">
        <f>IFERROR(VLOOKUP(B439,FS!$A$2:$N$78,8,FALSE),"")</f>
        <v/>
      </c>
      <c r="AJ439" s="4" t="str">
        <f>IFERROR(VLOOKUP(B439,FS!$A$2:$N$78,9,FALSE),"")</f>
        <v/>
      </c>
      <c r="AK439" s="4" t="str">
        <f>IFERROR(VLOOKUP(B439,FS!$A$2:$N$78,10,FALSE),"")</f>
        <v/>
      </c>
      <c r="AL439" s="4" t="str">
        <f>IFERROR(VLOOKUP(B439,FS!$A$2:$N$78,11,FALSE),"")</f>
        <v/>
      </c>
      <c r="AM439" s="4" t="str">
        <f>IFERROR(VLOOKUP(B439,FS!$A$2:$N$78,12,FALSE),"")</f>
        <v/>
      </c>
      <c r="AN439" s="4" t="str">
        <f>IFERROR(VLOOKUP(B439,FS!$A$2:$N$78,13,FALSE),"")</f>
        <v/>
      </c>
      <c r="AO439" s="236">
        <f t="shared" si="84"/>
        <v>0</v>
      </c>
      <c r="AP439" s="235">
        <f t="shared" si="85"/>
        <v>0</v>
      </c>
      <c r="AQ439" s="237">
        <f t="shared" si="86"/>
        <v>0</v>
      </c>
      <c r="AR439" s="4">
        <f t="shared" si="87"/>
        <v>45.333333333333336</v>
      </c>
      <c r="AS439" s="1">
        <f t="shared" si="88"/>
        <v>1</v>
      </c>
      <c r="AT439" s="245">
        <f t="shared" si="92"/>
        <v>3</v>
      </c>
    </row>
    <row r="440" spans="1:46" s="130" customFormat="1" ht="15" customHeight="1">
      <c r="A440" s="141">
        <v>9150333</v>
      </c>
      <c r="B440" s="141">
        <v>775686</v>
      </c>
      <c r="C440" s="14" t="s">
        <v>10</v>
      </c>
      <c r="D440" s="2">
        <v>2006</v>
      </c>
      <c r="E440" s="3" t="s">
        <v>11</v>
      </c>
      <c r="F440" s="1" t="str">
        <f>IFERROR(VLOOKUP(B440,SVEXP!$A$2:$F$6577,6,FALSE),"")</f>
        <v>Lítací jelen</v>
      </c>
      <c r="G440" s="211" t="str">
        <f>IFERROR(VLOOKUP(B440,SVEXP!$A$2:$E$6577,5,FALSE),"")</f>
        <v>Moravskoslezský kraj</v>
      </c>
      <c r="H440" s="3" t="s">
        <v>161</v>
      </c>
      <c r="I440" s="4" t="str">
        <f>IFERROR(VLOOKUP(A440,'KLP1'!$C$1:$I$108,7,0),IFERROR(VLOOKUP(B440,'KLP1'!$D$1:$I$108,6,0),""))</f>
        <v/>
      </c>
      <c r="J440" s="4" t="str">
        <f>IFERROR(VLOOKUP(A440,'KLP2'!$C$1:$I$108,7,0),IFERROR(VLOOKUP(B440,'KLP2'!$D$1:$I$108,6,0),""))</f>
        <v/>
      </c>
      <c r="K440" s="4">
        <f>IFERROR(VLOOKUP(A440,'DM1'!$C$1:$I$108,7,0),IFERROR(VLOOKUP(B440,'DM1'!$D$1:$I$108,6,0),""))</f>
        <v>100</v>
      </c>
      <c r="L440" s="4">
        <f>IFERROR(VLOOKUP(A440,'DM2'!$C$1:$I$108,7,0),IFERROR(VLOOKUP(B440,'DM2'!$D$1:$I$108,6,0),""))</f>
        <v>100</v>
      </c>
      <c r="M440" s="4" t="str">
        <f>IFERROR(VLOOKUP(A440,'SPF1'!$C$1:$I$108,7,0),IFERROR(VLOOKUP(B440,'SPF1'!$D$1:$I$108,6,0),""))</f>
        <v/>
      </c>
      <c r="N440" s="4" t="str">
        <f>IFERROR(VLOOKUP(A440,'SPF2'!$C$1:$I$108,7,0),IFERROR(VLOOKUP(B440,'SPF2'!$D$1:$I$108,6,0),""))</f>
        <v/>
      </c>
      <c r="O440" s="10">
        <f t="shared" si="78"/>
        <v>200</v>
      </c>
      <c r="P440" s="11">
        <f t="shared" si="79"/>
        <v>200</v>
      </c>
      <c r="Q440" s="201">
        <f t="shared" si="80"/>
        <v>66.666666666666671</v>
      </c>
      <c r="R440" s="8"/>
      <c r="S440" s="5" t="str">
        <f>IFERROR(VLOOKUP(A440,DMSBX1!$C$1:$I$108,7,0),IFERROR(VLOOKUP(B440,DMSBX1!$D$1:$I$108,6,0),""))</f>
        <v/>
      </c>
      <c r="T440" s="5" t="str">
        <f>IFERROR(VLOOKUP(A440,DMSBX2!$C$1:$I$101,7,0),IFERROR(VLOOKUP(B440,DMSBX2!$D$1:$I$101,6,0),""))</f>
        <v/>
      </c>
      <c r="U440" s="4" t="str">
        <f>IFERROR(VLOOKUP(B440,'SP1'!$D$1:$I$107,6,0),"")</f>
        <v/>
      </c>
      <c r="V440" s="4" t="str">
        <f>IFERROR(VLOOKUP(B440,'SP2'!$D$1:$I$107,6,0),"")</f>
        <v/>
      </c>
      <c r="W440" s="4" t="str">
        <f>IFERROR(IF(B440&lt;&gt;0,VLOOKUP(B440,KLSBX1!$D$2:$I$120,6,FALSE()),NA()),IFERROR(IF(A440&lt;&gt;0,VLOOKUP(A440,KLSBX1!$C$2:$I$120,7,FALSE()),NA()),""))</f>
        <v/>
      </c>
      <c r="X440" s="4" t="str">
        <f>IFERROR(IF(B440&lt;&gt;0,VLOOKUP(B440,KLSBX2!$D$2:$I$120,6,FALSE()),NA()),IFERROR(IF(A440&lt;&gt;0,VLOOKUP(A440,KLSBX2!$C$2:$I$120,7,FALSE()),NA()),""))</f>
        <v/>
      </c>
      <c r="Y440" s="4" t="str">
        <f>IFERROR(IF(B440&lt;&gt;0,VLOOKUP(B440,DMSBXNC!$D$2:$I$420,6,FALSE()),NA()),IFERROR(IF(A440&lt;&gt;0,VLOOKUP(A440,DMSBXNC!$C$2:$I$420,7,FALSE()),NA()),""))</f>
        <v/>
      </c>
      <c r="Z440" s="4" t="str">
        <f>IFERROR(IF(B440&lt;&gt;0,VLOOKUP(B440,DMSBX1_3!$D$2:$I$420,6,FALSE()),NA()),IFERROR(IF(A440&lt;&gt;0,VLOOKUP(A440,DMSBX1_3!$C$2:$I$420,7,FALSE()),NA()),""))</f>
        <v/>
      </c>
      <c r="AA440" s="4" t="str">
        <f>IFERROR(IF(B440&lt;&gt;0,VLOOKUP(B440,'KLS1'!$D$2:$I$420,6,FALSE()),NA()),IFERROR(IF(A440&lt;&gt;0,VLOOKUP(A440,'KLS1'!$C$2:$I$420,7,FALSE()),NA()),""))</f>
        <v/>
      </c>
      <c r="AB440" s="6" t="str">
        <f>IFERROR(IF(B440&lt;&gt;0,VLOOKUP(B440,'KLS2'!$D$2:$I$426,6,FALSE()),NA()),IFERROR(IF(A440&lt;&gt;0,VLOOKUP(A440,'KLS2'!$C$2:$I$426,7,FALSE()),NA()),""))</f>
        <v/>
      </c>
      <c r="AC440" s="10">
        <f t="shared" si="81"/>
        <v>0</v>
      </c>
      <c r="AD440" s="11">
        <f t="shared" si="82"/>
        <v>0</v>
      </c>
      <c r="AE440" s="201">
        <f t="shared" si="83"/>
        <v>0</v>
      </c>
      <c r="AF440" s="240"/>
      <c r="AG440" s="4" t="str">
        <f>IFERROR(VLOOKUP(B440,FS!$A$2:$N$78,6,FALSE),"")</f>
        <v/>
      </c>
      <c r="AH440" s="4" t="str">
        <f>IFERROR(VLOOKUP(B440,FS!$A$2:$N$78,7,FALSE),"")</f>
        <v/>
      </c>
      <c r="AI440" s="4" t="str">
        <f>IFERROR(VLOOKUP(B440,FS!$A$2:$N$78,8,FALSE),"")</f>
        <v/>
      </c>
      <c r="AJ440" s="4" t="str">
        <f>IFERROR(VLOOKUP(B440,FS!$A$2:$N$78,9,FALSE),"")</f>
        <v/>
      </c>
      <c r="AK440" s="4" t="str">
        <f>IFERROR(VLOOKUP(B440,FS!$A$2:$N$78,10,FALSE),"")</f>
        <v/>
      </c>
      <c r="AL440" s="4" t="str">
        <f>IFERROR(VLOOKUP(B440,FS!$A$2:$N$78,11,FALSE),"")</f>
        <v/>
      </c>
      <c r="AM440" s="4" t="str">
        <f>IFERROR(VLOOKUP(B440,FS!$A$2:$N$78,12,FALSE),"")</f>
        <v/>
      </c>
      <c r="AN440" s="4" t="str">
        <f>IFERROR(VLOOKUP(B440,FS!$A$2:$N$78,13,FALSE),"")</f>
        <v/>
      </c>
      <c r="AO440" s="236">
        <f t="shared" si="84"/>
        <v>0</v>
      </c>
      <c r="AP440" s="235">
        <f t="shared" si="85"/>
        <v>0</v>
      </c>
      <c r="AQ440" s="237">
        <f t="shared" si="86"/>
        <v>0</v>
      </c>
      <c r="AR440" s="4">
        <f t="shared" si="87"/>
        <v>66.666666666666671</v>
      </c>
      <c r="AS440" s="1">
        <f t="shared" si="88"/>
        <v>1</v>
      </c>
      <c r="AT440" s="245">
        <f t="shared" si="92"/>
        <v>2</v>
      </c>
    </row>
    <row r="441" spans="1:46" s="130" customFormat="1" ht="15" customHeight="1">
      <c r="A441" s="141">
        <v>9150344</v>
      </c>
      <c r="B441" s="141">
        <v>775708</v>
      </c>
      <c r="C441" s="14" t="s">
        <v>36</v>
      </c>
      <c r="D441" s="2">
        <v>2006</v>
      </c>
      <c r="E441" s="3" t="s">
        <v>11</v>
      </c>
      <c r="F441" s="1" t="str">
        <f>IFERROR(VLOOKUP(B441,SVEXP!$A$2:$F$6577,6,FALSE),"")</f>
        <v>100. Hard</v>
      </c>
      <c r="G441" s="211" t="str">
        <f>IFERROR(VLOOKUP(B441,SVEXP!$A$2:$E$6577,5,FALSE),"")</f>
        <v>Středočeský kraj</v>
      </c>
      <c r="H441" s="3" t="s">
        <v>161</v>
      </c>
      <c r="I441" s="4" t="str">
        <f>IFERROR(VLOOKUP(A441,'KLP1'!$C$1:$I$108,7,0),IFERROR(VLOOKUP(B441,'KLP1'!$D$1:$I$108,6,0),""))</f>
        <v/>
      </c>
      <c r="J441" s="4" t="str">
        <f>IFERROR(VLOOKUP(A441,'KLP2'!$C$1:$I$108,7,0),IFERROR(VLOOKUP(B441,'KLP2'!$D$1:$I$108,6,0),""))</f>
        <v/>
      </c>
      <c r="K441" s="4">
        <f>IFERROR(VLOOKUP(A441,'DM1'!$C$1:$I$108,7,0),IFERROR(VLOOKUP(B441,'DM1'!$D$1:$I$108,6,0),""))</f>
        <v>13</v>
      </c>
      <c r="L441" s="4">
        <f>IFERROR(VLOOKUP(A441,'DM2'!$C$1:$I$108,7,0),IFERROR(VLOOKUP(B441,'DM2'!$D$1:$I$108,6,0),""))</f>
        <v>16</v>
      </c>
      <c r="M441" s="4">
        <f>IFERROR(VLOOKUP(A441,'SPF1'!$C$1:$I$108,7,0),IFERROR(VLOOKUP(B441,'SPF1'!$D$1:$I$108,6,0),""))</f>
        <v>20</v>
      </c>
      <c r="N441" s="4">
        <f>IFERROR(VLOOKUP(A441,'SPF2'!$C$1:$I$108,7,0),IFERROR(VLOOKUP(B441,'SPF2'!$D$1:$I$108,6,0),""))</f>
        <v>13</v>
      </c>
      <c r="O441" s="10">
        <f t="shared" si="78"/>
        <v>62</v>
      </c>
      <c r="P441" s="11">
        <f t="shared" si="79"/>
        <v>62</v>
      </c>
      <c r="Q441" s="201">
        <f t="shared" si="80"/>
        <v>16.333333333333332</v>
      </c>
      <c r="R441" s="8"/>
      <c r="S441" s="5" t="str">
        <f>IFERROR(VLOOKUP(A441,DMSBX1!$C$1:$I$108,7,0),IFERROR(VLOOKUP(B441,DMSBX1!$D$1:$I$108,6,0),""))</f>
        <v/>
      </c>
      <c r="T441" s="5" t="str">
        <f>IFERROR(VLOOKUP(A441,DMSBX2!$C$1:$I$101,7,0),IFERROR(VLOOKUP(B441,DMSBX2!$D$1:$I$101,6,0),""))</f>
        <v/>
      </c>
      <c r="U441" s="4" t="str">
        <f>IFERROR(VLOOKUP(B441,'SP1'!$D$1:$I$107,6,0),"")</f>
        <v/>
      </c>
      <c r="V441" s="4" t="str">
        <f>IFERROR(VLOOKUP(B441,'SP2'!$D$1:$I$107,6,0),"")</f>
        <v/>
      </c>
      <c r="W441" s="4" t="str">
        <f>IFERROR(IF(B441&lt;&gt;0,VLOOKUP(B441,KLSBX1!$D$2:$I$120,6,FALSE()),NA()),IFERROR(IF(A441&lt;&gt;0,VLOOKUP(A441,KLSBX1!$C$2:$I$120,7,FALSE()),NA()),""))</f>
        <v/>
      </c>
      <c r="X441" s="4" t="str">
        <f>IFERROR(IF(B441&lt;&gt;0,VLOOKUP(B441,KLSBX2!$D$2:$I$120,6,FALSE()),NA()),IFERROR(IF(A441&lt;&gt;0,VLOOKUP(A441,KLSBX2!$C$2:$I$120,7,FALSE()),NA()),""))</f>
        <v/>
      </c>
      <c r="Y441" s="4" t="str">
        <f>IFERROR(IF(B441&lt;&gt;0,VLOOKUP(B441,DMSBXNC!$D$2:$I$420,6,FALSE()),NA()),IFERROR(IF(A441&lt;&gt;0,VLOOKUP(A441,DMSBXNC!$C$2:$I$420,7,FALSE()),NA()),""))</f>
        <v/>
      </c>
      <c r="Z441" s="4" t="str">
        <f>IFERROR(IF(B441&lt;&gt;0,VLOOKUP(B441,DMSBX1_3!$D$2:$I$420,6,FALSE()),NA()),IFERROR(IF(A441&lt;&gt;0,VLOOKUP(A441,DMSBX1_3!$C$2:$I$420,7,FALSE()),NA()),""))</f>
        <v/>
      </c>
      <c r="AA441" s="4" t="str">
        <f>IFERROR(IF(B441&lt;&gt;0,VLOOKUP(B441,'KLS1'!$D$2:$I$420,6,FALSE()),NA()),IFERROR(IF(A441&lt;&gt;0,VLOOKUP(A441,'KLS1'!$C$2:$I$420,7,FALSE()),NA()),""))</f>
        <v/>
      </c>
      <c r="AB441" s="6" t="str">
        <f>IFERROR(IF(B441&lt;&gt;0,VLOOKUP(B441,'KLS2'!$D$2:$I$426,6,FALSE()),NA()),IFERROR(IF(A441&lt;&gt;0,VLOOKUP(A441,'KLS2'!$C$2:$I$426,7,FALSE()),NA()),""))</f>
        <v/>
      </c>
      <c r="AC441" s="10">
        <f t="shared" si="81"/>
        <v>0</v>
      </c>
      <c r="AD441" s="11">
        <f t="shared" si="82"/>
        <v>0</v>
      </c>
      <c r="AE441" s="201">
        <f t="shared" si="83"/>
        <v>0</v>
      </c>
      <c r="AF441" s="240"/>
      <c r="AG441" s="4" t="str">
        <f>IFERROR(VLOOKUP(B441,FS!$A$2:$N$78,6,FALSE),"")</f>
        <v/>
      </c>
      <c r="AH441" s="4" t="str">
        <f>IFERROR(VLOOKUP(B441,FS!$A$2:$N$78,7,FALSE),"")</f>
        <v/>
      </c>
      <c r="AI441" s="4" t="str">
        <f>IFERROR(VLOOKUP(B441,FS!$A$2:$N$78,8,FALSE),"")</f>
        <v/>
      </c>
      <c r="AJ441" s="4" t="str">
        <f>IFERROR(VLOOKUP(B441,FS!$A$2:$N$78,9,FALSE),"")</f>
        <v/>
      </c>
      <c r="AK441" s="4" t="str">
        <f>IFERROR(VLOOKUP(B441,FS!$A$2:$N$78,10,FALSE),"")</f>
        <v/>
      </c>
      <c r="AL441" s="4" t="str">
        <f>IFERROR(VLOOKUP(B441,FS!$A$2:$N$78,11,FALSE),"")</f>
        <v/>
      </c>
      <c r="AM441" s="4" t="str">
        <f>IFERROR(VLOOKUP(B441,FS!$A$2:$N$78,12,FALSE),"")</f>
        <v/>
      </c>
      <c r="AN441" s="4" t="str">
        <f>IFERROR(VLOOKUP(B441,FS!$A$2:$N$78,13,FALSE),"")</f>
        <v/>
      </c>
      <c r="AO441" s="236">
        <f t="shared" si="84"/>
        <v>0</v>
      </c>
      <c r="AP441" s="235">
        <f t="shared" si="85"/>
        <v>0</v>
      </c>
      <c r="AQ441" s="237">
        <f t="shared" si="86"/>
        <v>0</v>
      </c>
      <c r="AR441" s="4">
        <f t="shared" si="87"/>
        <v>16.333333333333332</v>
      </c>
      <c r="AS441" s="1">
        <f t="shared" si="88"/>
        <v>1</v>
      </c>
      <c r="AT441" s="245">
        <f t="shared" si="92"/>
        <v>4</v>
      </c>
    </row>
    <row r="442" spans="1:46" s="130" customFormat="1" ht="15" customHeight="1">
      <c r="A442" s="141">
        <v>9150339</v>
      </c>
      <c r="B442" s="141">
        <v>775801</v>
      </c>
      <c r="C442" s="14" t="s">
        <v>473</v>
      </c>
      <c r="D442" s="2">
        <v>2006</v>
      </c>
      <c r="E442" s="3" t="s">
        <v>11</v>
      </c>
      <c r="F442" s="1" t="str">
        <f>IFERROR(VLOOKUP(B442,SVEXP!$A$2:$F$6577,6,FALSE),"")</f>
        <v>TJ Klínovec LO</v>
      </c>
      <c r="G442" s="211" t="str">
        <f>IFERROR(VLOOKUP(B442,SVEXP!$A$2:$E$6577,5,FALSE),"")</f>
        <v>Ústecký kraj</v>
      </c>
      <c r="H442" s="3" t="s">
        <v>161</v>
      </c>
      <c r="I442" s="4" t="str">
        <f>IFERROR(VLOOKUP(A442,'KLP1'!$C$1:$I$108,7,0),IFERROR(VLOOKUP(B442,'KLP1'!$D$1:$I$108,6,0),""))</f>
        <v/>
      </c>
      <c r="J442" s="4" t="str">
        <f>IFERROR(VLOOKUP(A442,'KLP2'!$C$1:$I$108,7,0),IFERROR(VLOOKUP(B442,'KLP2'!$D$1:$I$108,6,0),""))</f>
        <v/>
      </c>
      <c r="K442" s="4" t="str">
        <f>IFERROR(VLOOKUP(A442,'DM1'!$C$1:$I$108,7,0),IFERROR(VLOOKUP(B442,'DM1'!$D$1:$I$108,6,0),""))</f>
        <v/>
      </c>
      <c r="L442" s="4" t="str">
        <f>IFERROR(VLOOKUP(A442,'DM2'!$C$1:$I$108,7,0),IFERROR(VLOOKUP(B442,'DM2'!$D$1:$I$108,6,0),""))</f>
        <v/>
      </c>
      <c r="M442" s="1" t="str">
        <f>IFERROR(VLOOKUP(A442,'SPF1'!$C$1:$I$108,7,0),IFERROR(VLOOKUP(B442,'SPF1'!$D$1:$I$108,6,0),""))</f>
        <v/>
      </c>
      <c r="N442" s="4" t="str">
        <f>IFERROR(VLOOKUP(A442,'SPF2'!$C$1:$I$108,7,0),IFERROR(VLOOKUP(B442,'SPF2'!$D$1:$I$108,6,0),""))</f>
        <v/>
      </c>
      <c r="O442" s="10">
        <f t="shared" si="78"/>
        <v>0</v>
      </c>
      <c r="P442" s="11">
        <f t="shared" si="79"/>
        <v>0</v>
      </c>
      <c r="Q442" s="201">
        <f t="shared" si="80"/>
        <v>0</v>
      </c>
      <c r="R442" s="8"/>
      <c r="S442" s="5">
        <f>IFERROR(VLOOKUP(A442,DMSBX1!$C$1:$I$108,7,0),IFERROR(VLOOKUP(B442,DMSBX1!$D$1:$I$108,6,0),""))</f>
        <v>9</v>
      </c>
      <c r="T442" s="5">
        <f>IFERROR(VLOOKUP(A442,DMSBX2!$C$1:$I$101,7,0),IFERROR(VLOOKUP(B442,DMSBX2!$D$1:$I$101,6,0),""))</f>
        <v>15</v>
      </c>
      <c r="U442" s="4" t="str">
        <f>IFERROR(VLOOKUP(B442,'SP1'!$D$1:$I$107,6,0),"")</f>
        <v/>
      </c>
      <c r="V442" s="4" t="str">
        <f>IFERROR(VLOOKUP(B442,'SP2'!$D$1:$I$107,6,0),"")</f>
        <v/>
      </c>
      <c r="W442" s="4" t="str">
        <f>IFERROR(IF(B442&lt;&gt;0,VLOOKUP(B442,KLSBX1!$D$2:$I$120,6,FALSE()),NA()),IFERROR(IF(A442&lt;&gt;0,VLOOKUP(A442,KLSBX1!$C$2:$I$120,7,FALSE()),NA()),""))</f>
        <v/>
      </c>
      <c r="X442" s="4" t="str">
        <f>IFERROR(IF(B442&lt;&gt;0,VLOOKUP(B442,KLSBX2!$D$2:$I$120,6,FALSE()),NA()),IFERROR(IF(A442&lt;&gt;0,VLOOKUP(A442,KLSBX2!$C$2:$I$120,7,FALSE()),NA()),""))</f>
        <v/>
      </c>
      <c r="Y442" s="4" t="str">
        <f>IFERROR(IF(B442&lt;&gt;0,VLOOKUP(B442,DMSBXNC!$D$2:$I$420,6,FALSE()),NA()),IFERROR(IF(A442&lt;&gt;0,VLOOKUP(A442,DMSBXNC!$C$2:$I$420,7,FALSE()),NA()),""))</f>
        <v/>
      </c>
      <c r="Z442" s="4" t="str">
        <f>IFERROR(IF(B442&lt;&gt;0,VLOOKUP(B442,DMSBX1_3!$D$2:$I$420,6,FALSE()),NA()),IFERROR(IF(A442&lt;&gt;0,VLOOKUP(A442,DMSBX1_3!$C$2:$I$420,7,FALSE()),NA()),""))</f>
        <v/>
      </c>
      <c r="AA442" s="4" t="str">
        <f>IFERROR(IF(B442&lt;&gt;0,VLOOKUP(B442,'KLS1'!$D$2:$I$420,6,FALSE()),NA()),IFERROR(IF(A442&lt;&gt;0,VLOOKUP(A442,'KLS1'!$C$2:$I$420,7,FALSE()),NA()),""))</f>
        <v/>
      </c>
      <c r="AB442" s="6" t="str">
        <f>IFERROR(IF(B442&lt;&gt;0,VLOOKUP(B442,'KLS2'!$D$2:$I$426,6,FALSE()),NA()),IFERROR(IF(A442&lt;&gt;0,VLOOKUP(A442,'KLS2'!$C$2:$I$426,7,FALSE()),NA()),""))</f>
        <v/>
      </c>
      <c r="AC442" s="10">
        <f t="shared" si="81"/>
        <v>24</v>
      </c>
      <c r="AD442" s="11">
        <f t="shared" si="82"/>
        <v>24</v>
      </c>
      <c r="AE442" s="201">
        <f t="shared" si="83"/>
        <v>8</v>
      </c>
      <c r="AF442" s="240"/>
      <c r="AG442" s="4" t="str">
        <f>IFERROR(VLOOKUP(B442,FS!$A$2:$N$78,6,FALSE),"")</f>
        <v/>
      </c>
      <c r="AH442" s="4" t="str">
        <f>IFERROR(VLOOKUP(B442,FS!$A$2:$N$78,7,FALSE),"")</f>
        <v/>
      </c>
      <c r="AI442" s="4" t="str">
        <f>IFERROR(VLOOKUP(B442,FS!$A$2:$N$78,8,FALSE),"")</f>
        <v/>
      </c>
      <c r="AJ442" s="4" t="str">
        <f>IFERROR(VLOOKUP(B442,FS!$A$2:$N$78,9,FALSE),"")</f>
        <v/>
      </c>
      <c r="AK442" s="4" t="str">
        <f>IFERROR(VLOOKUP(B442,FS!$A$2:$N$78,10,FALSE),"")</f>
        <v/>
      </c>
      <c r="AL442" s="4" t="str">
        <f>IFERROR(VLOOKUP(B442,FS!$A$2:$N$78,11,FALSE),"")</f>
        <v/>
      </c>
      <c r="AM442" s="4" t="str">
        <f>IFERROR(VLOOKUP(B442,FS!$A$2:$N$78,12,FALSE),"")</f>
        <v/>
      </c>
      <c r="AN442" s="4" t="str">
        <f>IFERROR(VLOOKUP(B442,FS!$A$2:$N$78,13,FALSE),"")</f>
        <v/>
      </c>
      <c r="AO442" s="236">
        <f t="shared" si="84"/>
        <v>0</v>
      </c>
      <c r="AP442" s="235">
        <f t="shared" si="85"/>
        <v>0</v>
      </c>
      <c r="AQ442" s="237">
        <f t="shared" si="86"/>
        <v>0</v>
      </c>
      <c r="AR442" s="4">
        <f t="shared" si="87"/>
        <v>8</v>
      </c>
      <c r="AS442" s="1">
        <f t="shared" si="88"/>
        <v>1</v>
      </c>
      <c r="AT442" s="245">
        <f t="shared" si="92"/>
        <v>2</v>
      </c>
    </row>
    <row r="443" spans="1:46" s="130" customFormat="1" ht="15" customHeight="1">
      <c r="A443" s="141">
        <v>9155107</v>
      </c>
      <c r="B443" s="141">
        <v>888856</v>
      </c>
      <c r="C443" s="14" t="s">
        <v>58</v>
      </c>
      <c r="D443" s="2">
        <v>2005</v>
      </c>
      <c r="E443" s="3" t="s">
        <v>11</v>
      </c>
      <c r="F443" s="1" t="str">
        <f>IFERROR(VLOOKUP(B443,SVEXP!$A$2:$F$6577,6,FALSE),"")</f>
        <v>Lítací jelen</v>
      </c>
      <c r="G443" s="211">
        <f>IFERROR(VLOOKUP(B443,SVEXP!$A$2:$E$6577,5,FALSE),"")</f>
        <v>0</v>
      </c>
      <c r="H443" s="3" t="s">
        <v>164</v>
      </c>
      <c r="I443" s="4" t="str">
        <f>IFERROR(VLOOKUP(A443,'KLP1'!$C$1:$I$108,7,0),IFERROR(VLOOKUP(B443,'KLP1'!$D$1:$I$108,6,0),""))</f>
        <v/>
      </c>
      <c r="J443" s="4" t="str">
        <f>IFERROR(VLOOKUP(A443,'KLP2'!$C$1:$I$108,7,0),IFERROR(VLOOKUP(B443,'KLP2'!$D$1:$I$108,6,0),""))</f>
        <v/>
      </c>
      <c r="K443" s="4" t="str">
        <f>IFERROR(VLOOKUP(A443,'DM1'!$C$1:$I$108,7,0),IFERROR(VLOOKUP(B443,'DM1'!$D$1:$I$108,6,0),""))</f>
        <v/>
      </c>
      <c r="L443" s="4">
        <f>IFERROR(VLOOKUP(A443,'DM2'!$C$1:$I$108,7,0),IFERROR(VLOOKUP(B443,'DM2'!$D$1:$I$108,6,0),""))</f>
        <v>100</v>
      </c>
      <c r="M443" s="4" t="str">
        <f>IFERROR(VLOOKUP(A443,'SPF1'!$C$1:$I$108,7,0),IFERROR(VLOOKUP(B443,'SPF1'!$D$1:$I$108,6,0),""))</f>
        <v/>
      </c>
      <c r="N443" s="4" t="str">
        <f>IFERROR(VLOOKUP(A443,'SPF2'!$C$1:$I$108,7,0),IFERROR(VLOOKUP(B443,'SPF2'!$D$1:$I$108,6,0),""))</f>
        <v/>
      </c>
      <c r="O443" s="10">
        <f t="shared" si="78"/>
        <v>100</v>
      </c>
      <c r="P443" s="11">
        <f t="shared" si="79"/>
        <v>100</v>
      </c>
      <c r="Q443" s="201">
        <f t="shared" si="80"/>
        <v>33.333333333333336</v>
      </c>
      <c r="R443" s="8"/>
      <c r="S443" s="5" t="str">
        <f>IFERROR(VLOOKUP(A443,DMSBX1!$C$1:$I$108,7,0),IFERROR(VLOOKUP(B443,DMSBX1!$D$1:$I$108,6,0),""))</f>
        <v/>
      </c>
      <c r="T443" s="5" t="str">
        <f>IFERROR(VLOOKUP(A443,DMSBX2!$C$1:$I$101,7,0),IFERROR(VLOOKUP(B443,DMSBX2!$D$1:$I$101,6,0),""))</f>
        <v/>
      </c>
      <c r="U443" s="4" t="str">
        <f>IFERROR(VLOOKUP(B443,'SP1'!$D$1:$I$107,6,0),"")</f>
        <v/>
      </c>
      <c r="V443" s="4" t="str">
        <f>IFERROR(VLOOKUP(B443,'SP2'!$D$1:$I$107,6,0),"")</f>
        <v/>
      </c>
      <c r="W443" s="4" t="str">
        <f>IFERROR(IF(B443&lt;&gt;0,VLOOKUP(B443,KLSBX1!$D$2:$I$120,6,FALSE()),NA()),IFERROR(IF(A443&lt;&gt;0,VLOOKUP(A443,KLSBX1!$C$2:$I$120,7,FALSE()),NA()),""))</f>
        <v/>
      </c>
      <c r="X443" s="4" t="str">
        <f>IFERROR(IF(B443&lt;&gt;0,VLOOKUP(B443,KLSBX2!$D$2:$I$120,6,FALSE()),NA()),IFERROR(IF(A443&lt;&gt;0,VLOOKUP(A443,KLSBX2!$C$2:$I$120,7,FALSE()),NA()),""))</f>
        <v/>
      </c>
      <c r="Y443" s="4" t="str">
        <f>IFERROR(IF(B443&lt;&gt;0,VLOOKUP(B443,DMSBXNC!$D$2:$I$420,6,FALSE()),NA()),IFERROR(IF(A443&lt;&gt;0,VLOOKUP(A443,DMSBXNC!$C$2:$I$420,7,FALSE()),NA()),""))</f>
        <v/>
      </c>
      <c r="Z443" s="4" t="str">
        <f>IFERROR(IF(B443&lt;&gt;0,VLOOKUP(B443,DMSBX1_3!$D$2:$I$420,6,FALSE()),NA()),IFERROR(IF(A443&lt;&gt;0,VLOOKUP(A443,DMSBX1_3!$C$2:$I$420,7,FALSE()),NA()),""))</f>
        <v/>
      </c>
      <c r="AA443" s="4" t="str">
        <f>IFERROR(IF(B443&lt;&gt;0,VLOOKUP(B443,'KLS1'!$D$2:$I$420,6,FALSE()),NA()),IFERROR(IF(A443&lt;&gt;0,VLOOKUP(A443,'KLS1'!$C$2:$I$420,7,FALSE()),NA()),""))</f>
        <v/>
      </c>
      <c r="AB443" s="6" t="str">
        <f>IFERROR(IF(B443&lt;&gt;0,VLOOKUP(B443,'KLS2'!$D$2:$I$426,6,FALSE()),NA()),IFERROR(IF(A443&lt;&gt;0,VLOOKUP(A443,'KLS2'!$C$2:$I$426,7,FALSE()),NA()),""))</f>
        <v/>
      </c>
      <c r="AC443" s="10">
        <f t="shared" si="81"/>
        <v>0</v>
      </c>
      <c r="AD443" s="11">
        <f t="shared" si="82"/>
        <v>0</v>
      </c>
      <c r="AE443" s="201">
        <f t="shared" si="83"/>
        <v>0</v>
      </c>
      <c r="AF443" s="240"/>
      <c r="AG443" s="4" t="str">
        <f>IFERROR(VLOOKUP(B443,FS!$A$2:$N$78,6,FALSE),"")</f>
        <v/>
      </c>
      <c r="AH443" s="4" t="str">
        <f>IFERROR(VLOOKUP(B443,FS!$A$2:$N$78,7,FALSE),"")</f>
        <v/>
      </c>
      <c r="AI443" s="4" t="str">
        <f>IFERROR(VLOOKUP(B443,FS!$A$2:$N$78,8,FALSE),"")</f>
        <v/>
      </c>
      <c r="AJ443" s="4" t="str">
        <f>IFERROR(VLOOKUP(B443,FS!$A$2:$N$78,9,FALSE),"")</f>
        <v/>
      </c>
      <c r="AK443" s="4" t="str">
        <f>IFERROR(VLOOKUP(B443,FS!$A$2:$N$78,10,FALSE),"")</f>
        <v/>
      </c>
      <c r="AL443" s="4" t="str">
        <f>IFERROR(VLOOKUP(B443,FS!$A$2:$N$78,11,FALSE),"")</f>
        <v/>
      </c>
      <c r="AM443" s="4" t="str">
        <f>IFERROR(VLOOKUP(B443,FS!$A$2:$N$78,12,FALSE),"")</f>
        <v/>
      </c>
      <c r="AN443" s="4" t="str">
        <f>IFERROR(VLOOKUP(B443,FS!$A$2:$N$78,13,FALSE),"")</f>
        <v/>
      </c>
      <c r="AO443" s="236">
        <f t="shared" si="84"/>
        <v>0</v>
      </c>
      <c r="AP443" s="235">
        <f t="shared" si="85"/>
        <v>0</v>
      </c>
      <c r="AQ443" s="237">
        <f t="shared" si="86"/>
        <v>0</v>
      </c>
      <c r="AR443" s="4">
        <f t="shared" si="87"/>
        <v>33.333333333333336</v>
      </c>
      <c r="AS443" s="1">
        <f t="shared" si="88"/>
        <v>1</v>
      </c>
      <c r="AT443" s="245">
        <f t="shared" si="92"/>
        <v>1</v>
      </c>
    </row>
    <row r="444" spans="1:46" s="130" customFormat="1" ht="15" customHeight="1">
      <c r="A444" s="141">
        <v>9155114</v>
      </c>
      <c r="B444" s="141">
        <v>889223</v>
      </c>
      <c r="C444" s="14" t="s">
        <v>168</v>
      </c>
      <c r="D444" s="2">
        <v>2005</v>
      </c>
      <c r="E444" s="3" t="s">
        <v>11</v>
      </c>
      <c r="F444" s="1" t="str">
        <f>IFERROR(VLOOKUP(B444,SVEXP!$A$2:$F$6577,6,FALSE),"")</f>
        <v>Snow Rockets</v>
      </c>
      <c r="G444" s="211" t="str">
        <f>IFERROR(VLOOKUP(B444,SVEXP!$A$2:$E$6577,5,FALSE),"")</f>
        <v>Hlavní město Praha</v>
      </c>
      <c r="H444" s="3" t="s">
        <v>164</v>
      </c>
      <c r="I444" s="4" t="str">
        <f>IFERROR(VLOOKUP(A444,'KLP1'!$C$1:$I$108,7,0),IFERROR(VLOOKUP(B444,'KLP1'!$D$1:$I$108,6,0),""))</f>
        <v/>
      </c>
      <c r="J444" s="4" t="str">
        <f>IFERROR(VLOOKUP(A444,'KLP2'!$C$1:$I$108,7,0),IFERROR(VLOOKUP(B444,'KLP2'!$D$1:$I$108,6,0),""))</f>
        <v/>
      </c>
      <c r="K444" s="4" t="str">
        <f>IFERROR(VLOOKUP(A444,'DM1'!$C$1:$I$108,7,0),IFERROR(VLOOKUP(B444,'DM1'!$D$1:$I$108,6,0),""))</f>
        <v/>
      </c>
      <c r="L444" s="4" t="str">
        <f>IFERROR(VLOOKUP(A444,'DM2'!$C$1:$I$108,7,0),IFERROR(VLOOKUP(B444,'DM2'!$D$1:$I$108,6,0),""))</f>
        <v/>
      </c>
      <c r="M444" s="1" t="str">
        <f>IFERROR(VLOOKUP(A444,'SPF1'!$C$1:$I$108,7,0),IFERROR(VLOOKUP(B444,'SPF1'!$D$1:$I$108,6,0),""))</f>
        <v/>
      </c>
      <c r="N444" s="4" t="str">
        <f>IFERROR(VLOOKUP(A444,'SPF2'!$C$1:$I$108,7,0),IFERROR(VLOOKUP(B444,'SPF2'!$D$1:$I$108,6,0),""))</f>
        <v/>
      </c>
      <c r="O444" s="10">
        <f t="shared" si="78"/>
        <v>0</v>
      </c>
      <c r="P444" s="11">
        <f t="shared" si="79"/>
        <v>0</v>
      </c>
      <c r="Q444" s="201">
        <f t="shared" si="80"/>
        <v>0</v>
      </c>
      <c r="R444" s="8"/>
      <c r="S444" s="5">
        <f>IFERROR(VLOOKUP(A444,DMSBX1!$C$1:$I$108,7,0),IFERROR(VLOOKUP(B444,DMSBX1!$D$1:$I$108,6,0),""))</f>
        <v>60</v>
      </c>
      <c r="T444" s="5">
        <f>IFERROR(VLOOKUP(A444,DMSBX2!$C$1:$I$101,7,0),IFERROR(VLOOKUP(B444,DMSBX2!$D$1:$I$101,6,0),""))</f>
        <v>40</v>
      </c>
      <c r="U444" s="4" t="str">
        <f>IFERROR(VLOOKUP(B444,'SP1'!$D$1:$I$107,6,0),"")</f>
        <v/>
      </c>
      <c r="V444" s="4" t="str">
        <f>IFERROR(VLOOKUP(B444,'SP2'!$D$1:$I$107,6,0),"")</f>
        <v/>
      </c>
      <c r="W444" s="4">
        <f>IFERROR(IF(B444&lt;&gt;0,VLOOKUP(B444,KLSBX1!$D$2:$I$120,6,FALSE()),NA()),IFERROR(IF(A444&lt;&gt;0,VLOOKUP(A444,KLSBX1!$C$2:$I$120,7,FALSE()),NA()),""))</f>
        <v>36</v>
      </c>
      <c r="X444" s="4">
        <f>IFERROR(IF(B444&lt;&gt;0,VLOOKUP(B444,KLSBX2!$D$2:$I$120,6,FALSE()),NA()),IFERROR(IF(A444&lt;&gt;0,VLOOKUP(A444,KLSBX2!$C$2:$I$120,7,FALSE()),NA()),""))</f>
        <v>60</v>
      </c>
      <c r="Y444" s="4">
        <f>IFERROR(IF(B444&lt;&gt;0,VLOOKUP(B444,DMSBXNC!$D$2:$I$420,6,FALSE()),NA()),IFERROR(IF(A444&lt;&gt;0,VLOOKUP(A444,DMSBXNC!$C$2:$I$420,7,FALSE()),NA()),""))</f>
        <v>20</v>
      </c>
      <c r="Z444" s="4">
        <f>IFERROR(IF(B444&lt;&gt;0,VLOOKUP(B444,DMSBX1_3!$D$2:$I$420,6,FALSE()),NA()),IFERROR(IF(A444&lt;&gt;0,VLOOKUP(A444,DMSBX1_3!$C$2:$I$420,7,FALSE()),NA()),""))</f>
        <v>24</v>
      </c>
      <c r="AA444" s="4" t="str">
        <f>IFERROR(IF(B444&lt;&gt;0,VLOOKUP(B444,'KLS1'!$D$2:$I$420,6,FALSE()),NA()),IFERROR(IF(A444&lt;&gt;0,VLOOKUP(A444,'KLS1'!$C$2:$I$420,7,FALSE()),NA()),""))</f>
        <v/>
      </c>
      <c r="AB444" s="6" t="str">
        <f>IFERROR(IF(B444&lt;&gt;0,VLOOKUP(B444,'KLS2'!$D$2:$I$426,6,FALSE()),NA()),IFERROR(IF(A444&lt;&gt;0,VLOOKUP(A444,'KLS2'!$C$2:$I$426,7,FALSE()),NA()),""))</f>
        <v/>
      </c>
      <c r="AC444" s="10">
        <f t="shared" si="81"/>
        <v>240</v>
      </c>
      <c r="AD444" s="11">
        <f t="shared" si="82"/>
        <v>240</v>
      </c>
      <c r="AE444" s="201">
        <f t="shared" si="83"/>
        <v>53.333333333333336</v>
      </c>
      <c r="AF444" s="240"/>
      <c r="AG444" s="4" t="str">
        <f>IFERROR(VLOOKUP(B444,FS!$A$2:$N$78,6,FALSE),"")</f>
        <v/>
      </c>
      <c r="AH444" s="4" t="str">
        <f>IFERROR(VLOOKUP(B444,FS!$A$2:$N$78,7,FALSE),"")</f>
        <v/>
      </c>
      <c r="AI444" s="4" t="str">
        <f>IFERROR(VLOOKUP(B444,FS!$A$2:$N$78,8,FALSE),"")</f>
        <v/>
      </c>
      <c r="AJ444" s="4" t="str">
        <f>IFERROR(VLOOKUP(B444,FS!$A$2:$N$78,9,FALSE),"")</f>
        <v/>
      </c>
      <c r="AK444" s="4" t="str">
        <f>IFERROR(VLOOKUP(B444,FS!$A$2:$N$78,10,FALSE),"")</f>
        <v/>
      </c>
      <c r="AL444" s="4" t="str">
        <f>IFERROR(VLOOKUP(B444,FS!$A$2:$N$78,11,FALSE),"")</f>
        <v/>
      </c>
      <c r="AM444" s="4" t="str">
        <f>IFERROR(VLOOKUP(B444,FS!$A$2:$N$78,12,FALSE),"")</f>
        <v/>
      </c>
      <c r="AN444" s="4" t="str">
        <f>IFERROR(VLOOKUP(B444,FS!$A$2:$N$78,13,FALSE),"")</f>
        <v/>
      </c>
      <c r="AO444" s="236">
        <f t="shared" si="84"/>
        <v>0</v>
      </c>
      <c r="AP444" s="235">
        <f t="shared" si="85"/>
        <v>0</v>
      </c>
      <c r="AQ444" s="237">
        <f t="shared" si="86"/>
        <v>0</v>
      </c>
      <c r="AR444" s="4">
        <f t="shared" si="87"/>
        <v>53.333333333333336</v>
      </c>
      <c r="AS444" s="1">
        <f t="shared" si="88"/>
        <v>1</v>
      </c>
      <c r="AT444" s="245">
        <f t="shared" si="92"/>
        <v>6</v>
      </c>
    </row>
    <row r="445" spans="1:46" s="130" customFormat="1" ht="15" customHeight="1">
      <c r="A445" s="141">
        <v>9155108</v>
      </c>
      <c r="B445" s="141">
        <v>888857</v>
      </c>
      <c r="C445" s="14" t="s">
        <v>78</v>
      </c>
      <c r="D445" s="2">
        <v>2005</v>
      </c>
      <c r="E445" s="3" t="s">
        <v>11</v>
      </c>
      <c r="F445" s="1" t="str">
        <f>IFERROR(VLOOKUP(B445,SVEXP!$A$2:$F$6577,6,FALSE),"")</f>
        <v>Lítací jelen</v>
      </c>
      <c r="G445" s="211" t="str">
        <f>IFERROR(VLOOKUP(B445,SVEXP!$A$2:$E$6577,5,FALSE),"")</f>
        <v>Moravskoslezský kraj</v>
      </c>
      <c r="H445" s="3" t="s">
        <v>164</v>
      </c>
      <c r="I445" s="4" t="str">
        <f>IFERROR(VLOOKUP(A445,'KLP1'!$C$1:$I$108,7,0),IFERROR(VLOOKUP(B445,'KLP1'!$D$1:$I$108,6,0),""))</f>
        <v/>
      </c>
      <c r="J445" s="4" t="str">
        <f>IFERROR(VLOOKUP(A445,'KLP2'!$C$1:$I$108,7,0),IFERROR(VLOOKUP(B445,'KLP2'!$D$1:$I$108,6,0),""))</f>
        <v/>
      </c>
      <c r="K445" s="4">
        <f>IFERROR(VLOOKUP(A445,'DM1'!$C$1:$I$108,7,0),IFERROR(VLOOKUP(B445,'DM1'!$D$1:$I$108,6,0),""))</f>
        <v>13</v>
      </c>
      <c r="L445" s="4">
        <f>IFERROR(VLOOKUP(A445,'DM2'!$C$1:$I$108,7,0),IFERROR(VLOOKUP(B445,'DM2'!$D$1:$I$108,6,0),""))</f>
        <v>14</v>
      </c>
      <c r="M445" s="4">
        <f>IFERROR(VLOOKUP(A445,'SPF1'!$C$1:$I$108,7,0),IFERROR(VLOOKUP(B445,'SPF1'!$D$1:$I$108,6,0),""))</f>
        <v>32</v>
      </c>
      <c r="N445" s="4">
        <f>IFERROR(VLOOKUP(A445,'SPF2'!$C$1:$I$108,7,0),IFERROR(VLOOKUP(B445,'SPF2'!$D$1:$I$108,6,0),""))</f>
        <v>24</v>
      </c>
      <c r="O445" s="10">
        <f t="shared" si="78"/>
        <v>83</v>
      </c>
      <c r="P445" s="11">
        <f t="shared" si="79"/>
        <v>83</v>
      </c>
      <c r="Q445" s="201">
        <f t="shared" si="80"/>
        <v>23.333333333333332</v>
      </c>
      <c r="R445" s="8"/>
      <c r="S445" s="5" t="str">
        <f>IFERROR(VLOOKUP(A445,DMSBX1!$C$1:$I$108,7,0),IFERROR(VLOOKUP(B445,DMSBX1!$D$1:$I$108,6,0),""))</f>
        <v/>
      </c>
      <c r="T445" s="5" t="str">
        <f>IFERROR(VLOOKUP(A445,DMSBX2!$C$1:$I$101,7,0),IFERROR(VLOOKUP(B445,DMSBX2!$D$1:$I$101,6,0),""))</f>
        <v/>
      </c>
      <c r="U445" s="4" t="str">
        <f>IFERROR(VLOOKUP(B445,'SP1'!$D$1:$I$107,6,0),"")</f>
        <v/>
      </c>
      <c r="V445" s="4" t="str">
        <f>IFERROR(VLOOKUP(B445,'SP2'!$D$1:$I$107,6,0),"")</f>
        <v/>
      </c>
      <c r="W445" s="4" t="str">
        <f>IFERROR(IF(B445&lt;&gt;0,VLOOKUP(B445,KLSBX1!$D$2:$I$120,6,FALSE()),NA()),IFERROR(IF(A445&lt;&gt;0,VLOOKUP(A445,KLSBX1!$C$2:$I$120,7,FALSE()),NA()),""))</f>
        <v/>
      </c>
      <c r="X445" s="4" t="str">
        <f>IFERROR(IF(B445&lt;&gt;0,VLOOKUP(B445,KLSBX2!$D$2:$I$120,6,FALSE()),NA()),IFERROR(IF(A445&lt;&gt;0,VLOOKUP(A445,KLSBX2!$C$2:$I$120,7,FALSE()),NA()),""))</f>
        <v/>
      </c>
      <c r="Y445" s="4" t="str">
        <f>IFERROR(IF(B445&lt;&gt;0,VLOOKUP(B445,DMSBXNC!$D$2:$I$420,6,FALSE()),NA()),IFERROR(IF(A445&lt;&gt;0,VLOOKUP(A445,DMSBXNC!$C$2:$I$420,7,FALSE()),NA()),""))</f>
        <v/>
      </c>
      <c r="Z445" s="4" t="str">
        <f>IFERROR(IF(B445&lt;&gt;0,VLOOKUP(B445,DMSBX1_3!$D$2:$I$420,6,FALSE()),NA()),IFERROR(IF(A445&lt;&gt;0,VLOOKUP(A445,DMSBX1_3!$C$2:$I$420,7,FALSE()),NA()),""))</f>
        <v/>
      </c>
      <c r="AA445" s="4" t="str">
        <f>IFERROR(IF(B445&lt;&gt;0,VLOOKUP(B445,'KLS1'!$D$2:$I$420,6,FALSE()),NA()),IFERROR(IF(A445&lt;&gt;0,VLOOKUP(A445,'KLS1'!$C$2:$I$420,7,FALSE()),NA()),""))</f>
        <v/>
      </c>
      <c r="AB445" s="6" t="str">
        <f>IFERROR(IF(B445&lt;&gt;0,VLOOKUP(B445,'KLS2'!$D$2:$I$426,6,FALSE()),NA()),IFERROR(IF(A445&lt;&gt;0,VLOOKUP(A445,'KLS2'!$C$2:$I$426,7,FALSE()),NA()),""))</f>
        <v/>
      </c>
      <c r="AC445" s="10">
        <f t="shared" si="81"/>
        <v>0</v>
      </c>
      <c r="AD445" s="11">
        <f t="shared" si="82"/>
        <v>0</v>
      </c>
      <c r="AE445" s="201">
        <f t="shared" si="83"/>
        <v>0</v>
      </c>
      <c r="AF445" s="240"/>
      <c r="AG445" s="4" t="str">
        <f>IFERROR(VLOOKUP(B445,FS!$A$2:$N$78,6,FALSE),"")</f>
        <v/>
      </c>
      <c r="AH445" s="4" t="str">
        <f>IFERROR(VLOOKUP(B445,FS!$A$2:$N$78,7,FALSE),"")</f>
        <v/>
      </c>
      <c r="AI445" s="4" t="str">
        <f>IFERROR(VLOOKUP(B445,FS!$A$2:$N$78,8,FALSE),"")</f>
        <v/>
      </c>
      <c r="AJ445" s="4" t="str">
        <f>IFERROR(VLOOKUP(B445,FS!$A$2:$N$78,9,FALSE),"")</f>
        <v/>
      </c>
      <c r="AK445" s="4" t="str">
        <f>IFERROR(VLOOKUP(B445,FS!$A$2:$N$78,10,FALSE),"")</f>
        <v/>
      </c>
      <c r="AL445" s="4" t="str">
        <f>IFERROR(VLOOKUP(B445,FS!$A$2:$N$78,11,FALSE),"")</f>
        <v/>
      </c>
      <c r="AM445" s="4" t="str">
        <f>IFERROR(VLOOKUP(B445,FS!$A$2:$N$78,12,FALSE),"")</f>
        <v/>
      </c>
      <c r="AN445" s="4" t="str">
        <f>IFERROR(VLOOKUP(B445,FS!$A$2:$N$78,13,FALSE),"")</f>
        <v/>
      </c>
      <c r="AO445" s="236">
        <f t="shared" si="84"/>
        <v>0</v>
      </c>
      <c r="AP445" s="235">
        <f t="shared" si="85"/>
        <v>0</v>
      </c>
      <c r="AQ445" s="237">
        <f t="shared" si="86"/>
        <v>0</v>
      </c>
      <c r="AR445" s="4">
        <f t="shared" si="87"/>
        <v>23.333333333333332</v>
      </c>
      <c r="AS445" s="1">
        <f t="shared" si="88"/>
        <v>1</v>
      </c>
      <c r="AT445" s="245">
        <f t="shared" si="92"/>
        <v>4</v>
      </c>
    </row>
    <row r="446" spans="1:46" s="130" customFormat="1" ht="15" customHeight="1">
      <c r="A446" s="141">
        <v>9155109</v>
      </c>
      <c r="B446" s="141">
        <v>889234</v>
      </c>
      <c r="C446" s="14" t="s">
        <v>172</v>
      </c>
      <c r="D446" s="2">
        <v>2005</v>
      </c>
      <c r="E446" s="3" t="s">
        <v>11</v>
      </c>
      <c r="F446" s="1" t="str">
        <f>IFERROR(VLOOKUP(B446,SVEXP!$A$2:$F$6577,6,FALSE),"")</f>
        <v>Snow Rockets</v>
      </c>
      <c r="G446" s="211" t="str">
        <f>IFERROR(VLOOKUP(B446,SVEXP!$A$2:$E$6577,5,FALSE),"")</f>
        <v>Středočeský kraj</v>
      </c>
      <c r="H446" s="3" t="s">
        <v>164</v>
      </c>
      <c r="I446" s="4" t="str">
        <f>IFERROR(VLOOKUP(A446,'KLP1'!$C$1:$I$108,7,0),IFERROR(VLOOKUP(B446,'KLP1'!$D$1:$I$108,6,0),""))</f>
        <v/>
      </c>
      <c r="J446" s="4" t="str">
        <f>IFERROR(VLOOKUP(A446,'KLP2'!$C$1:$I$108,7,0),IFERROR(VLOOKUP(B446,'KLP2'!$D$1:$I$108,6,0),""))</f>
        <v/>
      </c>
      <c r="K446" s="4" t="str">
        <f>IFERROR(VLOOKUP(A446,'DM1'!$C$1:$I$108,7,0),IFERROR(VLOOKUP(B446,'DM1'!$D$1:$I$108,6,0),""))</f>
        <v/>
      </c>
      <c r="L446" s="4" t="str">
        <f>IFERROR(VLOOKUP(A446,'DM2'!$C$1:$I$108,7,0),IFERROR(VLOOKUP(B446,'DM2'!$D$1:$I$108,6,0),""))</f>
        <v/>
      </c>
      <c r="M446" s="1" t="str">
        <f>IFERROR(VLOOKUP(A446,'SPF1'!$C$1:$I$108,7,0),IFERROR(VLOOKUP(B446,'SPF1'!$D$1:$I$108,6,0),""))</f>
        <v/>
      </c>
      <c r="N446" s="4" t="str">
        <f>IFERROR(VLOOKUP(A446,'SPF2'!$C$1:$I$108,7,0),IFERROR(VLOOKUP(B446,'SPF2'!$D$1:$I$108,6,0),""))</f>
        <v/>
      </c>
      <c r="O446" s="10">
        <f t="shared" si="78"/>
        <v>0</v>
      </c>
      <c r="P446" s="11">
        <f t="shared" si="79"/>
        <v>0</v>
      </c>
      <c r="Q446" s="201">
        <f t="shared" si="80"/>
        <v>0</v>
      </c>
      <c r="R446" s="8"/>
      <c r="S446" s="5">
        <f>IFERROR(VLOOKUP(A446,DMSBX1!$C$1:$I$108,7,0),IFERROR(VLOOKUP(B446,DMSBX1!$D$1:$I$108,6,0),""))</f>
        <v>15</v>
      </c>
      <c r="T446" s="5" t="str">
        <f>IFERROR(VLOOKUP(A446,DMSBX2!$C$1:$I$101,7,0),IFERROR(VLOOKUP(B446,DMSBX2!$D$1:$I$101,6,0),""))</f>
        <v/>
      </c>
      <c r="U446" s="4" t="str">
        <f>IFERROR(VLOOKUP(B446,'SP1'!$D$1:$I$107,6,0),"")</f>
        <v/>
      </c>
      <c r="V446" s="4" t="str">
        <f>IFERROR(VLOOKUP(B446,'SP2'!$D$1:$I$107,6,0),"")</f>
        <v/>
      </c>
      <c r="W446" s="4" t="str">
        <f>IFERROR(IF(B446&lt;&gt;0,VLOOKUP(B446,KLSBX1!$D$2:$I$120,6,FALSE()),NA()),IFERROR(IF(A446&lt;&gt;0,VLOOKUP(A446,KLSBX1!$C$2:$I$120,7,FALSE()),NA()),""))</f>
        <v/>
      </c>
      <c r="X446" s="4" t="str">
        <f>IFERROR(IF(B446&lt;&gt;0,VLOOKUP(B446,KLSBX2!$D$2:$I$120,6,FALSE()),NA()),IFERROR(IF(A446&lt;&gt;0,VLOOKUP(A446,KLSBX2!$C$2:$I$120,7,FALSE()),NA()),""))</f>
        <v/>
      </c>
      <c r="Y446" s="4">
        <f>IFERROR(IF(B446&lt;&gt;0,VLOOKUP(B446,DMSBXNC!$D$2:$I$420,6,FALSE()),NA()),IFERROR(IF(A446&lt;&gt;0,VLOOKUP(A446,DMSBXNC!$C$2:$I$420,7,FALSE()),NA()),""))</f>
        <v>14</v>
      </c>
      <c r="Z446" s="4">
        <f>IFERROR(IF(B446&lt;&gt;0,VLOOKUP(B446,DMSBX1_3!$D$2:$I$420,6,FALSE()),NA()),IFERROR(IF(A446&lt;&gt;0,VLOOKUP(A446,DMSBX1_3!$C$2:$I$420,7,FALSE()),NA()),""))</f>
        <v>5</v>
      </c>
      <c r="AA446" s="4" t="str">
        <f>IFERROR(IF(B446&lt;&gt;0,VLOOKUP(B446,'KLS1'!$D$2:$I$420,6,FALSE()),NA()),IFERROR(IF(A446&lt;&gt;0,VLOOKUP(A446,'KLS1'!$C$2:$I$420,7,FALSE()),NA()),""))</f>
        <v/>
      </c>
      <c r="AB446" s="6" t="str">
        <f>IFERROR(IF(B446&lt;&gt;0,VLOOKUP(B446,'KLS2'!$D$2:$I$426,6,FALSE()),NA()),IFERROR(IF(A446&lt;&gt;0,VLOOKUP(A446,'KLS2'!$C$2:$I$426,7,FALSE()),NA()),""))</f>
        <v/>
      </c>
      <c r="AC446" s="10">
        <f t="shared" si="81"/>
        <v>34</v>
      </c>
      <c r="AD446" s="11">
        <f t="shared" si="82"/>
        <v>34</v>
      </c>
      <c r="AE446" s="201">
        <f t="shared" si="83"/>
        <v>11.333333333333334</v>
      </c>
      <c r="AF446" s="240"/>
      <c r="AG446" s="4" t="str">
        <f>IFERROR(VLOOKUP(B446,FS!$A$2:$N$78,6,FALSE),"")</f>
        <v/>
      </c>
      <c r="AH446" s="4" t="str">
        <f>IFERROR(VLOOKUP(B446,FS!$A$2:$N$78,7,FALSE),"")</f>
        <v/>
      </c>
      <c r="AI446" s="4" t="str">
        <f>IFERROR(VLOOKUP(B446,FS!$A$2:$N$78,8,FALSE),"")</f>
        <v/>
      </c>
      <c r="AJ446" s="4" t="str">
        <f>IFERROR(VLOOKUP(B446,FS!$A$2:$N$78,9,FALSE),"")</f>
        <v/>
      </c>
      <c r="AK446" s="4" t="str">
        <f>IFERROR(VLOOKUP(B446,FS!$A$2:$N$78,10,FALSE),"")</f>
        <v/>
      </c>
      <c r="AL446" s="4" t="str">
        <f>IFERROR(VLOOKUP(B446,FS!$A$2:$N$78,11,FALSE),"")</f>
        <v/>
      </c>
      <c r="AM446" s="4" t="str">
        <f>IFERROR(VLOOKUP(B446,FS!$A$2:$N$78,12,FALSE),"")</f>
        <v/>
      </c>
      <c r="AN446" s="4" t="str">
        <f>IFERROR(VLOOKUP(B446,FS!$A$2:$N$78,13,FALSE),"")</f>
        <v/>
      </c>
      <c r="AO446" s="236">
        <f t="shared" si="84"/>
        <v>0</v>
      </c>
      <c r="AP446" s="235">
        <f t="shared" si="85"/>
        <v>0</v>
      </c>
      <c r="AQ446" s="237">
        <f t="shared" si="86"/>
        <v>0</v>
      </c>
      <c r="AR446" s="4">
        <f t="shared" si="87"/>
        <v>11.333333333333334</v>
      </c>
      <c r="AS446" s="1">
        <f t="shared" si="88"/>
        <v>1</v>
      </c>
      <c r="AT446" s="245">
        <f t="shared" si="92"/>
        <v>3</v>
      </c>
    </row>
    <row r="447" spans="1:46" s="130" customFormat="1" ht="15" customHeight="1">
      <c r="A447" s="14">
        <v>9150334</v>
      </c>
      <c r="B447" s="14">
        <v>776393</v>
      </c>
      <c r="C447" s="14" t="s">
        <v>357</v>
      </c>
      <c r="D447" s="3">
        <v>2005</v>
      </c>
      <c r="E447" s="3" t="s">
        <v>11</v>
      </c>
      <c r="F447" s="1" t="str">
        <f>IFERROR(VLOOKUP(B447,SVEXP!$A$2:$F$6577,6,FALSE),"")</f>
        <v>Snow Rockets</v>
      </c>
      <c r="G447" s="211" t="str">
        <f>IFERROR(VLOOKUP(B447,SVEXP!$A$2:$E$6577,5,FALSE),"")</f>
        <v>Hlavní město Praha</v>
      </c>
      <c r="H447" s="3" t="s">
        <v>161</v>
      </c>
      <c r="I447" s="4" t="str">
        <f>IFERROR(VLOOKUP(A447,'KLP1'!$C$1:$I$108,7,0),IFERROR(VLOOKUP(B447,'KLP1'!$D$1:$I$108,6,0),""))</f>
        <v/>
      </c>
      <c r="J447" s="4" t="str">
        <f>IFERROR(VLOOKUP(A447,'KLP2'!$C$1:$I$108,7,0),IFERROR(VLOOKUP(B447,'KLP2'!$D$1:$I$108,6,0),""))</f>
        <v/>
      </c>
      <c r="K447" s="4" t="str">
        <f>IFERROR(VLOOKUP(A447,'DM1'!$C$1:$I$108,7,0),IFERROR(VLOOKUP(B447,'DM1'!$D$1:$I$108,6,0),""))</f>
        <v/>
      </c>
      <c r="L447" s="4" t="str">
        <f>IFERROR(VLOOKUP(A447,'DM2'!$C$1:$I$108,7,0),IFERROR(VLOOKUP(B447,'DM2'!$D$1:$I$108,6,0),""))</f>
        <v/>
      </c>
      <c r="M447" s="1" t="str">
        <f>IFERROR(VLOOKUP(A447,'SPF1'!$C$1:$I$108,7,0),IFERROR(VLOOKUP(B447,'SPF1'!$D$1:$I$108,6,0),""))</f>
        <v/>
      </c>
      <c r="N447" s="4" t="str">
        <f>IFERROR(VLOOKUP(A447,'SPF2'!$C$1:$I$108,7,0),IFERROR(VLOOKUP(B447,'SPF2'!$D$1:$I$108,6,0),""))</f>
        <v/>
      </c>
      <c r="O447" s="10">
        <f t="shared" si="78"/>
        <v>0</v>
      </c>
      <c r="P447" s="11">
        <f t="shared" si="79"/>
        <v>0</v>
      </c>
      <c r="Q447" s="201">
        <f t="shared" si="80"/>
        <v>0</v>
      </c>
      <c r="R447" s="8"/>
      <c r="S447" s="5">
        <f>IFERROR(VLOOKUP(A447,DMSBX1!$C$1:$I$108,7,0),IFERROR(VLOOKUP(B447,DMSBX1!$D$1:$I$108,6,0),""))</f>
        <v>100</v>
      </c>
      <c r="T447" s="5">
        <f>IFERROR(VLOOKUP(A447,DMSBX2!$C$1:$I$101,7,0),IFERROR(VLOOKUP(B447,DMSBX2!$D$1:$I$101,6,0),""))</f>
        <v>60</v>
      </c>
      <c r="U447" s="4" t="str">
        <f>IFERROR(VLOOKUP(B447,'SP1'!$D$1:$I$107,6,0),"")</f>
        <v/>
      </c>
      <c r="V447" s="4" t="str">
        <f>IFERROR(VLOOKUP(B447,'SP2'!$D$1:$I$107,6,0),"")</f>
        <v/>
      </c>
      <c r="W447" s="4">
        <f>IFERROR(IF(B447&lt;&gt;0,VLOOKUP(B447,KLSBX1!$D$2:$I$120,6,FALSE()),NA()),IFERROR(IF(A447&lt;&gt;0,VLOOKUP(A447,KLSBX1!$C$2:$I$120,7,FALSE()),NA()),""))</f>
        <v>80</v>
      </c>
      <c r="X447" s="4">
        <f>IFERROR(IF(B447&lt;&gt;0,VLOOKUP(B447,KLSBX2!$D$2:$I$120,6,FALSE()),NA()),IFERROR(IF(A447&lt;&gt;0,VLOOKUP(A447,KLSBX2!$C$2:$I$120,7,FALSE()),NA()),""))</f>
        <v>50</v>
      </c>
      <c r="Y447" s="4">
        <f>IFERROR(IF(B447&lt;&gt;0,VLOOKUP(B447,DMSBXNC!$D$2:$I$420,6,FALSE()),NA()),IFERROR(IF(A447&lt;&gt;0,VLOOKUP(A447,DMSBXNC!$C$2:$I$420,7,FALSE()),NA()),""))</f>
        <v>24</v>
      </c>
      <c r="Z447" s="4">
        <f>IFERROR(IF(B447&lt;&gt;0,VLOOKUP(B447,DMSBX1_3!$D$2:$I$420,6,FALSE()),NA()),IFERROR(IF(A447&lt;&gt;0,VLOOKUP(A447,DMSBX1_3!$C$2:$I$420,7,FALSE()),NA()),""))</f>
        <v>15</v>
      </c>
      <c r="AA447" s="4" t="str">
        <f>IFERROR(IF(B447&lt;&gt;0,VLOOKUP(B447,'KLS1'!$D$2:$I$420,6,FALSE()),NA()),IFERROR(IF(A447&lt;&gt;0,VLOOKUP(A447,'KLS1'!$C$2:$I$420,7,FALSE()),NA()),""))</f>
        <v/>
      </c>
      <c r="AB447" s="6" t="str">
        <f>IFERROR(IF(B447&lt;&gt;0,VLOOKUP(B447,'KLS2'!$D$2:$I$426,6,FALSE()),NA()),IFERROR(IF(A447&lt;&gt;0,VLOOKUP(A447,'KLS2'!$C$2:$I$426,7,FALSE()),NA()),""))</f>
        <v/>
      </c>
      <c r="AC447" s="10">
        <f t="shared" si="81"/>
        <v>329</v>
      </c>
      <c r="AD447" s="11">
        <f t="shared" si="82"/>
        <v>329</v>
      </c>
      <c r="AE447" s="201">
        <f t="shared" si="83"/>
        <v>80</v>
      </c>
      <c r="AF447" s="240"/>
      <c r="AG447" s="4" t="str">
        <f>IFERROR(VLOOKUP(B447,FS!$A$2:$N$78,6,FALSE),"")</f>
        <v/>
      </c>
      <c r="AH447" s="4" t="str">
        <f>IFERROR(VLOOKUP(B447,FS!$A$2:$N$78,7,FALSE),"")</f>
        <v/>
      </c>
      <c r="AI447" s="4" t="str">
        <f>IFERROR(VLOOKUP(B447,FS!$A$2:$N$78,8,FALSE),"")</f>
        <v/>
      </c>
      <c r="AJ447" s="4" t="str">
        <f>IFERROR(VLOOKUP(B447,FS!$A$2:$N$78,9,FALSE),"")</f>
        <v/>
      </c>
      <c r="AK447" s="4" t="str">
        <f>IFERROR(VLOOKUP(B447,FS!$A$2:$N$78,10,FALSE),"")</f>
        <v/>
      </c>
      <c r="AL447" s="4" t="str">
        <f>IFERROR(VLOOKUP(B447,FS!$A$2:$N$78,11,FALSE),"")</f>
        <v/>
      </c>
      <c r="AM447" s="4" t="str">
        <f>IFERROR(VLOOKUP(B447,FS!$A$2:$N$78,12,FALSE),"")</f>
        <v/>
      </c>
      <c r="AN447" s="4" t="str">
        <f>IFERROR(VLOOKUP(B447,FS!$A$2:$N$78,13,FALSE),"")</f>
        <v/>
      </c>
      <c r="AO447" s="236">
        <f t="shared" si="84"/>
        <v>0</v>
      </c>
      <c r="AP447" s="235">
        <f t="shared" si="85"/>
        <v>0</v>
      </c>
      <c r="AQ447" s="237">
        <f t="shared" si="86"/>
        <v>0</v>
      </c>
      <c r="AR447" s="4">
        <f t="shared" si="87"/>
        <v>80</v>
      </c>
      <c r="AS447" s="1">
        <f t="shared" si="88"/>
        <v>1</v>
      </c>
      <c r="AT447" s="245">
        <f t="shared" si="92"/>
        <v>6</v>
      </c>
    </row>
    <row r="448" spans="1:46" s="130" customFormat="1" ht="15" customHeight="1">
      <c r="A448" s="14"/>
      <c r="B448" s="14">
        <v>779181</v>
      </c>
      <c r="C448" s="14" t="s">
        <v>367</v>
      </c>
      <c r="D448" s="2">
        <v>2005</v>
      </c>
      <c r="E448" s="3" t="s">
        <v>11</v>
      </c>
      <c r="F448" s="1" t="str">
        <f>IFERROR(VLOOKUP(B448,SVEXP!$A$2:$F$6577,6,FALSE),"")</f>
        <v>Neregistrovaní</v>
      </c>
      <c r="G448" s="211" t="str">
        <f>IFERROR(VLOOKUP(B448,SVEXP!$A$2:$E$6577,5,FALSE),"")</f>
        <v>Ústecký kraj</v>
      </c>
      <c r="H448" s="3" t="s">
        <v>161</v>
      </c>
      <c r="I448" s="4"/>
      <c r="J448" s="4"/>
      <c r="K448" s="1"/>
      <c r="L448" s="1"/>
      <c r="M448" s="1" t="str">
        <f>IFERROR(VLOOKUP(A448,'SPF1'!$C$1:$I$108,7,0),IFERROR(VLOOKUP(B448,'SPF1'!$D$1:$I$108,6,0),""))</f>
        <v/>
      </c>
      <c r="N448" s="4" t="str">
        <f>IFERROR(VLOOKUP(A448,'SPF2'!$C$1:$I$108,7,0),IFERROR(VLOOKUP(B448,'SPF2'!$D$1:$I$108,6,0),""))</f>
        <v/>
      </c>
      <c r="O448" s="10">
        <f t="shared" si="78"/>
        <v>0</v>
      </c>
      <c r="P448" s="11">
        <f t="shared" si="79"/>
        <v>0</v>
      </c>
      <c r="Q448" s="201">
        <f t="shared" si="80"/>
        <v>0</v>
      </c>
      <c r="R448" s="8"/>
      <c r="S448" s="1"/>
      <c r="T448" s="1"/>
      <c r="U448" s="1"/>
      <c r="V448" s="1"/>
      <c r="W448" s="1"/>
      <c r="X448" s="4"/>
      <c r="Y448" s="4"/>
      <c r="Z448" s="4"/>
      <c r="AA448" s="4">
        <f>IFERROR(IF(B448&lt;&gt;0,VLOOKUP(B448,'KLS1'!$D$2:$I$420,6,FALSE()),NA()),IFERROR(IF(A448&lt;&gt;0,VLOOKUP(A448,'KLS1'!$C$2:$I$420,7,FALSE()),NA()),""))</f>
        <v>16</v>
      </c>
      <c r="AB448" s="6">
        <f>IFERROR(IF(B448&lt;&gt;0,VLOOKUP(B448,'KLS2'!$D$2:$I$426,6,FALSE()),NA()),IFERROR(IF(A448&lt;&gt;0,VLOOKUP(A448,'KLS2'!$C$2:$I$426,7,FALSE()),NA()),""))</f>
        <v>0</v>
      </c>
      <c r="AC448" s="10">
        <f t="shared" si="81"/>
        <v>16</v>
      </c>
      <c r="AD448" s="11">
        <f t="shared" si="82"/>
        <v>16</v>
      </c>
      <c r="AE448" s="201">
        <f t="shared" si="83"/>
        <v>5.333333333333333</v>
      </c>
      <c r="AF448" s="240"/>
      <c r="AG448" s="4" t="str">
        <f>IFERROR(VLOOKUP(B448,FS!$A$2:$N$78,6,FALSE),"")</f>
        <v/>
      </c>
      <c r="AH448" s="4" t="str">
        <f>IFERROR(VLOOKUP(B448,FS!$A$2:$N$78,7,FALSE),"")</f>
        <v/>
      </c>
      <c r="AI448" s="4" t="str">
        <f>IFERROR(VLOOKUP(B448,FS!$A$2:$N$78,8,FALSE),"")</f>
        <v/>
      </c>
      <c r="AJ448" s="4" t="str">
        <f>IFERROR(VLOOKUP(B448,FS!$A$2:$N$78,9,FALSE),"")</f>
        <v/>
      </c>
      <c r="AK448" s="4" t="str">
        <f>IFERROR(VLOOKUP(B448,FS!$A$2:$N$78,10,FALSE),"")</f>
        <v/>
      </c>
      <c r="AL448" s="4" t="str">
        <f>IFERROR(VLOOKUP(B448,FS!$A$2:$N$78,11,FALSE),"")</f>
        <v/>
      </c>
      <c r="AM448" s="4" t="str">
        <f>IFERROR(VLOOKUP(B448,FS!$A$2:$N$78,12,FALSE),"")</f>
        <v/>
      </c>
      <c r="AN448" s="4" t="str">
        <f>IFERROR(VLOOKUP(B448,FS!$A$2:$N$78,13,FALSE),"")</f>
        <v/>
      </c>
      <c r="AO448" s="236">
        <f t="shared" si="84"/>
        <v>0</v>
      </c>
      <c r="AP448" s="235">
        <f t="shared" si="85"/>
        <v>0</v>
      </c>
      <c r="AQ448" s="237">
        <f t="shared" si="86"/>
        <v>0</v>
      </c>
      <c r="AR448" s="4">
        <f t="shared" si="87"/>
        <v>5.333333333333333</v>
      </c>
      <c r="AS448" s="1">
        <f t="shared" si="88"/>
        <v>1</v>
      </c>
      <c r="AT448" s="245">
        <f t="shared" si="92"/>
        <v>1</v>
      </c>
    </row>
    <row r="449" spans="1:46" s="130" customFormat="1" ht="15" customHeight="1">
      <c r="A449" s="141">
        <v>9155093</v>
      </c>
      <c r="B449" s="141">
        <v>889406</v>
      </c>
      <c r="C449" s="14" t="s">
        <v>170</v>
      </c>
      <c r="D449" s="2">
        <v>2004</v>
      </c>
      <c r="E449" s="3" t="s">
        <v>11</v>
      </c>
      <c r="F449" s="1" t="str">
        <f>IFERROR(VLOOKUP(B449,SVEXP!$A$2:$F$6577,6,FALSE),"")</f>
        <v>Snowbeasts</v>
      </c>
      <c r="G449" s="211" t="str">
        <f>IFERROR(VLOOKUP(B449,SVEXP!$A$2:$E$6577,5,FALSE),"")</f>
        <v>Liberecký kraj</v>
      </c>
      <c r="H449" s="3" t="s">
        <v>164</v>
      </c>
      <c r="I449" s="4" t="str">
        <f>IFERROR(VLOOKUP(A449,'KLP1'!$C$1:$I$108,7,0),IFERROR(VLOOKUP(B449,'KLP1'!$D$1:$I$108,6,0),""))</f>
        <v/>
      </c>
      <c r="J449" s="4" t="str">
        <f>IFERROR(VLOOKUP(A449,'KLP2'!$C$1:$I$108,7,0),IFERROR(VLOOKUP(B449,'KLP2'!$D$1:$I$108,6,0),""))</f>
        <v/>
      </c>
      <c r="K449" s="4" t="str">
        <f>IFERROR(VLOOKUP(A449,'DM1'!$C$1:$I$108,7,0),IFERROR(VLOOKUP(B449,'DM1'!$D$1:$I$108,6,0),""))</f>
        <v/>
      </c>
      <c r="L449" s="4" t="str">
        <f>IFERROR(VLOOKUP(A449,'DM2'!$C$1:$I$108,7,0),IFERROR(VLOOKUP(B449,'DM2'!$D$1:$I$108,6,0),""))</f>
        <v/>
      </c>
      <c r="M449" s="1" t="str">
        <f>IFERROR(VLOOKUP(A449,'SPF1'!$C$1:$I$108,7,0),IFERROR(VLOOKUP(B449,'SPF1'!$D$1:$I$108,6,0),""))</f>
        <v/>
      </c>
      <c r="N449" s="4" t="str">
        <f>IFERROR(VLOOKUP(A449,'SPF2'!$C$1:$I$108,7,0),IFERROR(VLOOKUP(B449,'SPF2'!$D$1:$I$108,6,0),""))</f>
        <v/>
      </c>
      <c r="O449" s="10">
        <f t="shared" si="78"/>
        <v>0</v>
      </c>
      <c r="P449" s="11">
        <f t="shared" si="79"/>
        <v>0</v>
      </c>
      <c r="Q449" s="201">
        <f t="shared" si="80"/>
        <v>0</v>
      </c>
      <c r="R449" s="8"/>
      <c r="S449" s="5">
        <f>IFERROR(VLOOKUP(A449,DMSBX1!$C$1:$I$108,7,0),IFERROR(VLOOKUP(B449,DMSBX1!$D$1:$I$108,6,0),""))</f>
        <v>18</v>
      </c>
      <c r="T449" s="5">
        <f>IFERROR(VLOOKUP(A449,DMSBX2!$C$1:$I$101,7,0),IFERROR(VLOOKUP(B449,DMSBX2!$D$1:$I$101,6,0),""))</f>
        <v>13</v>
      </c>
      <c r="U449" s="4" t="str">
        <f>IFERROR(VLOOKUP(B449,'SP1'!$D$1:$I$107,6,0),"")</f>
        <v/>
      </c>
      <c r="V449" s="4" t="str">
        <f>IFERROR(VLOOKUP(B449,'SP2'!$D$1:$I$107,6,0),"")</f>
        <v/>
      </c>
      <c r="W449" s="4" t="str">
        <f>IFERROR(IF(B449&lt;&gt;0,VLOOKUP(B449,KLSBX1!$D$2:$I$120,6,FALSE()),NA()),IFERROR(IF(A449&lt;&gt;0,VLOOKUP(A449,KLSBX1!$C$2:$I$120,7,FALSE()),NA()),""))</f>
        <v/>
      </c>
      <c r="X449" s="4" t="str">
        <f>IFERROR(IF(B449&lt;&gt;0,VLOOKUP(B449,KLSBX2!$D$2:$I$120,6,FALSE()),NA()),IFERROR(IF(A449&lt;&gt;0,VLOOKUP(A449,KLSBX2!$C$2:$I$120,7,FALSE()),NA()),""))</f>
        <v/>
      </c>
      <c r="Y449" s="4">
        <f>IFERROR(IF(B449&lt;&gt;0,VLOOKUP(B449,DMSBXNC!$D$2:$I$420,6,FALSE()),NA()),IFERROR(IF(A449&lt;&gt;0,VLOOKUP(A449,DMSBXNC!$C$2:$I$420,7,FALSE()),NA()),""))</f>
        <v>11</v>
      </c>
      <c r="Z449" s="4">
        <f>IFERROR(IF(B449&lt;&gt;0,VLOOKUP(B449,DMSBX1_3!$D$2:$I$420,6,FALSE()),NA()),IFERROR(IF(A449&lt;&gt;0,VLOOKUP(A449,DMSBX1_3!$C$2:$I$420,7,FALSE()),NA()),""))</f>
        <v>12</v>
      </c>
      <c r="AA449" s="4">
        <f>IFERROR(IF(B449&lt;&gt;0,VLOOKUP(B449,'KLS1'!$D$2:$I$420,6,FALSE()),NA()),IFERROR(IF(A449&lt;&gt;0,VLOOKUP(A449,'KLS1'!$C$2:$I$420,7,FALSE()),NA()),""))</f>
        <v>72</v>
      </c>
      <c r="AB449" s="6">
        <f>IFERROR(IF(B449&lt;&gt;0,VLOOKUP(B449,'KLS2'!$D$2:$I$426,6,FALSE()),NA()),IFERROR(IF(A449&lt;&gt;0,VLOOKUP(A449,'KLS2'!$C$2:$I$426,7,FALSE()),NA()),""))</f>
        <v>56</v>
      </c>
      <c r="AC449" s="10">
        <f t="shared" si="81"/>
        <v>182</v>
      </c>
      <c r="AD449" s="11">
        <f t="shared" si="82"/>
        <v>182</v>
      </c>
      <c r="AE449" s="201">
        <f t="shared" si="83"/>
        <v>48.666666666666664</v>
      </c>
      <c r="AF449" s="240"/>
      <c r="AG449" s="4" t="str">
        <f>IFERROR(VLOOKUP(B449,FS!$A$2:$N$78,6,FALSE),"")</f>
        <v/>
      </c>
      <c r="AH449" s="4" t="str">
        <f>IFERROR(VLOOKUP(B449,FS!$A$2:$N$78,7,FALSE),"")</f>
        <v/>
      </c>
      <c r="AI449" s="4" t="str">
        <f>IFERROR(VLOOKUP(B449,FS!$A$2:$N$78,8,FALSE),"")</f>
        <v/>
      </c>
      <c r="AJ449" s="4" t="str">
        <f>IFERROR(VLOOKUP(B449,FS!$A$2:$N$78,9,FALSE),"")</f>
        <v/>
      </c>
      <c r="AK449" s="4" t="str">
        <f>IFERROR(VLOOKUP(B449,FS!$A$2:$N$78,10,FALSE),"")</f>
        <v/>
      </c>
      <c r="AL449" s="4" t="str">
        <f>IFERROR(VLOOKUP(B449,FS!$A$2:$N$78,11,FALSE),"")</f>
        <v/>
      </c>
      <c r="AM449" s="4" t="str">
        <f>IFERROR(VLOOKUP(B449,FS!$A$2:$N$78,12,FALSE),"")</f>
        <v/>
      </c>
      <c r="AN449" s="4" t="str">
        <f>IFERROR(VLOOKUP(B449,FS!$A$2:$N$78,13,FALSE),"")</f>
        <v/>
      </c>
      <c r="AO449" s="236">
        <f t="shared" si="84"/>
        <v>0</v>
      </c>
      <c r="AP449" s="235">
        <f t="shared" si="85"/>
        <v>0</v>
      </c>
      <c r="AQ449" s="237">
        <f t="shared" si="86"/>
        <v>0</v>
      </c>
      <c r="AR449" s="4">
        <f t="shared" si="87"/>
        <v>48.666666666666664</v>
      </c>
      <c r="AS449" s="1">
        <f t="shared" si="88"/>
        <v>1</v>
      </c>
      <c r="AT449" s="245">
        <f t="shared" si="92"/>
        <v>6</v>
      </c>
    </row>
    <row r="450" spans="1:46" s="130" customFormat="1" ht="15" customHeight="1">
      <c r="A450" s="141">
        <v>9150316</v>
      </c>
      <c r="B450" s="141">
        <v>774098</v>
      </c>
      <c r="C450" s="14" t="s">
        <v>40</v>
      </c>
      <c r="D450" s="2">
        <v>2004</v>
      </c>
      <c r="E450" s="3" t="s">
        <v>11</v>
      </c>
      <c r="F450" s="1" t="str">
        <f>IFERROR(VLOOKUP(B450,SVEXP!$A$2:$F$6577,6,FALSE),"")</f>
        <v>Max Klínovec</v>
      </c>
      <c r="G450" s="211" t="str">
        <f>IFERROR(VLOOKUP(B450,SVEXP!$A$2:$E$6577,5,FALSE),"")</f>
        <v>Hlavní město Praha</v>
      </c>
      <c r="H450" s="3" t="s">
        <v>161</v>
      </c>
      <c r="I450" s="4">
        <f>IFERROR(VLOOKUP(A450,'KLP1'!$C$1:$I$108,7,0),IFERROR(VLOOKUP(B450,'KLP1'!$D$1:$I$108,6,0),""))</f>
        <v>24</v>
      </c>
      <c r="J450" s="4">
        <f>IFERROR(VLOOKUP(A450,'KLP2'!$C$1:$I$108,7,0),IFERROR(VLOOKUP(B450,'KLP2'!$D$1:$I$108,6,0),""))</f>
        <v>26</v>
      </c>
      <c r="K450" s="4">
        <f>IFERROR(VLOOKUP(A450,'DM1'!$C$1:$I$108,7,0),IFERROR(VLOOKUP(B450,'DM1'!$D$1:$I$108,6,0),""))</f>
        <v>15</v>
      </c>
      <c r="L450" s="4">
        <f>IFERROR(VLOOKUP(A450,'DM2'!$C$1:$I$108,7,0),IFERROR(VLOOKUP(B450,'DM2'!$D$1:$I$108,6,0),""))</f>
        <v>13</v>
      </c>
      <c r="M450" s="4" t="str">
        <f>IFERROR(VLOOKUP(A450,'SPF1'!$C$1:$I$108,7,0),IFERROR(VLOOKUP(B450,'SPF1'!$D$1:$I$108,6,0),""))</f>
        <v/>
      </c>
      <c r="N450" s="4" t="str">
        <f>IFERROR(VLOOKUP(A450,'SPF2'!$C$1:$I$108,7,0),IFERROR(VLOOKUP(B450,'SPF2'!$D$1:$I$108,6,0),""))</f>
        <v/>
      </c>
      <c r="O450" s="10">
        <f t="shared" si="78"/>
        <v>78</v>
      </c>
      <c r="P450" s="11">
        <f t="shared" si="79"/>
        <v>78</v>
      </c>
      <c r="Q450" s="201">
        <f t="shared" si="80"/>
        <v>21.666666666666668</v>
      </c>
      <c r="R450" s="8"/>
      <c r="S450" s="5" t="str">
        <f>IFERROR(VLOOKUP(A450,DMSBX1!$C$1:$I$108,7,0),IFERROR(VLOOKUP(B450,DMSBX1!$D$1:$I$108,6,0),""))</f>
        <v/>
      </c>
      <c r="T450" s="5" t="str">
        <f>IFERROR(VLOOKUP(A450,DMSBX2!$C$1:$I$101,7,0),IFERROR(VLOOKUP(B450,DMSBX2!$D$1:$I$101,6,0),""))</f>
        <v/>
      </c>
      <c r="U450" s="4" t="str">
        <f>IFERROR(VLOOKUP(B450,'SP1'!$D$1:$I$107,6,0),"")</f>
        <v/>
      </c>
      <c r="V450" s="4" t="str">
        <f>IFERROR(VLOOKUP(B450,'SP2'!$D$1:$I$107,6,0),"")</f>
        <v/>
      </c>
      <c r="W450" s="4" t="str">
        <f>IFERROR(IF(B450&lt;&gt;0,VLOOKUP(B450,KLSBX1!$D$2:$I$120,6,FALSE()),NA()),IFERROR(IF(A450&lt;&gt;0,VLOOKUP(A450,KLSBX1!$C$2:$I$120,7,FALSE()),NA()),""))</f>
        <v/>
      </c>
      <c r="X450" s="4" t="str">
        <f>IFERROR(IF(B450&lt;&gt;0,VLOOKUP(B450,KLSBX2!$D$2:$I$120,6,FALSE()),NA()),IFERROR(IF(A450&lt;&gt;0,VLOOKUP(A450,KLSBX2!$C$2:$I$120,7,FALSE()),NA()),""))</f>
        <v/>
      </c>
      <c r="Y450" s="4" t="str">
        <f>IFERROR(IF(B450&lt;&gt;0,VLOOKUP(B450,DMSBXNC!$D$2:$I$420,6,FALSE()),NA()),IFERROR(IF(A450&lt;&gt;0,VLOOKUP(A450,DMSBXNC!$C$2:$I$420,7,FALSE()),NA()),""))</f>
        <v/>
      </c>
      <c r="Z450" s="4" t="str">
        <f>IFERROR(IF(B450&lt;&gt;0,VLOOKUP(B450,DMSBX1_3!$D$2:$I$420,6,FALSE()),NA()),IFERROR(IF(A450&lt;&gt;0,VLOOKUP(A450,DMSBX1_3!$C$2:$I$420,7,FALSE()),NA()),""))</f>
        <v/>
      </c>
      <c r="AA450" s="4" t="str">
        <f>IFERROR(IF(B450&lt;&gt;0,VLOOKUP(B450,'KLS1'!$D$2:$I$420,6,FALSE()),NA()),IFERROR(IF(A450&lt;&gt;0,VLOOKUP(A450,'KLS1'!$C$2:$I$420,7,FALSE()),NA()),""))</f>
        <v/>
      </c>
      <c r="AB450" s="6" t="str">
        <f>IFERROR(IF(B450&lt;&gt;0,VLOOKUP(B450,'KLS2'!$D$2:$I$426,6,FALSE()),NA()),IFERROR(IF(A450&lt;&gt;0,VLOOKUP(A450,'KLS2'!$C$2:$I$426,7,FALSE()),NA()),""))</f>
        <v/>
      </c>
      <c r="AC450" s="10">
        <f t="shared" si="81"/>
        <v>0</v>
      </c>
      <c r="AD450" s="11">
        <f t="shared" si="82"/>
        <v>0</v>
      </c>
      <c r="AE450" s="201">
        <f t="shared" si="83"/>
        <v>0</v>
      </c>
      <c r="AF450" s="240"/>
      <c r="AG450" s="4" t="str">
        <f>IFERROR(VLOOKUP(B450,FS!$A$2:$N$78,6,FALSE),"")</f>
        <v/>
      </c>
      <c r="AH450" s="4" t="str">
        <f>IFERROR(VLOOKUP(B450,FS!$A$2:$N$78,7,FALSE),"")</f>
        <v/>
      </c>
      <c r="AI450" s="4" t="str">
        <f>IFERROR(VLOOKUP(B450,FS!$A$2:$N$78,8,FALSE),"")</f>
        <v/>
      </c>
      <c r="AJ450" s="4" t="str">
        <f>IFERROR(VLOOKUP(B450,FS!$A$2:$N$78,9,FALSE),"")</f>
        <v/>
      </c>
      <c r="AK450" s="4" t="str">
        <f>IFERROR(VLOOKUP(B450,FS!$A$2:$N$78,10,FALSE),"")</f>
        <v/>
      </c>
      <c r="AL450" s="4" t="str">
        <f>IFERROR(VLOOKUP(B450,FS!$A$2:$N$78,11,FALSE),"")</f>
        <v/>
      </c>
      <c r="AM450" s="4" t="str">
        <f>IFERROR(VLOOKUP(B450,FS!$A$2:$N$78,12,FALSE),"")</f>
        <v/>
      </c>
      <c r="AN450" s="4" t="str">
        <f>IFERROR(VLOOKUP(B450,FS!$A$2:$N$78,13,FALSE),"")</f>
        <v/>
      </c>
      <c r="AO450" s="236">
        <f t="shared" si="84"/>
        <v>0</v>
      </c>
      <c r="AP450" s="235">
        <f t="shared" si="85"/>
        <v>0</v>
      </c>
      <c r="AQ450" s="237">
        <f t="shared" si="86"/>
        <v>0</v>
      </c>
      <c r="AR450" s="4">
        <f t="shared" si="87"/>
        <v>21.666666666666668</v>
      </c>
      <c r="AS450" s="1">
        <f t="shared" si="88"/>
        <v>1</v>
      </c>
      <c r="AT450" s="245">
        <f t="shared" si="92"/>
        <v>4</v>
      </c>
    </row>
    <row r="451" spans="1:46" s="130" customFormat="1" ht="15" customHeight="1">
      <c r="A451" s="141">
        <v>9155100</v>
      </c>
      <c r="B451" s="141">
        <v>776144</v>
      </c>
      <c r="C451" s="14" t="s">
        <v>358</v>
      </c>
      <c r="D451" s="2">
        <v>2004</v>
      </c>
      <c r="E451" s="3" t="s">
        <v>11</v>
      </c>
      <c r="F451" s="1" t="str">
        <f>IFERROR(VLOOKUP(B451,SVEXP!$A$2:$F$6577,6,FALSE),"")</f>
        <v>Neregistrovaní</v>
      </c>
      <c r="G451" s="211" t="str">
        <f>IFERROR(VLOOKUP(B451,SVEXP!$A$2:$E$6577,5,FALSE),"")</f>
        <v>Jihomoravský kraj</v>
      </c>
      <c r="H451" s="3" t="s">
        <v>161</v>
      </c>
      <c r="I451" s="4" t="str">
        <f>IFERROR(VLOOKUP(A451,'KLP1'!$C$1:$I$108,7,0),IFERROR(VLOOKUP(B451,'KLP1'!$D$1:$I$108,6,0),""))</f>
        <v/>
      </c>
      <c r="J451" s="4" t="str">
        <f>IFERROR(VLOOKUP(A451,'KLP2'!$C$1:$I$108,7,0),IFERROR(VLOOKUP(B451,'KLP2'!$D$1:$I$108,6,0),""))</f>
        <v/>
      </c>
      <c r="K451" s="4" t="str">
        <f>IFERROR(VLOOKUP(A451,'DM1'!$C$1:$I$108,7,0),IFERROR(VLOOKUP(B451,'DM1'!$D$1:$I$108,6,0),""))</f>
        <v/>
      </c>
      <c r="L451" s="4" t="str">
        <f>IFERROR(VLOOKUP(A451,'DM2'!$C$1:$I$108,7,0),IFERROR(VLOOKUP(B451,'DM2'!$D$1:$I$108,6,0),""))</f>
        <v/>
      </c>
      <c r="M451" s="1" t="str">
        <f>IFERROR(VLOOKUP(A451,'SPF1'!$C$1:$I$108,7,0),IFERROR(VLOOKUP(B451,'SPF1'!$D$1:$I$108,6,0),""))</f>
        <v/>
      </c>
      <c r="N451" s="4" t="str">
        <f>IFERROR(VLOOKUP(A451,'SPF2'!$C$1:$I$108,7,0),IFERROR(VLOOKUP(B451,'SPF2'!$D$1:$I$108,6,0),""))</f>
        <v/>
      </c>
      <c r="O451" s="10">
        <f t="shared" ref="O451:O514" si="93">SUM(I451:N451)</f>
        <v>0</v>
      </c>
      <c r="P451" s="11">
        <f t="shared" ref="P451:P506" si="94">IFERROR(LARGE(I451:N451,1),"0")+IFERROR(LARGE(I451:N451,2),"0")+IFERROR(LARGE(I451:N451,3),"0")+IFERROR(LARGE(I451:N451,4),"0")</f>
        <v>0</v>
      </c>
      <c r="Q451" s="201">
        <f t="shared" ref="Q451:Q506" si="95">(IFERROR(LARGE(I451:N451,1),"0")+IFERROR(LARGE(I451:N451,2),"0")+IFERROR(LARGE(I451:N451,3),"0"))/3</f>
        <v>0</v>
      </c>
      <c r="R451" s="8"/>
      <c r="S451" s="5">
        <f>IFERROR(VLOOKUP(A451,DMSBX1!$C$1:$I$108,7,0),IFERROR(VLOOKUP(B451,DMSBX1!$D$1:$I$108,6,0),""))</f>
        <v>29</v>
      </c>
      <c r="T451" s="5">
        <f>IFERROR(VLOOKUP(A451,DMSBX2!$C$1:$I$101,7,0),IFERROR(VLOOKUP(B451,DMSBX2!$D$1:$I$101,6,0),""))</f>
        <v>80</v>
      </c>
      <c r="U451" s="4" t="str">
        <f>IFERROR(VLOOKUP(B451,'SP1'!$D$1:$I$107,6,0),"")</f>
        <v/>
      </c>
      <c r="V451" s="4" t="str">
        <f>IFERROR(VLOOKUP(B451,'SP2'!$D$1:$I$107,6,0),"")</f>
        <v/>
      </c>
      <c r="W451" s="4">
        <f>IFERROR(IF(B451&lt;&gt;0,VLOOKUP(B451,KLSBX1!$D$2:$I$120,6,FALSE()),NA()),IFERROR(IF(A451&lt;&gt;0,VLOOKUP(A451,KLSBX1!$C$2:$I$120,7,FALSE()),NA()),""))</f>
        <v>50</v>
      </c>
      <c r="X451" s="4">
        <f>IFERROR(IF(B451&lt;&gt;0,VLOOKUP(B451,KLSBX2!$D$2:$I$120,6,FALSE()),NA()),IFERROR(IF(A451&lt;&gt;0,VLOOKUP(A451,KLSBX2!$C$2:$I$120,7,FALSE()),NA()),""))</f>
        <v>29</v>
      </c>
      <c r="Y451" s="4">
        <f>IFERROR(IF(B451&lt;&gt;0,VLOOKUP(B451,DMSBXNC!$D$2:$I$420,6,FALSE()),NA()),IFERROR(IF(A451&lt;&gt;0,VLOOKUP(A451,DMSBXNC!$C$2:$I$420,7,FALSE()),NA()),""))</f>
        <v>40</v>
      </c>
      <c r="Z451" s="4">
        <f>IFERROR(IF(B451&lt;&gt;0,VLOOKUP(B451,DMSBX1_3!$D$2:$I$420,6,FALSE()),NA()),IFERROR(IF(A451&lt;&gt;0,VLOOKUP(A451,DMSBX1_3!$C$2:$I$420,7,FALSE()),NA()),""))</f>
        <v>29</v>
      </c>
      <c r="AA451" s="4" t="str">
        <f>IFERROR(IF(B451&lt;&gt;0,VLOOKUP(B451,'KLS1'!$D$2:$I$420,6,FALSE()),NA()),IFERROR(IF(A451&lt;&gt;0,VLOOKUP(A451,'KLS1'!$C$2:$I$420,7,FALSE()),NA()),""))</f>
        <v/>
      </c>
      <c r="AB451" s="6" t="str">
        <f>IFERROR(IF(B451&lt;&gt;0,VLOOKUP(B451,'KLS2'!$D$2:$I$426,6,FALSE()),NA()),IFERROR(IF(A451&lt;&gt;0,VLOOKUP(A451,'KLS2'!$C$2:$I$426,7,FALSE()),NA()),""))</f>
        <v/>
      </c>
      <c r="AC451" s="10">
        <f t="shared" ref="AC451:AC514" si="96">SUM(S451:AB451)</f>
        <v>257</v>
      </c>
      <c r="AD451" s="11">
        <f t="shared" ref="AD451:AD506" si="97">(IFERROR(LARGE(S451:AB451,1),"0")+IFERROR(LARGE(S451:AB451,2),"0")+IFERROR(LARGE(S451:AB451,3),"0")+IFERROR(LARGE(S451:AB451,4),"0")+IFERROR(LARGE(S451:AB451,5),"0")+IFERROR(LARGE(S451:AB451,6),"0")+IFERROR(LARGE(S451:AB451,7),"0")+IFERROR(LARGE(S451:AB451,8),"0"))</f>
        <v>257</v>
      </c>
      <c r="AE451" s="201">
        <f t="shared" ref="AE451:AE506" si="98">(IFERROR(LARGE(S451:AB451,1),"0")+IFERROR(LARGE(S451:AB451,2),"0")+IFERROR(LARGE(S451:AB451,3),"0"))/3</f>
        <v>56.666666666666664</v>
      </c>
      <c r="AF451" s="240"/>
      <c r="AG451" s="4" t="str">
        <f>IFERROR(VLOOKUP(B451,FS!$A$2:$N$78,6,FALSE),"")</f>
        <v/>
      </c>
      <c r="AH451" s="4" t="str">
        <f>IFERROR(VLOOKUP(B451,FS!$A$2:$N$78,7,FALSE),"")</f>
        <v/>
      </c>
      <c r="AI451" s="4" t="str">
        <f>IFERROR(VLOOKUP(B451,FS!$A$2:$N$78,8,FALSE),"")</f>
        <v/>
      </c>
      <c r="AJ451" s="4" t="str">
        <f>IFERROR(VLOOKUP(B451,FS!$A$2:$N$78,9,FALSE),"")</f>
        <v/>
      </c>
      <c r="AK451" s="4" t="str">
        <f>IFERROR(VLOOKUP(B451,FS!$A$2:$N$78,10,FALSE),"")</f>
        <v/>
      </c>
      <c r="AL451" s="4" t="str">
        <f>IFERROR(VLOOKUP(B451,FS!$A$2:$N$78,11,FALSE),"")</f>
        <v/>
      </c>
      <c r="AM451" s="4" t="str">
        <f>IFERROR(VLOOKUP(B451,FS!$A$2:$N$78,12,FALSE),"")</f>
        <v/>
      </c>
      <c r="AN451" s="4" t="str">
        <f>IFERROR(VLOOKUP(B451,FS!$A$2:$N$78,13,FALSE),"")</f>
        <v/>
      </c>
      <c r="AO451" s="236">
        <f t="shared" ref="AO451:AO514" si="99">SUM(AG451:AN451)</f>
        <v>0</v>
      </c>
      <c r="AP451" s="235">
        <f t="shared" ref="AP451:AP506" si="100">(IFERROR(LARGE(AG451:AN451,1),"0")+IFERROR(LARGE(AG451:AN451,2),"0")+IFERROR(LARGE(AG451:AN451,3),"0")+IFERROR(LARGE(AG451:AN451,4),"0")+IFERROR(LARGE(AG451:AN451,5),"0"))</f>
        <v>0</v>
      </c>
      <c r="AQ451" s="237">
        <f t="shared" ref="AQ451:AQ506" si="101">(IFERROR(LARGE(AG451:AN451,1),"0")+IFERROR(LARGE(AG451:AN451,2),"0")+IFERROR(LARGE(AG451:AN451,3),"0"))/3</f>
        <v>0</v>
      </c>
      <c r="AR451" s="4">
        <f t="shared" ref="AR451:AR514" si="102">Q451+AE451+AQ451</f>
        <v>56.666666666666664</v>
      </c>
      <c r="AS451" s="1">
        <f t="shared" ref="AS451:AS506" si="103">(IF(Q451&gt;0,1,0))+(IF(AE451&gt;0,1,0))+(IF(AQ451&gt;0,1,0))</f>
        <v>1</v>
      </c>
      <c r="AT451" s="245">
        <f t="shared" si="92"/>
        <v>6</v>
      </c>
    </row>
    <row r="452" spans="1:46" s="130" customFormat="1" ht="15" customHeight="1">
      <c r="A452" s="267">
        <v>9150319</v>
      </c>
      <c r="B452" s="14">
        <v>776396</v>
      </c>
      <c r="C452" s="14" t="s">
        <v>363</v>
      </c>
      <c r="D452" s="2">
        <v>2004</v>
      </c>
      <c r="E452" s="3" t="s">
        <v>11</v>
      </c>
      <c r="F452" s="1" t="str">
        <f>IFERROR(VLOOKUP(B452,SVEXP!$A$2:$F$6577,6,FALSE),"")</f>
        <v>Neregistrovaní</v>
      </c>
      <c r="G452" s="211" t="str">
        <f>IFERROR(VLOOKUP(B452,SVEXP!$A$2:$E$6577,5,FALSE),"")</f>
        <v>Karlovarský kraj</v>
      </c>
      <c r="H452" s="3" t="s">
        <v>161</v>
      </c>
      <c r="I452" s="4" t="str">
        <f>IFERROR(VLOOKUP(A452,'KLP1'!$C$1:$I$108,7,0),IFERROR(VLOOKUP(B452,'KLP1'!$D$1:$I$108,6,0),""))</f>
        <v/>
      </c>
      <c r="J452" s="4" t="str">
        <f>IFERROR(VLOOKUP(A452,'KLP2'!$C$1:$I$108,7,0),IFERROR(VLOOKUP(B452,'KLP2'!$D$1:$I$108,6,0),""))</f>
        <v/>
      </c>
      <c r="K452" s="4" t="str">
        <f>IFERROR(VLOOKUP(A452,'DM1'!$C$1:$I$108,7,0),IFERROR(VLOOKUP(B452,'DM1'!$D$1:$I$108,6,0),""))</f>
        <v/>
      </c>
      <c r="L452" s="4" t="s">
        <v>231</v>
      </c>
      <c r="M452" s="1" t="str">
        <f>IFERROR(VLOOKUP(A452,'SPF1'!$C$1:$I$108,7,0),IFERROR(VLOOKUP(B452,'SPF1'!$D$1:$I$108,6,0),""))</f>
        <v/>
      </c>
      <c r="N452" s="4" t="str">
        <f>IFERROR(VLOOKUP(A452,'SPF2'!$C$1:$I$108,7,0),IFERROR(VLOOKUP(B452,'SPF2'!$D$1:$I$108,6,0),""))</f>
        <v/>
      </c>
      <c r="O452" s="10">
        <f t="shared" si="93"/>
        <v>0</v>
      </c>
      <c r="P452" s="11">
        <f t="shared" si="94"/>
        <v>0</v>
      </c>
      <c r="Q452" s="201">
        <f t="shared" si="95"/>
        <v>0</v>
      </c>
      <c r="R452" s="8"/>
      <c r="S452" s="5" t="str">
        <f>IFERROR(VLOOKUP(A452,DMSBX1!$C$1:$I$108,7,0),IFERROR(VLOOKUP(B452,DMSBX1!$D$1:$I$108,6,0),""))</f>
        <v/>
      </c>
      <c r="T452" s="5" t="str">
        <f>IFERROR(VLOOKUP(A452,DMSBX2!$C$1:$I$101,7,0),IFERROR(VLOOKUP(B452,DMSBX2!$D$1:$I$101,6,0),""))</f>
        <v/>
      </c>
      <c r="U452" s="4" t="str">
        <f>IFERROR(VLOOKUP(B452,'SP1'!$D$1:$I$107,6,0),"")</f>
        <v/>
      </c>
      <c r="V452" s="4" t="str">
        <f>IFERROR(VLOOKUP(B452,'SP2'!$D$1:$I$107,6,0),"")</f>
        <v/>
      </c>
      <c r="W452" s="4">
        <f>IFERROR(IF(B452&lt;&gt;0,VLOOKUP(B452,KLSBX1!$D$2:$I$120,6,FALSE()),NA()),IFERROR(IF(A452&lt;&gt;0,VLOOKUP(A452,KLSBX1!$C$2:$I$120,7,FALSE()),NA()),""))</f>
        <v>16</v>
      </c>
      <c r="X452" s="4">
        <f>IFERROR(IF(B452&lt;&gt;0,VLOOKUP(B452,KLSBX2!$D$2:$I$120,6,FALSE()),NA()),IFERROR(IF(A452&lt;&gt;0,VLOOKUP(A452,KLSBX2!$C$2:$I$120,7,FALSE()),NA()),""))</f>
        <v>24</v>
      </c>
      <c r="Y452" s="4" t="str">
        <f>IFERROR(IF(B452&lt;&gt;0,VLOOKUP(B452,DMSBXNC!$D$2:$I$420,6,FALSE()),NA()),IFERROR(IF(A452&lt;&gt;0,VLOOKUP(A452,DMSBXNC!$C$2:$I$420,7,FALSE()),NA()),""))</f>
        <v/>
      </c>
      <c r="Z452" s="4">
        <f>IFERROR(IF(B452&lt;&gt;0,VLOOKUP(B452,DMSBX1_3!$D$2:$I$420,6,FALSE()),NA()),IFERROR(IF(A452&lt;&gt;0,VLOOKUP(A452,DMSBX1_3!$C$2:$I$420,7,FALSE()),NA()),""))</f>
        <v>5</v>
      </c>
      <c r="AA452" s="4" t="str">
        <f>IFERROR(IF(B452&lt;&gt;0,VLOOKUP(B452,'KLS1'!$D$2:$I$420,6,FALSE()),NA()),IFERROR(IF(A452&lt;&gt;0,VLOOKUP(A452,'KLS1'!$C$2:$I$420,7,FALSE()),NA()),""))</f>
        <v/>
      </c>
      <c r="AB452" s="6">
        <f>IFERROR(IF(B452&lt;&gt;0,VLOOKUP(B452,'KLS2'!$D$2:$I$426,6,FALSE()),NA()),IFERROR(IF(A452&lt;&gt;0,VLOOKUP(A452,'KLS2'!$C$2:$I$426,7,FALSE()),NA()),""))</f>
        <v>29</v>
      </c>
      <c r="AC452" s="10">
        <f t="shared" si="96"/>
        <v>74</v>
      </c>
      <c r="AD452" s="11">
        <f t="shared" si="97"/>
        <v>74</v>
      </c>
      <c r="AE452" s="201">
        <f t="shared" si="98"/>
        <v>23</v>
      </c>
      <c r="AF452" s="240"/>
      <c r="AG452" s="4" t="str">
        <f>IFERROR(VLOOKUP(B452,FS!$A$2:$N$78,6,FALSE),"")</f>
        <v/>
      </c>
      <c r="AH452" s="4" t="str">
        <f>IFERROR(VLOOKUP(B452,FS!$A$2:$N$78,7,FALSE),"")</f>
        <v/>
      </c>
      <c r="AI452" s="4" t="str">
        <f>IFERROR(VLOOKUP(B452,FS!$A$2:$N$78,8,FALSE),"")</f>
        <v/>
      </c>
      <c r="AJ452" s="4" t="str">
        <f>IFERROR(VLOOKUP(B452,FS!$A$2:$N$78,9,FALSE),"")</f>
        <v/>
      </c>
      <c r="AK452" s="4" t="str">
        <f>IFERROR(VLOOKUP(B452,FS!$A$2:$N$78,10,FALSE),"")</f>
        <v/>
      </c>
      <c r="AL452" s="4" t="str">
        <f>IFERROR(VLOOKUP(B452,FS!$A$2:$N$78,11,FALSE),"")</f>
        <v/>
      </c>
      <c r="AM452" s="4" t="str">
        <f>IFERROR(VLOOKUP(B452,FS!$A$2:$N$78,12,FALSE),"")</f>
        <v/>
      </c>
      <c r="AN452" s="4" t="str">
        <f>IFERROR(VLOOKUP(B452,FS!$A$2:$N$78,13,FALSE),"")</f>
        <v/>
      </c>
      <c r="AO452" s="236">
        <f t="shared" si="99"/>
        <v>0</v>
      </c>
      <c r="AP452" s="235">
        <f t="shared" si="100"/>
        <v>0</v>
      </c>
      <c r="AQ452" s="237">
        <f t="shared" si="101"/>
        <v>0</v>
      </c>
      <c r="AR452" s="4">
        <f t="shared" si="102"/>
        <v>23</v>
      </c>
      <c r="AS452" s="1">
        <f t="shared" si="103"/>
        <v>1</v>
      </c>
      <c r="AT452" s="245">
        <f t="shared" si="92"/>
        <v>4</v>
      </c>
    </row>
    <row r="453" spans="1:46" s="130" customFormat="1" ht="15" customHeight="1">
      <c r="A453" s="141"/>
      <c r="B453" s="141">
        <v>773107</v>
      </c>
      <c r="C453" s="14" t="s">
        <v>538</v>
      </c>
      <c r="D453" s="2">
        <v>2015</v>
      </c>
      <c r="E453" s="3" t="s">
        <v>11</v>
      </c>
      <c r="F453" s="1" t="str">
        <f>IFERROR(VLOOKUP(B453,SVEXP!$A$2:$F$6577,6,FALSE),"")</f>
        <v>SK LOQUITA' S</v>
      </c>
      <c r="G453" s="211" t="str">
        <f>IFERROR(VLOOKUP(B453,SVEXP!$A$2:$E$6577,5,FALSE),"")</f>
        <v>Královéhradecký kraj</v>
      </c>
      <c r="H453" s="3" t="s">
        <v>161</v>
      </c>
      <c r="I453" s="4" t="str">
        <f>IFERROR(VLOOKUP(A453,'KLP1'!$C$1:$I$108,7,0),IFERROR(VLOOKUP(B453,'KLP1'!$D$1:$I$108,6,0),""))</f>
        <v/>
      </c>
      <c r="J453" s="4" t="str">
        <f>IFERROR(VLOOKUP(A453,'KLP2'!$C$1:$I$108,7,0),IFERROR(VLOOKUP(B453,'KLP2'!$D$1:$I$108,6,0),""))</f>
        <v/>
      </c>
      <c r="K453" s="4" t="str">
        <f>IFERROR(VLOOKUP(A453,'DM1'!$C$1:$I$108,7,0),IFERROR(VLOOKUP(B453,'DM1'!$D$1:$I$108,6,0),""))</f>
        <v/>
      </c>
      <c r="L453" s="4" t="str">
        <f>IFERROR(VLOOKUP(A453,'DM2'!$C$1:$I$108,7,0),IFERROR(VLOOKUP(B453,'DM2'!$D$1:$I$108,6,0),""))</f>
        <v/>
      </c>
      <c r="M453" s="17" t="str">
        <f>IFERROR(VLOOKUP(A453,'SPF1'!$C$1:$I$108,7,0),IFERROR(VLOOKUP(B453,'SPF1'!$D$1:$I$108,6,0),""))</f>
        <v/>
      </c>
      <c r="N453" s="88" t="str">
        <f>IFERROR(VLOOKUP(A453,'SPF2'!$C$1:$I$108,7,0),IFERROR(VLOOKUP(B453,'SPF2'!$D$1:$I$108,6,0),""))</f>
        <v/>
      </c>
      <c r="O453" s="10">
        <f t="shared" si="93"/>
        <v>0</v>
      </c>
      <c r="P453" s="11">
        <f t="shared" si="94"/>
        <v>0</v>
      </c>
      <c r="Q453" s="201">
        <f t="shared" si="95"/>
        <v>0</v>
      </c>
      <c r="R453" s="8"/>
      <c r="S453" s="5" t="str">
        <f>IFERROR(VLOOKUP(A453,DMSBX1!$C$1:$I$108,7,0),IFERROR(VLOOKUP(B453,DMSBX1!$D$1:$I$108,6,0),""))</f>
        <v/>
      </c>
      <c r="T453" s="5" t="str">
        <f>IFERROR(VLOOKUP(A453,DMSBX2!$C$1:$I$101,7,0),IFERROR(VLOOKUP(B453,DMSBX2!$D$1:$I$101,6,0),""))</f>
        <v/>
      </c>
      <c r="U453" s="4" t="str">
        <f>IFERROR(VLOOKUP(B453,'SP1'!$D$1:$I$107,6,0),"")</f>
        <v/>
      </c>
      <c r="V453" s="4" t="str">
        <f>IFERROR(VLOOKUP(B453,'SP2'!$D$1:$I$107,6,0),"")</f>
        <v/>
      </c>
      <c r="W453" s="4" t="str">
        <f>IFERROR(IF(B453&lt;&gt;0,VLOOKUP(B453,KLSBX1!$D$2:$I$120,6,FALSE()),NA()),IFERROR(IF(A453&lt;&gt;0,VLOOKUP(A453,KLSBX1!$C$2:$I$120,7,FALSE()),NA()),""))</f>
        <v/>
      </c>
      <c r="X453" s="4" t="str">
        <f>IFERROR(IF(B453&lt;&gt;0,VLOOKUP(B453,KLSBX2!$D$2:$I$120,6,FALSE()),NA()),IFERROR(IF(A453&lt;&gt;0,VLOOKUP(A453,KLSBX2!$C$2:$I$120,7,FALSE()),NA()),""))</f>
        <v/>
      </c>
      <c r="Y453" s="4" t="str">
        <f>IFERROR(IF(B453&lt;&gt;0,VLOOKUP(B453,DMSBXNC!$D$2:$I$420,6,FALSE()),NA()),IFERROR(IF(A453&lt;&gt;0,VLOOKUP(A453,DMSBXNC!$C$2:$I$420,7,FALSE()),NA()),""))</f>
        <v/>
      </c>
      <c r="Z453" s="4" t="str">
        <f>IFERROR(IF(B453&lt;&gt;0,VLOOKUP(B453,DMSBX1_3!$D$2:$I$420,6,FALSE()),NA()),IFERROR(IF(A453&lt;&gt;0,VLOOKUP(A453,DMSBX1_3!$C$2:$I$420,7,FALSE()),NA()),""))</f>
        <v/>
      </c>
      <c r="AA453" s="4" t="str">
        <f>IFERROR(IF(B453&lt;&gt;0,VLOOKUP(B453,'KLS1'!$D$2:$I$420,6,FALSE()),NA()),IFERROR(IF(A453&lt;&gt;0,VLOOKUP(A453,'KLS1'!$C$2:$I$420,7,FALSE()),NA()),""))</f>
        <v/>
      </c>
      <c r="AB453" s="6" t="str">
        <f>IFERROR(IF(B453&lt;&gt;0,VLOOKUP(B453,'KLS2'!$D$2:$I$426,6,FALSE()),NA()),IFERROR(IF(A453&lt;&gt;0,VLOOKUP(A453,'KLS2'!$C$2:$I$426,7,FALSE()),NA()),""))</f>
        <v/>
      </c>
      <c r="AC453" s="10">
        <f t="shared" si="96"/>
        <v>0</v>
      </c>
      <c r="AD453" s="11">
        <f t="shared" si="97"/>
        <v>0</v>
      </c>
      <c r="AE453" s="201">
        <f t="shared" si="98"/>
        <v>0</v>
      </c>
      <c r="AF453" s="240"/>
      <c r="AG453" s="4" t="str">
        <f>IFERROR(VLOOKUP(B453,FS!$A$2:$N$78,6,FALSE),"")</f>
        <v/>
      </c>
      <c r="AH453" s="4" t="str">
        <f>IFERROR(VLOOKUP(B453,FS!$A$2:$N$78,7,FALSE),"")</f>
        <v/>
      </c>
      <c r="AI453" s="4" t="str">
        <f>IFERROR(VLOOKUP(B453,FS!$A$2:$N$78,8,FALSE),"")</f>
        <v/>
      </c>
      <c r="AJ453" s="4" t="str">
        <f>IFERROR(VLOOKUP(B453,FS!$A$2:$N$78,9,FALSE),"")</f>
        <v/>
      </c>
      <c r="AK453" s="4" t="str">
        <f>IFERROR(VLOOKUP(B453,FS!$A$2:$N$78,10,FALSE),"")</f>
        <v/>
      </c>
      <c r="AL453" s="4" t="str">
        <f>IFERROR(VLOOKUP(B453,FS!$A$2:$N$78,11,FALSE),"")</f>
        <v/>
      </c>
      <c r="AM453" s="4" t="str">
        <f>IFERROR(VLOOKUP(B453,FS!$A$2:$N$78,12,FALSE),"")</f>
        <v/>
      </c>
      <c r="AN453" s="4" t="str">
        <f>IFERROR(VLOOKUP(B453,FS!$A$2:$N$78,13,FALSE),"")</f>
        <v/>
      </c>
      <c r="AO453" s="236">
        <f t="shared" si="99"/>
        <v>0</v>
      </c>
      <c r="AP453" s="235">
        <f t="shared" si="100"/>
        <v>0</v>
      </c>
      <c r="AQ453" s="237">
        <f t="shared" si="101"/>
        <v>0</v>
      </c>
      <c r="AR453" s="4">
        <f t="shared" si="102"/>
        <v>0</v>
      </c>
      <c r="AS453" s="1">
        <f t="shared" si="103"/>
        <v>0</v>
      </c>
      <c r="AT453" s="1"/>
    </row>
    <row r="454" spans="1:46" s="130" customFormat="1" ht="15" customHeight="1">
      <c r="A454" s="14"/>
      <c r="B454" s="142">
        <v>777652</v>
      </c>
      <c r="C454" s="142" t="s">
        <v>539</v>
      </c>
      <c r="D454" s="18">
        <v>2015</v>
      </c>
      <c r="E454" s="13" t="s">
        <v>11</v>
      </c>
      <c r="F454" s="1" t="str">
        <f>IFERROR(VLOOKUP(B454,SVEXP!$A$2:$F$6577,6,FALSE),"")</f>
        <v>Snow Rockets</v>
      </c>
      <c r="G454" s="211" t="str">
        <f>IFERROR(VLOOKUP(B454,SVEXP!$A$2:$E$6577,5,FALSE),"")</f>
        <v>Hlavní město Praha</v>
      </c>
      <c r="H454" s="13" t="s">
        <v>161</v>
      </c>
      <c r="I454" s="4" t="str">
        <f>IFERROR(VLOOKUP(A454,'KLP1'!$C$1:$I$108,7,0),IFERROR(VLOOKUP(B454,'KLP1'!$D$1:$I$108,6,0),""))</f>
        <v/>
      </c>
      <c r="J454" s="4" t="str">
        <f>IFERROR(VLOOKUP(A454,'KLP2'!$C$1:$I$108,7,0),IFERROR(VLOOKUP(B454,'KLP2'!$D$1:$I$108,6,0),""))</f>
        <v/>
      </c>
      <c r="K454" s="4" t="str">
        <f>IFERROR(VLOOKUP(A454,'DM1'!$C$1:$I$108,7,0),IFERROR(VLOOKUP(B454,'DM1'!$D$1:$I$108,6,0),""))</f>
        <v/>
      </c>
      <c r="L454" s="4" t="str">
        <f>IFERROR(VLOOKUP(A454,'DM2'!$C$1:$I$108,7,0),IFERROR(VLOOKUP(B454,'DM2'!$D$1:$I$108,6,0),""))</f>
        <v/>
      </c>
      <c r="M454" s="17" t="str">
        <f>IFERROR(VLOOKUP(A454,'SPF1'!$C$1:$I$108,7,0),IFERROR(VLOOKUP(B454,'SPF1'!$D$1:$I$108,6,0),""))</f>
        <v/>
      </c>
      <c r="N454" s="88" t="str">
        <f>IFERROR(VLOOKUP(A454,'SPF2'!$C$1:$I$108,7,0),IFERROR(VLOOKUP(B454,'SPF2'!$D$1:$I$108,6,0),""))</f>
        <v/>
      </c>
      <c r="O454" s="10">
        <f t="shared" si="93"/>
        <v>0</v>
      </c>
      <c r="P454" s="11">
        <f t="shared" si="94"/>
        <v>0</v>
      </c>
      <c r="Q454" s="201">
        <f t="shared" si="95"/>
        <v>0</v>
      </c>
      <c r="R454" s="8"/>
      <c r="S454" s="5" t="str">
        <f>IFERROR(VLOOKUP(A454,DMSBX1!$C$1:$I$108,7,0),IFERROR(VLOOKUP(B454,DMSBX1!$D$1:$I$108,6,0),""))</f>
        <v/>
      </c>
      <c r="T454" s="5" t="str">
        <f>IFERROR(VLOOKUP(A454,DMSBX2!$C$1:$I$101,7,0),IFERROR(VLOOKUP(B454,DMSBX2!$D$1:$I$101,6,0),""))</f>
        <v/>
      </c>
      <c r="U454" s="4" t="str">
        <f>IFERROR(VLOOKUP(B454,'SP1'!$D$1:$I$107,6,0),"")</f>
        <v/>
      </c>
      <c r="V454" s="4" t="str">
        <f>IFERROR(VLOOKUP(B454,'SP2'!$D$1:$I$107,6,0),"")</f>
        <v/>
      </c>
      <c r="W454" s="4" t="str">
        <f>IFERROR(IF(B454&lt;&gt;0,VLOOKUP(B454,KLSBX1!$D$2:$I$120,6,FALSE()),NA()),IFERROR(IF(A454&lt;&gt;0,VLOOKUP(A454,KLSBX1!$C$2:$I$120,7,FALSE()),NA()),""))</f>
        <v/>
      </c>
      <c r="X454" s="4" t="str">
        <f>IFERROR(IF(B454&lt;&gt;0,VLOOKUP(B454,KLSBX2!$D$2:$I$120,6,FALSE()),NA()),IFERROR(IF(A454&lt;&gt;0,VLOOKUP(A454,KLSBX2!$C$2:$I$120,7,FALSE()),NA()),""))</f>
        <v/>
      </c>
      <c r="Y454" s="4" t="str">
        <f>IFERROR(IF(B454&lt;&gt;0,VLOOKUP(B454,DMSBXNC!$D$2:$I$420,6,FALSE()),NA()),IFERROR(IF(A454&lt;&gt;0,VLOOKUP(A454,DMSBXNC!$C$2:$I$420,7,FALSE()),NA()),""))</f>
        <v/>
      </c>
      <c r="Z454" s="4" t="str">
        <f>IFERROR(IF(B454&lt;&gt;0,VLOOKUP(B454,DMSBX1_3!$D$2:$I$420,6,FALSE()),NA()),IFERROR(IF(A454&lt;&gt;0,VLOOKUP(A454,DMSBX1_3!$C$2:$I$420,7,FALSE()),NA()),""))</f>
        <v/>
      </c>
      <c r="AA454" s="4" t="str">
        <f>IFERROR(IF(B454&lt;&gt;0,VLOOKUP(B454,'KLS1'!$D$2:$I$420,6,FALSE()),NA()),IFERROR(IF(A454&lt;&gt;0,VLOOKUP(A454,'KLS1'!$C$2:$I$420,7,FALSE()),NA()),""))</f>
        <v/>
      </c>
      <c r="AB454" s="6" t="str">
        <f>IFERROR(IF(B454&lt;&gt;0,VLOOKUP(B454,'KLS2'!$D$2:$I$426,6,FALSE()),NA()),IFERROR(IF(A454&lt;&gt;0,VLOOKUP(A454,'KLS2'!$C$2:$I$426,7,FALSE()),NA()),""))</f>
        <v/>
      </c>
      <c r="AC454" s="10">
        <f t="shared" si="96"/>
        <v>0</v>
      </c>
      <c r="AD454" s="11">
        <f t="shared" si="97"/>
        <v>0</v>
      </c>
      <c r="AE454" s="201">
        <f t="shared" si="98"/>
        <v>0</v>
      </c>
      <c r="AF454" s="240"/>
      <c r="AG454" s="4" t="str">
        <f>IFERROR(VLOOKUP(B454,FS!$A$2:$N$78,6,FALSE),"")</f>
        <v/>
      </c>
      <c r="AH454" s="4" t="str">
        <f>IFERROR(VLOOKUP(B454,FS!$A$2:$N$78,7,FALSE),"")</f>
        <v/>
      </c>
      <c r="AI454" s="4" t="str">
        <f>IFERROR(VLOOKUP(B454,FS!$A$2:$N$78,8,FALSE),"")</f>
        <v/>
      </c>
      <c r="AJ454" s="4" t="str">
        <f>IFERROR(VLOOKUP(B454,FS!$A$2:$N$78,9,FALSE),"")</f>
        <v/>
      </c>
      <c r="AK454" s="4" t="str">
        <f>IFERROR(VLOOKUP(B454,FS!$A$2:$N$78,10,FALSE),"")</f>
        <v/>
      </c>
      <c r="AL454" s="4" t="str">
        <f>IFERROR(VLOOKUP(B454,FS!$A$2:$N$78,11,FALSE),"")</f>
        <v/>
      </c>
      <c r="AM454" s="4" t="str">
        <f>IFERROR(VLOOKUP(B454,FS!$A$2:$N$78,12,FALSE),"")</f>
        <v/>
      </c>
      <c r="AN454" s="4" t="str">
        <f>IFERROR(VLOOKUP(B454,FS!$A$2:$N$78,13,FALSE),"")</f>
        <v/>
      </c>
      <c r="AO454" s="236">
        <f t="shared" si="99"/>
        <v>0</v>
      </c>
      <c r="AP454" s="235">
        <f t="shared" si="100"/>
        <v>0</v>
      </c>
      <c r="AQ454" s="237">
        <f t="shared" si="101"/>
        <v>0</v>
      </c>
      <c r="AR454" s="4">
        <f t="shared" si="102"/>
        <v>0</v>
      </c>
      <c r="AS454" s="1">
        <f t="shared" si="103"/>
        <v>0</v>
      </c>
      <c r="AT454" s="17"/>
    </row>
    <row r="455" spans="1:46" s="130" customFormat="1" ht="15" customHeight="1">
      <c r="A455" s="144"/>
      <c r="B455" s="143">
        <v>1122</v>
      </c>
      <c r="C455" s="137" t="s">
        <v>492</v>
      </c>
      <c r="D455" s="139">
        <v>2015</v>
      </c>
      <c r="E455" s="139" t="s">
        <v>16</v>
      </c>
      <c r="F455" s="140"/>
      <c r="G455" s="256"/>
      <c r="H455" s="134" t="s">
        <v>161</v>
      </c>
      <c r="I455" s="135" t="str">
        <f>IFERROR(VLOOKUP(A455,'KLP1'!$C$1:$I$108,7,0),IFERROR(VLOOKUP(B455,'KLP1'!$D$1:$I$108,6,0),""))</f>
        <v/>
      </c>
      <c r="J455" s="135" t="str">
        <f>IFERROR(VLOOKUP(A455,'KLP2'!$C$1:$I$108,7,0),IFERROR(VLOOKUP(B455,'KLP2'!$D$1:$I$108,6,0),""))</f>
        <v/>
      </c>
      <c r="K455" s="135">
        <f>IFERROR(VLOOKUP(A455,'DM1'!$C$1:$I$108,7,0),IFERROR(VLOOKUP(B455,'DM1'!$D$1:$I$108,6,0),""))</f>
        <v>36</v>
      </c>
      <c r="L455" s="135">
        <f>IFERROR(VLOOKUP(A455,'DM2'!$C$1:$I$108,7,0),IFERROR(VLOOKUP(B455,'DM2'!$D$1:$I$108,6,0),""))</f>
        <v>50</v>
      </c>
      <c r="M455" s="130" t="str">
        <f>IFERROR(VLOOKUP(A455,'SPF1'!$C$1:$I$108,7,0),IFERROR(VLOOKUP(B455,'SPF1'!$D$1:$I$108,6,0),""))</f>
        <v/>
      </c>
      <c r="N455" s="127" t="str">
        <f>IFERROR(VLOOKUP(A455,'SPF2'!$C$1:$I$108,7,0),IFERROR(VLOOKUP(B455,'SPF2'!$D$1:$I$108,6,0),""))</f>
        <v/>
      </c>
      <c r="O455" s="10">
        <f t="shared" si="93"/>
        <v>86</v>
      </c>
      <c r="P455" s="11">
        <f t="shared" si="94"/>
        <v>86</v>
      </c>
      <c r="Q455" s="201">
        <f t="shared" si="95"/>
        <v>28.666666666666668</v>
      </c>
      <c r="R455" s="8"/>
      <c r="S455" s="136"/>
      <c r="T455" s="135"/>
      <c r="U455" s="135"/>
      <c r="V455" s="135"/>
      <c r="W455" s="127" t="str">
        <f>IFERROR(IF(B455&lt;&gt;0,VLOOKUP(B455,KLSBX1!$D$2:$I$120,6,FALSE()),NA()),IFERROR(IF(A455&lt;&gt;0,VLOOKUP(A455,KLSBX1!$C$2:$I$120,7,FALSE()),NA()),""))</f>
        <v/>
      </c>
      <c r="X455" s="127" t="str">
        <f>IFERROR(IF(B455&lt;&gt;0,VLOOKUP(B455,KLSBX2!$D$2:$I$120,6,FALSE()),NA()),IFERROR(IF(A455&lt;&gt;0,VLOOKUP(A455,KLSBX2!$C$2:$I$120,7,FALSE()),NA()),""))</f>
        <v/>
      </c>
      <c r="Y455" s="127" t="str">
        <f>IFERROR(IF(B455&lt;&gt;0,VLOOKUP(B455,DMSBXNC!$D$2:$I$420,6,FALSE()),NA()),IFERROR(IF(A455&lt;&gt;0,VLOOKUP(A455,DMSBXNC!$C$2:$I$420,7,FALSE()),NA()),""))</f>
        <v/>
      </c>
      <c r="Z455" s="127" t="str">
        <f>IFERROR(IF(B455&lt;&gt;0,VLOOKUP(B455,DMSBX1_3!$D$2:$I$420,6,FALSE()),NA()),IFERROR(IF(A455&lt;&gt;0,VLOOKUP(A455,DMSBX1_3!$C$2:$I$420,7,FALSE()),NA()),""))</f>
        <v/>
      </c>
      <c r="AA455" s="127" t="str">
        <f>IFERROR(IF(B455&lt;&gt;0,VLOOKUP(B455,'KLS1'!$D$2:$I$420,6,FALSE()),NA()),IFERROR(IF(A455&lt;&gt;0,VLOOKUP(A455,'KLS1'!$C$2:$I$420,7,FALSE()),NA()),""))</f>
        <v/>
      </c>
      <c r="AB455" s="129" t="str">
        <f>IFERROR(IF(B455&lt;&gt;0,VLOOKUP(B455,'KLS2'!$D$2:$I$426,6,FALSE()),NA()),IFERROR(IF(A455&lt;&gt;0,VLOOKUP(A455,'KLS2'!$C$2:$I$426,7,FALSE()),NA()),""))</f>
        <v/>
      </c>
      <c r="AC455" s="10">
        <f t="shared" si="96"/>
        <v>0</v>
      </c>
      <c r="AD455" s="11">
        <f t="shared" si="97"/>
        <v>0</v>
      </c>
      <c r="AE455" s="201">
        <f t="shared" si="98"/>
        <v>0</v>
      </c>
      <c r="AF455" s="240"/>
      <c r="AG455" s="4" t="str">
        <f>IFERROR(VLOOKUP(B455,FS!$A$2:$N$78,6,FALSE),"")</f>
        <v/>
      </c>
      <c r="AH455" s="4" t="str">
        <f>IFERROR(VLOOKUP(B455,FS!$A$2:$N$78,7,FALSE),"")</f>
        <v/>
      </c>
      <c r="AI455" s="4" t="str">
        <f>IFERROR(VLOOKUP(B455,FS!$A$2:$N$78,8,FALSE),"")</f>
        <v/>
      </c>
      <c r="AJ455" s="4" t="str">
        <f>IFERROR(VLOOKUP(B455,FS!$A$2:$N$78,9,FALSE),"")</f>
        <v/>
      </c>
      <c r="AK455" s="4" t="str">
        <f>IFERROR(VLOOKUP(B455,FS!$A$2:$N$78,10,FALSE),"")</f>
        <v/>
      </c>
      <c r="AL455" s="4" t="str">
        <f>IFERROR(VLOOKUP(B455,FS!$A$2:$N$78,11,FALSE),"")</f>
        <v/>
      </c>
      <c r="AM455" s="4" t="str">
        <f>IFERROR(VLOOKUP(B455,FS!$A$2:$N$78,12,FALSE),"")</f>
        <v/>
      </c>
      <c r="AN455" s="4" t="str">
        <f>IFERROR(VLOOKUP(B455,FS!$A$2:$N$78,13,FALSE),"")</f>
        <v/>
      </c>
      <c r="AO455" s="236">
        <f t="shared" si="99"/>
        <v>0</v>
      </c>
      <c r="AP455" s="235">
        <f t="shared" si="100"/>
        <v>0</v>
      </c>
      <c r="AQ455" s="237">
        <f t="shared" si="101"/>
        <v>0</v>
      </c>
      <c r="AR455" s="4">
        <f t="shared" si="102"/>
        <v>28.666666666666668</v>
      </c>
      <c r="AS455" s="1">
        <f t="shared" si="103"/>
        <v>1</v>
      </c>
    </row>
    <row r="456" spans="1:46" s="130" customFormat="1" ht="15" customHeight="1">
      <c r="A456" s="141">
        <v>9150317</v>
      </c>
      <c r="B456" s="141">
        <v>775695</v>
      </c>
      <c r="C456" s="14" t="s">
        <v>23</v>
      </c>
      <c r="D456" s="2">
        <v>2004</v>
      </c>
      <c r="E456" s="3" t="s">
        <v>11</v>
      </c>
      <c r="F456" s="1" t="str">
        <f>IFERROR(VLOOKUP(B456,SVEXP!$A$2:$F$6577,6,FALSE),"")</f>
        <v>Lítací jelen</v>
      </c>
      <c r="G456" s="211" t="str">
        <f>IFERROR(VLOOKUP(B456,SVEXP!$A$2:$E$6577,5,FALSE),"")</f>
        <v>Moravskoslezský kraj</v>
      </c>
      <c r="H456" s="3" t="s">
        <v>161</v>
      </c>
      <c r="I456" s="4">
        <f>IFERROR(VLOOKUP(A456,'KLP1'!$C$1:$I$108,7,0),IFERROR(VLOOKUP(B456,'KLP1'!$D$1:$I$108,6,0),""))</f>
        <v>36</v>
      </c>
      <c r="J456" s="4">
        <f>IFERROR(VLOOKUP(A456,'KLP2'!$C$1:$I$108,7,0),IFERROR(VLOOKUP(B456,'KLP2'!$D$1:$I$108,6,0),""))</f>
        <v>40</v>
      </c>
      <c r="K456" s="4">
        <f>IFERROR(VLOOKUP(A456,'DM1'!$C$1:$I$108,7,0),IFERROR(VLOOKUP(B456,'DM1'!$D$1:$I$108,6,0),""))</f>
        <v>36</v>
      </c>
      <c r="L456" s="4">
        <f>IFERROR(VLOOKUP(A456,'DM2'!$C$1:$I$108,7,0),IFERROR(VLOOKUP(B456,'DM2'!$D$1:$I$108,6,0),""))</f>
        <v>36</v>
      </c>
      <c r="M456" s="4">
        <f>IFERROR(VLOOKUP(A456,'SPF1'!$C$1:$I$108,7,0),IFERROR(VLOOKUP(B456,'SPF1'!$D$1:$I$108,6,0),""))</f>
        <v>22</v>
      </c>
      <c r="N456" s="4">
        <f>IFERROR(VLOOKUP(A456,'SPF2'!$C$1:$I$108,7,0),IFERROR(VLOOKUP(B456,'SPF2'!$D$1:$I$108,6,0),""))</f>
        <v>26</v>
      </c>
      <c r="O456" s="10">
        <f t="shared" si="93"/>
        <v>196</v>
      </c>
      <c r="P456" s="11">
        <f t="shared" si="94"/>
        <v>148</v>
      </c>
      <c r="Q456" s="201">
        <f t="shared" si="95"/>
        <v>37.333333333333336</v>
      </c>
      <c r="R456" s="8"/>
      <c r="S456" s="5" t="str">
        <f>IFERROR(VLOOKUP(A456,DMSBX1!$C$1:$I$108,7,0),IFERROR(VLOOKUP(B456,DMSBX1!$D$1:$I$108,6,0),""))</f>
        <v/>
      </c>
      <c r="T456" s="5" t="str">
        <f>IFERROR(VLOOKUP(A456,DMSBX2!$C$1:$I$101,7,0),IFERROR(VLOOKUP(B456,DMSBX2!$D$1:$I$101,6,0),""))</f>
        <v/>
      </c>
      <c r="U456" s="4" t="str">
        <f>IFERROR(VLOOKUP(B456,'SP1'!$D$1:$I$107,6,0),"")</f>
        <v/>
      </c>
      <c r="V456" s="4" t="str">
        <f>IFERROR(VLOOKUP(B456,'SP2'!$D$1:$I$107,6,0),"")</f>
        <v/>
      </c>
      <c r="W456" s="4" t="str">
        <f>IFERROR(IF(B456&lt;&gt;0,VLOOKUP(B456,KLSBX1!$D$2:$I$120,6,FALSE()),NA()),IFERROR(IF(A456&lt;&gt;0,VLOOKUP(A456,KLSBX1!$C$2:$I$120,7,FALSE()),NA()),""))</f>
        <v/>
      </c>
      <c r="X456" s="4" t="str">
        <f>IFERROR(IF(B456&lt;&gt;0,VLOOKUP(B456,KLSBX2!$D$2:$I$120,6,FALSE()),NA()),IFERROR(IF(A456&lt;&gt;0,VLOOKUP(A456,KLSBX2!$C$2:$I$120,7,FALSE()),NA()),""))</f>
        <v/>
      </c>
      <c r="Y456" s="4" t="str">
        <f>IFERROR(IF(B456&lt;&gt;0,VLOOKUP(B456,DMSBXNC!$D$2:$I$420,6,FALSE()),NA()),IFERROR(IF(A456&lt;&gt;0,VLOOKUP(A456,DMSBXNC!$C$2:$I$420,7,FALSE()),NA()),""))</f>
        <v/>
      </c>
      <c r="Z456" s="4" t="str">
        <f>IFERROR(IF(B456&lt;&gt;0,VLOOKUP(B456,DMSBX1_3!$D$2:$I$420,6,FALSE()),NA()),IFERROR(IF(A456&lt;&gt;0,VLOOKUP(A456,DMSBX1_3!$C$2:$I$420,7,FALSE()),NA()),""))</f>
        <v/>
      </c>
      <c r="AA456" s="4" t="str">
        <f>IFERROR(IF(B456&lt;&gt;0,VLOOKUP(B456,'KLS1'!$D$2:$I$420,6,FALSE()),NA()),IFERROR(IF(A456&lt;&gt;0,VLOOKUP(A456,'KLS1'!$C$2:$I$420,7,FALSE()),NA()),""))</f>
        <v/>
      </c>
      <c r="AB456" s="6" t="str">
        <f>IFERROR(IF(B456&lt;&gt;0,VLOOKUP(B456,'KLS2'!$D$2:$I$426,6,FALSE()),NA()),IFERROR(IF(A456&lt;&gt;0,VLOOKUP(A456,'KLS2'!$C$2:$I$426,7,FALSE()),NA()),""))</f>
        <v/>
      </c>
      <c r="AC456" s="10">
        <f t="shared" si="96"/>
        <v>0</v>
      </c>
      <c r="AD456" s="11">
        <f t="shared" si="97"/>
        <v>0</v>
      </c>
      <c r="AE456" s="201">
        <f t="shared" si="98"/>
        <v>0</v>
      </c>
      <c r="AF456" s="240"/>
      <c r="AG456" s="4" t="str">
        <f>IFERROR(VLOOKUP(B456,FS!$A$2:$N$78,6,FALSE),"")</f>
        <v/>
      </c>
      <c r="AH456" s="4" t="str">
        <f>IFERROR(VLOOKUP(B456,FS!$A$2:$N$78,7,FALSE),"")</f>
        <v/>
      </c>
      <c r="AI456" s="4" t="str">
        <f>IFERROR(VLOOKUP(B456,FS!$A$2:$N$78,8,FALSE),"")</f>
        <v/>
      </c>
      <c r="AJ456" s="4" t="str">
        <f>IFERROR(VLOOKUP(B456,FS!$A$2:$N$78,9,FALSE),"")</f>
        <v/>
      </c>
      <c r="AK456" s="4" t="str">
        <f>IFERROR(VLOOKUP(B456,FS!$A$2:$N$78,10,FALSE),"")</f>
        <v/>
      </c>
      <c r="AL456" s="4" t="str">
        <f>IFERROR(VLOOKUP(B456,FS!$A$2:$N$78,11,FALSE),"")</f>
        <v/>
      </c>
      <c r="AM456" s="4" t="str">
        <f>IFERROR(VLOOKUP(B456,FS!$A$2:$N$78,12,FALSE),"")</f>
        <v/>
      </c>
      <c r="AN456" s="4" t="str">
        <f>IFERROR(VLOOKUP(B456,FS!$A$2:$N$78,13,FALSE),"")</f>
        <v/>
      </c>
      <c r="AO456" s="236">
        <f t="shared" si="99"/>
        <v>0</v>
      </c>
      <c r="AP456" s="235">
        <f t="shared" si="100"/>
        <v>0</v>
      </c>
      <c r="AQ456" s="237">
        <f t="shared" si="101"/>
        <v>0</v>
      </c>
      <c r="AR456" s="4">
        <f t="shared" si="102"/>
        <v>37.333333333333336</v>
      </c>
      <c r="AS456" s="1">
        <f t="shared" si="103"/>
        <v>1</v>
      </c>
      <c r="AT456" s="245">
        <f t="shared" ref="AT456:AT469" si="104">COUNTIF(I456:N456,"&gt;"&amp;0)+COUNTIF(S456:AB456,"&gt;"&amp;0)+COUNTIF(AG456:AN456,"&gt;"&amp;0)</f>
        <v>6</v>
      </c>
    </row>
    <row r="457" spans="1:46" s="130" customFormat="1" ht="15" customHeight="1">
      <c r="A457" s="141">
        <v>9150310</v>
      </c>
      <c r="B457" s="141">
        <v>776137</v>
      </c>
      <c r="C457" s="14" t="s">
        <v>365</v>
      </c>
      <c r="D457" s="2">
        <v>2004</v>
      </c>
      <c r="E457" s="3" t="s">
        <v>11</v>
      </c>
      <c r="F457" s="1" t="str">
        <f>IFERROR(VLOOKUP(B457,SVEXP!$A$2:$F$6577,6,FALSE),"")</f>
        <v>Snow Rockets</v>
      </c>
      <c r="G457" s="211" t="str">
        <f>IFERROR(VLOOKUP(B457,SVEXP!$A$2:$E$6577,5,FALSE),"")</f>
        <v>Středočeský kraj</v>
      </c>
      <c r="H457" s="3" t="s">
        <v>161</v>
      </c>
      <c r="I457" s="4" t="str">
        <f>IFERROR(VLOOKUP(A457,'KLP1'!$C$1:$I$108,7,0),IFERROR(VLOOKUP(B457,'KLP1'!$D$1:$I$108,6,0),""))</f>
        <v/>
      </c>
      <c r="J457" s="4" t="str">
        <f>IFERROR(VLOOKUP(A457,'KLP2'!$C$1:$I$108,7,0),IFERROR(VLOOKUP(B457,'KLP2'!$D$1:$I$108,6,0),""))</f>
        <v/>
      </c>
      <c r="K457" s="4" t="str">
        <f>IFERROR(VLOOKUP(A457,'DM1'!$C$1:$I$108,7,0),IFERROR(VLOOKUP(B457,'DM1'!$D$1:$I$108,6,0),""))</f>
        <v/>
      </c>
      <c r="L457" s="4" t="str">
        <f>IFERROR(VLOOKUP(A457,'DM2'!$C$1:$I$108,7,0),IFERROR(VLOOKUP(B457,'DM2'!$D$1:$I$108,6,0),""))</f>
        <v/>
      </c>
      <c r="M457" s="1" t="str">
        <f>IFERROR(VLOOKUP(A457,'SPF1'!$C$1:$I$108,7,0),IFERROR(VLOOKUP(B457,'SPF1'!$D$1:$I$108,6,0),""))</f>
        <v/>
      </c>
      <c r="N457" s="4" t="str">
        <f>IFERROR(VLOOKUP(A457,'SPF2'!$C$1:$I$108,7,0),IFERROR(VLOOKUP(B457,'SPF2'!$D$1:$I$108,6,0),""))</f>
        <v/>
      </c>
      <c r="O457" s="10">
        <f t="shared" si="93"/>
        <v>0</v>
      </c>
      <c r="P457" s="11">
        <f t="shared" si="94"/>
        <v>0</v>
      </c>
      <c r="Q457" s="201">
        <f t="shared" si="95"/>
        <v>0</v>
      </c>
      <c r="R457" s="8"/>
      <c r="S457" s="5" t="str">
        <f>IFERROR(VLOOKUP(A457,DMSBX1!$C$1:$I$108,7,0),IFERROR(VLOOKUP(B457,DMSBX1!$D$1:$I$108,6,0),""))</f>
        <v/>
      </c>
      <c r="T457" s="5" t="str">
        <f>IFERROR(VLOOKUP(A457,DMSBX2!$C$1:$I$101,7,0),IFERROR(VLOOKUP(B457,DMSBX2!$D$1:$I$101,6,0),""))</f>
        <v/>
      </c>
      <c r="U457" s="4" t="str">
        <f>IFERROR(VLOOKUP(B457,'SP1'!$D$1:$I$107,6,0),"")</f>
        <v/>
      </c>
      <c r="V457" s="4" t="str">
        <f>IFERROR(VLOOKUP(B457,'SP2'!$D$1:$I$107,6,0),"")</f>
        <v/>
      </c>
      <c r="W457" s="4" t="str">
        <f>IFERROR(IF(B457&lt;&gt;0,VLOOKUP(B457,KLSBX1!$D$2:$I$120,6,FALSE()),NA()),IFERROR(IF(A457&lt;&gt;0,VLOOKUP(A457,KLSBX1!$C$2:$I$120,7,FALSE()),NA()),""))</f>
        <v/>
      </c>
      <c r="X457" s="4" t="str">
        <f>IFERROR(IF(B457&lt;&gt;0,VLOOKUP(B457,KLSBX2!$D$2:$I$120,6,FALSE()),NA()),IFERROR(IF(A457&lt;&gt;0,VLOOKUP(A457,KLSBX2!$C$2:$I$120,7,FALSE()),NA()),""))</f>
        <v/>
      </c>
      <c r="Y457" s="4">
        <f>IFERROR(IF(B457&lt;&gt;0,VLOOKUP(B457,DMSBXNC!$D$2:$I$420,6,FALSE()),NA()),IFERROR(IF(A457&lt;&gt;0,VLOOKUP(A457,DMSBXNC!$C$2:$I$420,7,FALSE()),NA()),""))</f>
        <v>6</v>
      </c>
      <c r="Z457" s="4">
        <f>IFERROR(IF(B457&lt;&gt;0,VLOOKUP(B457,DMSBX1_3!$D$2:$I$420,6,FALSE()),NA()),IFERROR(IF(A457&lt;&gt;0,VLOOKUP(A457,DMSBX1_3!$C$2:$I$420,7,FALSE()),NA()),""))</f>
        <v>20</v>
      </c>
      <c r="AA457" s="4" t="str">
        <f>IFERROR(IF(B457&lt;&gt;0,VLOOKUP(B457,'KLS1'!$D$2:$I$420,6,FALSE()),NA()),IFERROR(IF(A457&lt;&gt;0,VLOOKUP(A457,'KLS1'!$C$2:$I$420,7,FALSE()),NA()),""))</f>
        <v/>
      </c>
      <c r="AB457" s="6" t="str">
        <f>IFERROR(IF(B457&lt;&gt;0,VLOOKUP(B457,'KLS2'!$D$2:$I$426,6,FALSE()),NA()),IFERROR(IF(A457&lt;&gt;0,VLOOKUP(A457,'KLS2'!$C$2:$I$426,7,FALSE()),NA()),""))</f>
        <v/>
      </c>
      <c r="AC457" s="10">
        <f t="shared" si="96"/>
        <v>26</v>
      </c>
      <c r="AD457" s="11">
        <f t="shared" si="97"/>
        <v>26</v>
      </c>
      <c r="AE457" s="201">
        <f t="shared" si="98"/>
        <v>8.6666666666666661</v>
      </c>
      <c r="AF457" s="240"/>
      <c r="AG457" s="4" t="str">
        <f>IFERROR(VLOOKUP(B457,FS!$A$2:$N$78,6,FALSE),"")</f>
        <v/>
      </c>
      <c r="AH457" s="4" t="str">
        <f>IFERROR(VLOOKUP(B457,FS!$A$2:$N$78,7,FALSE),"")</f>
        <v/>
      </c>
      <c r="AI457" s="4" t="str">
        <f>IFERROR(VLOOKUP(B457,FS!$A$2:$N$78,8,FALSE),"")</f>
        <v/>
      </c>
      <c r="AJ457" s="4" t="str">
        <f>IFERROR(VLOOKUP(B457,FS!$A$2:$N$78,9,FALSE),"")</f>
        <v/>
      </c>
      <c r="AK457" s="4" t="str">
        <f>IFERROR(VLOOKUP(B457,FS!$A$2:$N$78,10,FALSE),"")</f>
        <v/>
      </c>
      <c r="AL457" s="4" t="str">
        <f>IFERROR(VLOOKUP(B457,FS!$A$2:$N$78,11,FALSE),"")</f>
        <v/>
      </c>
      <c r="AM457" s="4" t="str">
        <f>IFERROR(VLOOKUP(B457,FS!$A$2:$N$78,12,FALSE),"")</f>
        <v/>
      </c>
      <c r="AN457" s="4" t="str">
        <f>IFERROR(VLOOKUP(B457,FS!$A$2:$N$78,13,FALSE),"")</f>
        <v/>
      </c>
      <c r="AO457" s="236">
        <f t="shared" si="99"/>
        <v>0</v>
      </c>
      <c r="AP457" s="235">
        <f t="shared" si="100"/>
        <v>0</v>
      </c>
      <c r="AQ457" s="237">
        <f t="shared" si="101"/>
        <v>0</v>
      </c>
      <c r="AR457" s="4">
        <f t="shared" si="102"/>
        <v>8.6666666666666661</v>
      </c>
      <c r="AS457" s="1">
        <f t="shared" si="103"/>
        <v>1</v>
      </c>
      <c r="AT457" s="245">
        <f t="shared" si="104"/>
        <v>2</v>
      </c>
    </row>
    <row r="458" spans="1:46" s="130" customFormat="1" ht="15" customHeight="1">
      <c r="A458" s="141">
        <v>9155071</v>
      </c>
      <c r="B458" s="141">
        <v>888880</v>
      </c>
      <c r="C458" s="14" t="s">
        <v>61</v>
      </c>
      <c r="D458" s="2">
        <v>2003</v>
      </c>
      <c r="E458" s="3" t="s">
        <v>11</v>
      </c>
      <c r="F458" s="1" t="str">
        <f>IFERROR(VLOOKUP(B458,SVEXP!$A$2:$F$6577,6,FALSE),"")</f>
        <v>100. Hard</v>
      </c>
      <c r="G458" s="211" t="str">
        <f>IFERROR(VLOOKUP(B458,SVEXP!$A$2:$E$6577,5,FALSE),"")</f>
        <v>Středočeský kraj</v>
      </c>
      <c r="H458" s="3" t="s">
        <v>164</v>
      </c>
      <c r="I458" s="4" t="str">
        <f>IFERROR(VLOOKUP(A458,'KLP1'!$C$1:$I$108,7,0),IFERROR(VLOOKUP(B458,'KLP1'!$D$1:$I$108,6,0),""))</f>
        <v/>
      </c>
      <c r="J458" s="4" t="str">
        <f>IFERROR(VLOOKUP(A458,'KLP2'!$C$1:$I$108,7,0),IFERROR(VLOOKUP(B458,'KLP2'!$D$1:$I$108,6,0),""))</f>
        <v/>
      </c>
      <c r="K458" s="4">
        <f>IFERROR(VLOOKUP(A458,'DM1'!$C$1:$I$108,7,0),IFERROR(VLOOKUP(B458,'DM1'!$D$1:$I$108,6,0),""))</f>
        <v>60</v>
      </c>
      <c r="L458" s="4">
        <f>IFERROR(VLOOKUP(A458,'DM2'!$C$1:$I$108,7,0),IFERROR(VLOOKUP(B458,'DM2'!$D$1:$I$108,6,0),""))</f>
        <v>60</v>
      </c>
      <c r="M458" s="4">
        <f>IFERROR(VLOOKUP(A458,'SPF1'!$C$1:$I$108,7,0),IFERROR(VLOOKUP(B458,'SPF1'!$D$1:$I$108,6,0),""))</f>
        <v>100</v>
      </c>
      <c r="N458" s="4">
        <f>IFERROR(VLOOKUP(A458,'SPF2'!$C$1:$I$108,7,0),IFERROR(VLOOKUP(B458,'SPF2'!$D$1:$I$108,6,0),""))</f>
        <v>100</v>
      </c>
      <c r="O458" s="10">
        <f t="shared" si="93"/>
        <v>320</v>
      </c>
      <c r="P458" s="11">
        <f t="shared" si="94"/>
        <v>320</v>
      </c>
      <c r="Q458" s="201">
        <f t="shared" si="95"/>
        <v>86.666666666666671</v>
      </c>
      <c r="R458" s="8"/>
      <c r="S458" s="5" t="str">
        <f>IFERROR(VLOOKUP(A458,DMSBX1!$C$1:$I$108,7,0),IFERROR(VLOOKUP(B458,DMSBX1!$D$1:$I$108,6,0),""))</f>
        <v/>
      </c>
      <c r="T458" s="5" t="str">
        <f>IFERROR(VLOOKUP(A458,DMSBX2!$C$1:$I$101,7,0),IFERROR(VLOOKUP(B458,DMSBX2!$D$1:$I$101,6,0),""))</f>
        <v/>
      </c>
      <c r="U458" s="4" t="str">
        <f>IFERROR(VLOOKUP(B458,'SP1'!$D$1:$I$107,6,0),"")</f>
        <v/>
      </c>
      <c r="V458" s="4" t="str">
        <f>IFERROR(VLOOKUP(B458,'SP2'!$D$1:$I$107,6,0),"")</f>
        <v/>
      </c>
      <c r="W458" s="4" t="str">
        <f>IFERROR(IF(B458&lt;&gt;0,VLOOKUP(B458,KLSBX1!$D$2:$I$120,6,FALSE()),NA()),IFERROR(IF(A458&lt;&gt;0,VLOOKUP(A458,KLSBX1!$C$2:$I$120,7,FALSE()),NA()),""))</f>
        <v/>
      </c>
      <c r="X458" s="4" t="str">
        <f>IFERROR(IF(B458&lt;&gt;0,VLOOKUP(B458,KLSBX2!$D$2:$I$120,6,FALSE()),NA()),IFERROR(IF(A458&lt;&gt;0,VLOOKUP(A458,KLSBX2!$C$2:$I$120,7,FALSE()),NA()),""))</f>
        <v/>
      </c>
      <c r="Y458" s="4" t="str">
        <f>IFERROR(IF(B458&lt;&gt;0,VLOOKUP(B458,DMSBXNC!$D$2:$I$420,6,FALSE()),NA()),IFERROR(IF(A458&lt;&gt;0,VLOOKUP(A458,DMSBXNC!$C$2:$I$420,7,FALSE()),NA()),""))</f>
        <v/>
      </c>
      <c r="Z458" s="4" t="str">
        <f>IFERROR(IF(B458&lt;&gt;0,VLOOKUP(B458,DMSBX1_3!$D$2:$I$420,6,FALSE()),NA()),IFERROR(IF(A458&lt;&gt;0,VLOOKUP(A458,DMSBX1_3!$C$2:$I$420,7,FALSE()),NA()),""))</f>
        <v/>
      </c>
      <c r="AA458" s="4" t="str">
        <f>IFERROR(IF(B458&lt;&gt;0,VLOOKUP(B458,'KLS1'!$D$2:$I$420,6,FALSE()),NA()),IFERROR(IF(A458&lt;&gt;0,VLOOKUP(A458,'KLS1'!$C$2:$I$420,7,FALSE()),NA()),""))</f>
        <v/>
      </c>
      <c r="AB458" s="6" t="str">
        <f>IFERROR(IF(B458&lt;&gt;0,VLOOKUP(B458,'KLS2'!$D$2:$I$426,6,FALSE()),NA()),IFERROR(IF(A458&lt;&gt;0,VLOOKUP(A458,'KLS2'!$C$2:$I$426,7,FALSE()),NA()),""))</f>
        <v/>
      </c>
      <c r="AC458" s="10">
        <f t="shared" si="96"/>
        <v>0</v>
      </c>
      <c r="AD458" s="11">
        <f t="shared" si="97"/>
        <v>0</v>
      </c>
      <c r="AE458" s="201">
        <f t="shared" si="98"/>
        <v>0</v>
      </c>
      <c r="AF458" s="240"/>
      <c r="AG458" s="4" t="str">
        <f>IFERROR(VLOOKUP(B458,FS!$A$2:$N$78,6,FALSE),"")</f>
        <v/>
      </c>
      <c r="AH458" s="4" t="str">
        <f>IFERROR(VLOOKUP(B458,FS!$A$2:$N$78,7,FALSE),"")</f>
        <v/>
      </c>
      <c r="AI458" s="4" t="str">
        <f>IFERROR(VLOOKUP(B458,FS!$A$2:$N$78,8,FALSE),"")</f>
        <v/>
      </c>
      <c r="AJ458" s="4" t="str">
        <f>IFERROR(VLOOKUP(B458,FS!$A$2:$N$78,9,FALSE),"")</f>
        <v/>
      </c>
      <c r="AK458" s="4" t="str">
        <f>IFERROR(VLOOKUP(B458,FS!$A$2:$N$78,10,FALSE),"")</f>
        <v/>
      </c>
      <c r="AL458" s="4" t="str">
        <f>IFERROR(VLOOKUP(B458,FS!$A$2:$N$78,11,FALSE),"")</f>
        <v/>
      </c>
      <c r="AM458" s="4" t="str">
        <f>IFERROR(VLOOKUP(B458,FS!$A$2:$N$78,12,FALSE),"")</f>
        <v/>
      </c>
      <c r="AN458" s="4" t="str">
        <f>IFERROR(VLOOKUP(B458,FS!$A$2:$N$78,13,FALSE),"")</f>
        <v/>
      </c>
      <c r="AO458" s="236">
        <f t="shared" si="99"/>
        <v>0</v>
      </c>
      <c r="AP458" s="235">
        <f t="shared" si="100"/>
        <v>0</v>
      </c>
      <c r="AQ458" s="237">
        <f t="shared" si="101"/>
        <v>0</v>
      </c>
      <c r="AR458" s="4">
        <f t="shared" si="102"/>
        <v>86.666666666666671</v>
      </c>
      <c r="AS458" s="1">
        <f t="shared" si="103"/>
        <v>1</v>
      </c>
      <c r="AT458" s="245">
        <f t="shared" si="104"/>
        <v>4</v>
      </c>
    </row>
    <row r="459" spans="1:46" s="130" customFormat="1" ht="15" customHeight="1">
      <c r="A459" s="142">
        <v>9150271</v>
      </c>
      <c r="B459" s="14">
        <v>775683</v>
      </c>
      <c r="C459" s="142" t="s">
        <v>373</v>
      </c>
      <c r="D459" s="18">
        <v>2003</v>
      </c>
      <c r="E459" s="3" t="s">
        <v>11</v>
      </c>
      <c r="F459" s="1" t="str">
        <f>IFERROR(VLOOKUP(B459,SVEXP!$A$2:$F$6577,6,FALSE),"")</f>
        <v>Lítací jelen</v>
      </c>
      <c r="G459" s="211" t="str">
        <f>IFERROR(VLOOKUP(B459,SVEXP!$A$2:$E$6577,5,FALSE),"")</f>
        <v>Moravskoslezský kraj</v>
      </c>
      <c r="H459" s="13" t="s">
        <v>161</v>
      </c>
      <c r="I459" s="4" t="str">
        <f>IFERROR(VLOOKUP(A459,'KLP1'!$C$1:$I$108,7,0),IFERROR(VLOOKUP(B459,'KLP1'!$D$1:$I$108,6,0),""))</f>
        <v/>
      </c>
      <c r="J459" s="4" t="str">
        <f>IFERROR(VLOOKUP(A459,'KLP2'!$C$1:$I$108,7,0),IFERROR(VLOOKUP(B459,'KLP2'!$D$1:$I$108,6,0),""))</f>
        <v/>
      </c>
      <c r="K459" s="4">
        <f>IFERROR(VLOOKUP(A459,'DM1'!$C$1:$I$108,7,0),IFERROR(VLOOKUP(B459,'DM1'!$D$1:$I$108,6,0),""))</f>
        <v>29</v>
      </c>
      <c r="L459" s="4">
        <f>IFERROR(VLOOKUP(A459,'DM2'!$C$1:$I$108,7,0),IFERROR(VLOOKUP(B459,'DM2'!$D$1:$I$108,6,0),""))</f>
        <v>24</v>
      </c>
      <c r="M459" s="4" t="str">
        <f>IFERROR(VLOOKUP(A459,'SPF1'!$C$1:$I$108,7,0),IFERROR(VLOOKUP(B459,'SPF1'!$D$1:$I$108,6,0),""))</f>
        <v/>
      </c>
      <c r="N459" s="4" t="str">
        <f>IFERROR(VLOOKUP(A459,'SPF2'!$C$1:$I$108,7,0),IFERROR(VLOOKUP(B459,'SPF2'!$D$1:$I$108,6,0),""))</f>
        <v/>
      </c>
      <c r="O459" s="10">
        <f t="shared" si="93"/>
        <v>53</v>
      </c>
      <c r="P459" s="11">
        <f t="shared" si="94"/>
        <v>53</v>
      </c>
      <c r="Q459" s="201">
        <f t="shared" si="95"/>
        <v>17.666666666666668</v>
      </c>
      <c r="R459" s="8"/>
      <c r="S459" s="5" t="str">
        <f>IFERROR(VLOOKUP(A459,DMSBX1!$C$1:$I$108,7,0),IFERROR(VLOOKUP(B459,DMSBX1!$D$1:$I$108,6,0),""))</f>
        <v/>
      </c>
      <c r="T459" s="5" t="str">
        <f>IFERROR(VLOOKUP(A459,DMSBX2!$C$1:$I$101,7,0),IFERROR(VLOOKUP(B459,DMSBX2!$D$1:$I$101,6,0),""))</f>
        <v/>
      </c>
      <c r="U459" s="4" t="str">
        <f>IFERROR(VLOOKUP(B459,'SP1'!$D$1:$I$107,6,0),"")</f>
        <v/>
      </c>
      <c r="V459" s="4" t="str">
        <f>IFERROR(VLOOKUP(B459,'SP2'!$D$1:$I$107,6,0),"")</f>
        <v/>
      </c>
      <c r="W459" s="4" t="str">
        <f>IFERROR(IF(B459&lt;&gt;0,VLOOKUP(B459,KLSBX1!$D$2:$I$120,6,FALSE()),NA()),IFERROR(IF(A459&lt;&gt;0,VLOOKUP(A459,KLSBX1!$C$2:$I$120,7,FALSE()),NA()),""))</f>
        <v/>
      </c>
      <c r="X459" s="4" t="str">
        <f>IFERROR(IF(B459&lt;&gt;0,VLOOKUP(B459,KLSBX2!$D$2:$I$120,6,FALSE()),NA()),IFERROR(IF(A459&lt;&gt;0,VLOOKUP(A459,KLSBX2!$C$2:$I$120,7,FALSE()),NA()),""))</f>
        <v/>
      </c>
      <c r="Y459" s="4" t="str">
        <f>IFERROR(IF(B459&lt;&gt;0,VLOOKUP(B459,DMSBXNC!$D$2:$I$420,6,FALSE()),NA()),IFERROR(IF(A459&lt;&gt;0,VLOOKUP(A459,DMSBXNC!$C$2:$I$420,7,FALSE()),NA()),""))</f>
        <v/>
      </c>
      <c r="Z459" s="4" t="str">
        <f>IFERROR(IF(B459&lt;&gt;0,VLOOKUP(B459,DMSBX1_3!$D$2:$I$420,6,FALSE()),NA()),IFERROR(IF(A459&lt;&gt;0,VLOOKUP(A459,DMSBX1_3!$C$2:$I$420,7,FALSE()),NA()),""))</f>
        <v/>
      </c>
      <c r="AA459" s="4" t="str">
        <f>IFERROR(IF(B459&lt;&gt;0,VLOOKUP(B459,'KLS1'!$D$2:$I$420,6,FALSE()),NA()),IFERROR(IF(A459&lt;&gt;0,VLOOKUP(A459,'KLS1'!$C$2:$I$420,7,FALSE()),NA()),""))</f>
        <v/>
      </c>
      <c r="AB459" s="6" t="str">
        <f>IFERROR(IF(B459&lt;&gt;0,VLOOKUP(B459,'KLS2'!$D$2:$I$426,6,FALSE()),NA()),IFERROR(IF(A459&lt;&gt;0,VLOOKUP(A459,'KLS2'!$C$2:$I$426,7,FALSE()),NA()),""))</f>
        <v/>
      </c>
      <c r="AC459" s="10">
        <f t="shared" si="96"/>
        <v>0</v>
      </c>
      <c r="AD459" s="11">
        <f t="shared" si="97"/>
        <v>0</v>
      </c>
      <c r="AE459" s="201">
        <f t="shared" si="98"/>
        <v>0</v>
      </c>
      <c r="AF459" s="240"/>
      <c r="AG459" s="4" t="str">
        <f>IFERROR(VLOOKUP(B459,FS!$A$2:$N$78,6,FALSE),"")</f>
        <v/>
      </c>
      <c r="AH459" s="4" t="str">
        <f>IFERROR(VLOOKUP(B459,FS!$A$2:$N$78,7,FALSE),"")</f>
        <v/>
      </c>
      <c r="AI459" s="4" t="str">
        <f>IFERROR(VLOOKUP(B459,FS!$A$2:$N$78,8,FALSE),"")</f>
        <v/>
      </c>
      <c r="AJ459" s="4" t="str">
        <f>IFERROR(VLOOKUP(B459,FS!$A$2:$N$78,9,FALSE),"")</f>
        <v/>
      </c>
      <c r="AK459" s="4" t="str">
        <f>IFERROR(VLOOKUP(B459,FS!$A$2:$N$78,10,FALSE),"")</f>
        <v/>
      </c>
      <c r="AL459" s="4" t="str">
        <f>IFERROR(VLOOKUP(B459,FS!$A$2:$N$78,11,FALSE),"")</f>
        <v/>
      </c>
      <c r="AM459" s="4" t="str">
        <f>IFERROR(VLOOKUP(B459,FS!$A$2:$N$78,12,FALSE),"")</f>
        <v/>
      </c>
      <c r="AN459" s="4" t="str">
        <f>IFERROR(VLOOKUP(B459,FS!$A$2:$N$78,13,FALSE),"")</f>
        <v/>
      </c>
      <c r="AO459" s="236">
        <f t="shared" si="99"/>
        <v>0</v>
      </c>
      <c r="AP459" s="235">
        <f t="shared" si="100"/>
        <v>0</v>
      </c>
      <c r="AQ459" s="237">
        <f t="shared" si="101"/>
        <v>0</v>
      </c>
      <c r="AR459" s="4">
        <f t="shared" si="102"/>
        <v>17.666666666666668</v>
      </c>
      <c r="AS459" s="1">
        <f t="shared" si="103"/>
        <v>1</v>
      </c>
      <c r="AT459" s="245">
        <f t="shared" si="104"/>
        <v>2</v>
      </c>
    </row>
    <row r="460" spans="1:46" s="130" customFormat="1" ht="15" customHeight="1">
      <c r="A460" s="14">
        <v>9155053</v>
      </c>
      <c r="B460" s="14">
        <v>887704</v>
      </c>
      <c r="C460" s="14" t="s">
        <v>165</v>
      </c>
      <c r="D460" s="3">
        <v>2002</v>
      </c>
      <c r="E460" s="3" t="s">
        <v>11</v>
      </c>
      <c r="F460" s="1" t="str">
        <f>IFERROR(VLOOKUP(B460,SVEXP!$A$2:$F$6577,6,FALSE),"")</f>
        <v>TJ DUKLA Liberec</v>
      </c>
      <c r="G460" s="211" t="str">
        <f>IFERROR(VLOOKUP(B460,SVEXP!$A$2:$E$6577,5,FALSE),"")</f>
        <v>Kraj Vysočina</v>
      </c>
      <c r="H460" s="3" t="s">
        <v>164</v>
      </c>
      <c r="I460" s="4" t="str">
        <f>IFERROR(VLOOKUP(A460,'KLP1'!$C$1:$I$108,7,0),IFERROR(VLOOKUP(B460,'KLP1'!$D$1:$I$108,6,0),""))</f>
        <v/>
      </c>
      <c r="J460" s="4" t="str">
        <f>IFERROR(VLOOKUP(A460,'KLP2'!$C$1:$I$108,7,0),IFERROR(VLOOKUP(B460,'KLP2'!$D$1:$I$108,6,0),""))</f>
        <v/>
      </c>
      <c r="K460" s="4" t="str">
        <f>IFERROR(VLOOKUP(A460,'DM1'!$C$1:$I$108,7,0),IFERROR(VLOOKUP(B460,'DM1'!$D$1:$I$108,6,0),""))</f>
        <v/>
      </c>
      <c r="L460" s="4" t="str">
        <f>IFERROR(VLOOKUP(A460,'DM2'!$C$1:$I$108,7,0),IFERROR(VLOOKUP(B460,'DM2'!$D$1:$I$108,6,0),""))</f>
        <v/>
      </c>
      <c r="M460" s="1" t="str">
        <f>IFERROR(VLOOKUP(A460,'SPF1'!$C$1:$I$108,7,0),IFERROR(VLOOKUP(B460,'SPF1'!$D$1:$I$108,6,0),""))</f>
        <v/>
      </c>
      <c r="N460" s="4" t="str">
        <f>IFERROR(VLOOKUP(A460,'SPF2'!$C$1:$I$108,7,0),IFERROR(VLOOKUP(B460,'SPF2'!$D$1:$I$108,6,0),""))</f>
        <v/>
      </c>
      <c r="O460" s="10">
        <f t="shared" si="93"/>
        <v>0</v>
      </c>
      <c r="P460" s="11">
        <f t="shared" si="94"/>
        <v>0</v>
      </c>
      <c r="Q460" s="201">
        <f t="shared" si="95"/>
        <v>0</v>
      </c>
      <c r="R460" s="8"/>
      <c r="S460" s="5">
        <f>IFERROR(VLOOKUP(A460,DMSBX1!$C$1:$I$108,7,0),IFERROR(VLOOKUP(B460,DMSBX1!$D$1:$I$108,6,0),""))</f>
        <v>80</v>
      </c>
      <c r="T460" s="5">
        <f>IFERROR(VLOOKUP(A460,DMSBX2!$C$1:$I$101,7,0),IFERROR(VLOOKUP(B460,DMSBX2!$D$1:$I$101,6,0),""))</f>
        <v>60</v>
      </c>
      <c r="U460" s="4" t="str">
        <f>IFERROR(VLOOKUP(B460,'SP1'!$D$1:$I$107,6,0),"")</f>
        <v/>
      </c>
      <c r="V460" s="4" t="str">
        <f>IFERROR(VLOOKUP(B460,'SP2'!$D$1:$I$107,6,0),"")</f>
        <v/>
      </c>
      <c r="W460" s="4">
        <f>IFERROR(IF(B460&lt;&gt;0,VLOOKUP(B460,KLSBX1!$D$2:$I$120,6,FALSE()),NA()),IFERROR(IF(A460&lt;&gt;0,VLOOKUP(A460,KLSBX1!$C$2:$I$120,7,FALSE()),NA()),""))</f>
        <v>100</v>
      </c>
      <c r="X460" s="4">
        <f>IFERROR(IF(B460&lt;&gt;0,VLOOKUP(B460,KLSBX2!$D$2:$I$120,6,FALSE()),NA()),IFERROR(IF(A460&lt;&gt;0,VLOOKUP(A460,KLSBX2!$C$2:$I$120,7,FALSE()),NA()),""))</f>
        <v>100</v>
      </c>
      <c r="Y460" s="4">
        <f>IFERROR(IF(B460&lt;&gt;0,VLOOKUP(B460,DMSBXNC!$D$2:$I$420,6,FALSE()),NA()),IFERROR(IF(A460&lt;&gt;0,VLOOKUP(A460,DMSBXNC!$C$2:$I$420,7,FALSE()),NA()),""))</f>
        <v>60</v>
      </c>
      <c r="Z460" s="4">
        <f>IFERROR(IF(B460&lt;&gt;0,VLOOKUP(B460,DMSBX1_3!$D$2:$I$420,6,FALSE()),NA()),IFERROR(IF(A460&lt;&gt;0,VLOOKUP(A460,DMSBX1_3!$C$2:$I$420,7,FALSE()),NA()),""))</f>
        <v>60</v>
      </c>
      <c r="AA460" s="4" t="str">
        <f>IFERROR(IF(B460&lt;&gt;0,VLOOKUP(B460,'KLS1'!$D$2:$I$420,6,FALSE()),NA()),IFERROR(IF(A460&lt;&gt;0,VLOOKUP(A460,'KLS1'!$C$2:$I$420,7,FALSE()),NA()),""))</f>
        <v/>
      </c>
      <c r="AB460" s="6" t="str">
        <f>IFERROR(IF(B460&lt;&gt;0,VLOOKUP(B460,'KLS2'!$D$2:$I$426,6,FALSE()),NA()),IFERROR(IF(A460&lt;&gt;0,VLOOKUP(A460,'KLS2'!$C$2:$I$426,7,FALSE()),NA()),""))</f>
        <v/>
      </c>
      <c r="AC460" s="10">
        <f t="shared" si="96"/>
        <v>460</v>
      </c>
      <c r="AD460" s="11">
        <f t="shared" si="97"/>
        <v>460</v>
      </c>
      <c r="AE460" s="201">
        <f t="shared" si="98"/>
        <v>93.333333333333329</v>
      </c>
      <c r="AF460" s="240"/>
      <c r="AG460" s="4" t="str">
        <f>IFERROR(VLOOKUP(B460,FS!$A$2:$N$78,6,FALSE),"")</f>
        <v/>
      </c>
      <c r="AH460" s="4" t="str">
        <f>IFERROR(VLOOKUP(B460,FS!$A$2:$N$78,7,FALSE),"")</f>
        <v/>
      </c>
      <c r="AI460" s="4" t="str">
        <f>IFERROR(VLOOKUP(B460,FS!$A$2:$N$78,8,FALSE),"")</f>
        <v/>
      </c>
      <c r="AJ460" s="4" t="str">
        <f>IFERROR(VLOOKUP(B460,FS!$A$2:$N$78,9,FALSE),"")</f>
        <v/>
      </c>
      <c r="AK460" s="4" t="str">
        <f>IFERROR(VLOOKUP(B460,FS!$A$2:$N$78,10,FALSE),"")</f>
        <v/>
      </c>
      <c r="AL460" s="4" t="str">
        <f>IFERROR(VLOOKUP(B460,FS!$A$2:$N$78,11,FALSE),"")</f>
        <v/>
      </c>
      <c r="AM460" s="4" t="str">
        <f>IFERROR(VLOOKUP(B460,FS!$A$2:$N$78,12,FALSE),"")</f>
        <v/>
      </c>
      <c r="AN460" s="4" t="str">
        <f>IFERROR(VLOOKUP(B460,FS!$A$2:$N$78,13,FALSE),"")</f>
        <v/>
      </c>
      <c r="AO460" s="236">
        <f t="shared" si="99"/>
        <v>0</v>
      </c>
      <c r="AP460" s="235">
        <f t="shared" si="100"/>
        <v>0</v>
      </c>
      <c r="AQ460" s="237">
        <f t="shared" si="101"/>
        <v>0</v>
      </c>
      <c r="AR460" s="4">
        <f t="shared" si="102"/>
        <v>93.333333333333329</v>
      </c>
      <c r="AS460" s="1">
        <f t="shared" si="103"/>
        <v>1</v>
      </c>
      <c r="AT460" s="245">
        <f t="shared" si="104"/>
        <v>6</v>
      </c>
    </row>
    <row r="461" spans="1:46" s="130" customFormat="1" ht="15" customHeight="1">
      <c r="A461" s="142">
        <v>9150231</v>
      </c>
      <c r="B461" s="14">
        <v>775682</v>
      </c>
      <c r="C461" s="142" t="s">
        <v>375</v>
      </c>
      <c r="D461" s="18">
        <v>2001</v>
      </c>
      <c r="E461" s="3" t="s">
        <v>11</v>
      </c>
      <c r="F461" s="1" t="str">
        <f>IFERROR(VLOOKUP(B461,SVEXP!$A$2:$F$6577,6,FALSE),"")</f>
        <v>Lítací jelen</v>
      </c>
      <c r="G461" s="211" t="str">
        <f>IFERROR(VLOOKUP(B461,SVEXP!$A$2:$E$6577,5,FALSE),"")</f>
        <v>Moravskoslezský kraj</v>
      </c>
      <c r="H461" s="13" t="s">
        <v>161</v>
      </c>
      <c r="I461" s="4" t="str">
        <f>IFERROR(VLOOKUP(A461,'KLP1'!$C$1:$I$108,7,0),IFERROR(VLOOKUP(B461,'KLP1'!$D$1:$I$108,6,0),""))</f>
        <v/>
      </c>
      <c r="J461" s="4" t="str">
        <f>IFERROR(VLOOKUP(A461,'KLP2'!$C$1:$I$108,7,0),IFERROR(VLOOKUP(B461,'KLP2'!$D$1:$I$108,6,0),""))</f>
        <v/>
      </c>
      <c r="K461" s="4">
        <f>IFERROR(VLOOKUP(A461,'DM1'!$C$1:$I$108,7,0),IFERROR(VLOOKUP(B461,'DM1'!$D$1:$I$108,6,0),""))</f>
        <v>14</v>
      </c>
      <c r="L461" s="4">
        <f>IFERROR(VLOOKUP(A461,'DM2'!$C$1:$I$108,7,0),IFERROR(VLOOKUP(B461,'DM2'!$D$1:$I$108,6,0),""))</f>
        <v>32</v>
      </c>
      <c r="M461" s="4" t="str">
        <f>IFERROR(VLOOKUP(A461,'SPF1'!$C$1:$I$108,7,0),IFERROR(VLOOKUP(B461,'SPF1'!$D$1:$I$108,6,0),""))</f>
        <v/>
      </c>
      <c r="N461" s="4" t="str">
        <f>IFERROR(VLOOKUP(A461,'SPF2'!$C$1:$I$108,7,0),IFERROR(VLOOKUP(B461,'SPF2'!$D$1:$I$108,6,0),""))</f>
        <v/>
      </c>
      <c r="O461" s="10">
        <f t="shared" si="93"/>
        <v>46</v>
      </c>
      <c r="P461" s="11">
        <f t="shared" si="94"/>
        <v>46</v>
      </c>
      <c r="Q461" s="201">
        <f t="shared" si="95"/>
        <v>15.333333333333334</v>
      </c>
      <c r="R461" s="8"/>
      <c r="S461" s="5" t="str">
        <f>IFERROR(VLOOKUP(A461,DMSBX1!$C$1:$I$108,7,0),IFERROR(VLOOKUP(B461,DMSBX1!$D$1:$I$108,6,0),""))</f>
        <v/>
      </c>
      <c r="T461" s="5" t="str">
        <f>IFERROR(VLOOKUP(A461,DMSBX2!$C$1:$I$101,7,0),IFERROR(VLOOKUP(B461,DMSBX2!$D$1:$I$101,6,0),""))</f>
        <v/>
      </c>
      <c r="U461" s="4" t="str">
        <f>IFERROR(VLOOKUP(B461,'SP1'!$D$1:$I$107,6,0),"")</f>
        <v/>
      </c>
      <c r="V461" s="4" t="str">
        <f>IFERROR(VLOOKUP(B461,'SP2'!$D$1:$I$107,6,0),"")</f>
        <v/>
      </c>
      <c r="W461" s="4" t="str">
        <f>IFERROR(IF(B461&lt;&gt;0,VLOOKUP(B461,KLSBX1!$D$2:$I$120,6,FALSE()),NA()),IFERROR(IF(A461&lt;&gt;0,VLOOKUP(A461,KLSBX1!$C$2:$I$120,7,FALSE()),NA()),""))</f>
        <v/>
      </c>
      <c r="X461" s="4" t="str">
        <f>IFERROR(IF(B461&lt;&gt;0,VLOOKUP(B461,KLSBX2!$D$2:$I$120,6,FALSE()),NA()),IFERROR(IF(A461&lt;&gt;0,VLOOKUP(A461,KLSBX2!$C$2:$I$120,7,FALSE()),NA()),""))</f>
        <v/>
      </c>
      <c r="Y461" s="4" t="str">
        <f>IFERROR(IF(B461&lt;&gt;0,VLOOKUP(B461,DMSBXNC!$D$2:$I$420,6,FALSE()),NA()),IFERROR(IF(A461&lt;&gt;0,VLOOKUP(A461,DMSBXNC!$C$2:$I$420,7,FALSE()),NA()),""))</f>
        <v/>
      </c>
      <c r="Z461" s="4" t="str">
        <f>IFERROR(IF(B461&lt;&gt;0,VLOOKUP(B461,DMSBX1_3!$D$2:$I$420,6,FALSE()),NA()),IFERROR(IF(A461&lt;&gt;0,VLOOKUP(A461,DMSBX1_3!$C$2:$I$420,7,FALSE()),NA()),""))</f>
        <v/>
      </c>
      <c r="AA461" s="4" t="str">
        <f>IFERROR(IF(B461&lt;&gt;0,VLOOKUP(B461,'KLS1'!$D$2:$I$420,6,FALSE()),NA()),IFERROR(IF(A461&lt;&gt;0,VLOOKUP(A461,'KLS1'!$C$2:$I$420,7,FALSE()),NA()),""))</f>
        <v/>
      </c>
      <c r="AB461" s="6" t="str">
        <f>IFERROR(IF(B461&lt;&gt;0,VLOOKUP(B461,'KLS2'!$D$2:$I$426,6,FALSE()),NA()),IFERROR(IF(A461&lt;&gt;0,VLOOKUP(A461,'KLS2'!$C$2:$I$426,7,FALSE()),NA()),""))</f>
        <v/>
      </c>
      <c r="AC461" s="10">
        <f t="shared" si="96"/>
        <v>0</v>
      </c>
      <c r="AD461" s="11">
        <f t="shared" si="97"/>
        <v>0</v>
      </c>
      <c r="AE461" s="201">
        <f t="shared" si="98"/>
        <v>0</v>
      </c>
      <c r="AF461" s="240"/>
      <c r="AG461" s="4" t="str">
        <f>IFERROR(VLOOKUP(B461,FS!$A$2:$N$78,6,FALSE),"")</f>
        <v/>
      </c>
      <c r="AH461" s="4" t="str">
        <f>IFERROR(VLOOKUP(B461,FS!$A$2:$N$78,7,FALSE),"")</f>
        <v/>
      </c>
      <c r="AI461" s="4" t="str">
        <f>IFERROR(VLOOKUP(B461,FS!$A$2:$N$78,8,FALSE),"")</f>
        <v/>
      </c>
      <c r="AJ461" s="4" t="str">
        <f>IFERROR(VLOOKUP(B461,FS!$A$2:$N$78,9,FALSE),"")</f>
        <v/>
      </c>
      <c r="AK461" s="4" t="str">
        <f>IFERROR(VLOOKUP(B461,FS!$A$2:$N$78,10,FALSE),"")</f>
        <v/>
      </c>
      <c r="AL461" s="4" t="str">
        <f>IFERROR(VLOOKUP(B461,FS!$A$2:$N$78,11,FALSE),"")</f>
        <v/>
      </c>
      <c r="AM461" s="4" t="str">
        <f>IFERROR(VLOOKUP(B461,FS!$A$2:$N$78,12,FALSE),"")</f>
        <v/>
      </c>
      <c r="AN461" s="4" t="str">
        <f>IFERROR(VLOOKUP(B461,FS!$A$2:$N$78,13,FALSE),"")</f>
        <v/>
      </c>
      <c r="AO461" s="236">
        <f t="shared" si="99"/>
        <v>0</v>
      </c>
      <c r="AP461" s="235">
        <f t="shared" si="100"/>
        <v>0</v>
      </c>
      <c r="AQ461" s="237">
        <f t="shared" si="101"/>
        <v>0</v>
      </c>
      <c r="AR461" s="4">
        <f t="shared" si="102"/>
        <v>15.333333333333334</v>
      </c>
      <c r="AS461" s="1">
        <f t="shared" si="103"/>
        <v>1</v>
      </c>
      <c r="AT461" s="245">
        <f t="shared" si="104"/>
        <v>2</v>
      </c>
    </row>
    <row r="462" spans="1:46" s="130" customFormat="1" ht="15" customHeight="1">
      <c r="A462" s="14">
        <v>9150249</v>
      </c>
      <c r="B462" s="14">
        <v>701902</v>
      </c>
      <c r="C462" s="14" t="s">
        <v>369</v>
      </c>
      <c r="D462" s="3">
        <v>2000</v>
      </c>
      <c r="E462" s="3" t="s">
        <v>11</v>
      </c>
      <c r="F462" s="1" t="str">
        <f>IFERROR(VLOOKUP(B462,SVEXP!$A$2:$F$6577,6,FALSE),"")</f>
        <v>Neregistrovaní</v>
      </c>
      <c r="G462" s="211" t="str">
        <f>IFERROR(VLOOKUP(B462,SVEXP!$A$2:$E$6577,5,FALSE),"")</f>
        <v>Jihočeský kraj</v>
      </c>
      <c r="H462" s="3" t="s">
        <v>161</v>
      </c>
      <c r="I462" s="4" t="str">
        <f>IFERROR(VLOOKUP(A462,'KLP1'!$C$1:$I$108,7,0),IFERROR(VLOOKUP(B462,'KLP1'!$D$1:$I$108,6,0),""))</f>
        <v/>
      </c>
      <c r="J462" s="4" t="str">
        <f>IFERROR(VLOOKUP(A462,'KLP2'!$C$1:$I$108,7,0),IFERROR(VLOOKUP(B462,'KLP2'!$D$1:$I$108,6,0),""))</f>
        <v/>
      </c>
      <c r="K462" s="4" t="str">
        <f>IFERROR(VLOOKUP(A462,'DM1'!$C$1:$I$108,7,0),IFERROR(VLOOKUP(B462,'DM1'!$D$1:$I$108,6,0),""))</f>
        <v/>
      </c>
      <c r="L462" s="4" t="str">
        <f>IFERROR(VLOOKUP(A462,'DM2'!$C$1:$I$108,7,0),IFERROR(VLOOKUP(B462,'DM2'!$D$1:$I$108,6,0),""))</f>
        <v/>
      </c>
      <c r="M462" s="1" t="str">
        <f>IFERROR(VLOOKUP(A462,'SPF1'!$C$1:$I$108,7,0),IFERROR(VLOOKUP(B462,'SPF1'!$D$1:$I$108,6,0),""))</f>
        <v/>
      </c>
      <c r="N462" s="4" t="str">
        <f>IFERROR(VLOOKUP(A462,'SPF2'!$C$1:$I$108,7,0),IFERROR(VLOOKUP(B462,'SPF2'!$D$1:$I$108,6,0),""))</f>
        <v/>
      </c>
      <c r="O462" s="10">
        <f t="shared" si="93"/>
        <v>0</v>
      </c>
      <c r="P462" s="11">
        <f t="shared" si="94"/>
        <v>0</v>
      </c>
      <c r="Q462" s="201">
        <f t="shared" si="95"/>
        <v>0</v>
      </c>
      <c r="R462" s="8"/>
      <c r="S462" s="5">
        <f>IFERROR(VLOOKUP(A462,DMSBX1!$C$1:$I$108,7,0),IFERROR(VLOOKUP(B462,DMSBX1!$D$1:$I$108,6,0),""))</f>
        <v>1.94</v>
      </c>
      <c r="T462" s="5">
        <f>IFERROR(VLOOKUP(A462,DMSBX2!$C$1:$I$101,7,0),IFERROR(VLOOKUP(B462,DMSBX2!$D$1:$I$101,6,0),""))</f>
        <v>2.4</v>
      </c>
      <c r="U462" s="4" t="str">
        <f>IFERROR(VLOOKUP(B462,'SP1'!$D$1:$I$107,6,0),"")</f>
        <v/>
      </c>
      <c r="V462" s="4" t="str">
        <f>IFERROR(VLOOKUP(B462,'SP2'!$D$1:$I$107,6,0),"")</f>
        <v/>
      </c>
      <c r="W462" s="4">
        <f>IFERROR(IF(B462&lt;&gt;0,VLOOKUP(B462,KLSBX1!$D$2:$I$120,6,FALSE()),NA()),IFERROR(IF(A462&lt;&gt;0,VLOOKUP(A462,KLSBX1!$C$2:$I$120,7,FALSE()),NA()),""))</f>
        <v>2.6</v>
      </c>
      <c r="X462" s="4">
        <f>IFERROR(IF(B462&lt;&gt;0,VLOOKUP(B462,KLSBX2!$D$2:$I$120,6,FALSE()),NA()),IFERROR(IF(A462&lt;&gt;0,VLOOKUP(A462,KLSBX2!$C$2:$I$120,7,FALSE()),NA()),""))</f>
        <v>4</v>
      </c>
      <c r="Y462" s="4" t="str">
        <f>IFERROR(IF(B462&lt;&gt;0,VLOOKUP(B462,DMSBXNC!$D$2:$I$420,6,FALSE()),NA()),IFERROR(IF(A462&lt;&gt;0,VLOOKUP(A462,DMSBXNC!$C$2:$I$420,7,FALSE()),NA()),""))</f>
        <v/>
      </c>
      <c r="Z462" s="4" t="str">
        <f>IFERROR(IF(B462&lt;&gt;0,VLOOKUP(B462,DMSBX1_3!$D$2:$I$420,6,FALSE()),NA()),IFERROR(IF(A462&lt;&gt;0,VLOOKUP(A462,DMSBX1_3!$C$2:$I$420,7,FALSE()),NA()),""))</f>
        <v/>
      </c>
      <c r="AA462" s="4" t="str">
        <f>IFERROR(IF(B462&lt;&gt;0,VLOOKUP(B462,'KLS1'!$D$2:$I$420,6,FALSE()),NA()),IFERROR(IF(A462&lt;&gt;0,VLOOKUP(A462,'KLS1'!$C$2:$I$420,7,FALSE()),NA()),""))</f>
        <v/>
      </c>
      <c r="AB462" s="6" t="str">
        <f>IFERROR(IF(B462&lt;&gt;0,VLOOKUP(B462,'KLS2'!$D$2:$I$426,6,FALSE()),NA()),IFERROR(IF(A462&lt;&gt;0,VLOOKUP(A462,'KLS2'!$C$2:$I$426,7,FALSE()),NA()),""))</f>
        <v/>
      </c>
      <c r="AC462" s="10">
        <f t="shared" si="96"/>
        <v>10.94</v>
      </c>
      <c r="AD462" s="11">
        <f t="shared" si="97"/>
        <v>10.94</v>
      </c>
      <c r="AE462" s="201">
        <f t="shared" si="98"/>
        <v>3</v>
      </c>
      <c r="AF462" s="240"/>
      <c r="AG462" s="4" t="str">
        <f>IFERROR(VLOOKUP(B462,FS!$A$2:$N$78,6,FALSE),"")</f>
        <v/>
      </c>
      <c r="AH462" s="4" t="str">
        <f>IFERROR(VLOOKUP(B462,FS!$A$2:$N$78,7,FALSE),"")</f>
        <v/>
      </c>
      <c r="AI462" s="4" t="str">
        <f>IFERROR(VLOOKUP(B462,FS!$A$2:$N$78,8,FALSE),"")</f>
        <v/>
      </c>
      <c r="AJ462" s="4" t="str">
        <f>IFERROR(VLOOKUP(B462,FS!$A$2:$N$78,9,FALSE),"")</f>
        <v/>
      </c>
      <c r="AK462" s="4" t="str">
        <f>IFERROR(VLOOKUP(B462,FS!$A$2:$N$78,10,FALSE),"")</f>
        <v/>
      </c>
      <c r="AL462" s="4" t="str">
        <f>IFERROR(VLOOKUP(B462,FS!$A$2:$N$78,11,FALSE),"")</f>
        <v/>
      </c>
      <c r="AM462" s="4" t="str">
        <f>IFERROR(VLOOKUP(B462,FS!$A$2:$N$78,12,FALSE),"")</f>
        <v/>
      </c>
      <c r="AN462" s="4" t="str">
        <f>IFERROR(VLOOKUP(B462,FS!$A$2:$N$78,13,FALSE),"")</f>
        <v/>
      </c>
      <c r="AO462" s="236">
        <f t="shared" si="99"/>
        <v>0</v>
      </c>
      <c r="AP462" s="235">
        <f t="shared" si="100"/>
        <v>0</v>
      </c>
      <c r="AQ462" s="237">
        <f t="shared" si="101"/>
        <v>0</v>
      </c>
      <c r="AR462" s="4">
        <f t="shared" si="102"/>
        <v>3</v>
      </c>
      <c r="AS462" s="1">
        <f t="shared" si="103"/>
        <v>1</v>
      </c>
      <c r="AT462" s="245">
        <f t="shared" si="104"/>
        <v>4</v>
      </c>
    </row>
    <row r="463" spans="1:46" s="130" customFormat="1" ht="15" customHeight="1">
      <c r="A463" s="142">
        <v>9150187</v>
      </c>
      <c r="B463" s="14">
        <v>776392</v>
      </c>
      <c r="C463" s="142" t="s">
        <v>362</v>
      </c>
      <c r="D463" s="18">
        <v>2000</v>
      </c>
      <c r="E463" s="13" t="s">
        <v>11</v>
      </c>
      <c r="F463" s="1" t="str">
        <f>IFERROR(VLOOKUP(B463,SVEXP!$A$2:$F$6577,6,FALSE),"")</f>
        <v>Czech snowboardcross team</v>
      </c>
      <c r="G463" s="211" t="str">
        <f>IFERROR(VLOOKUP(B463,SVEXP!$A$2:$E$6577,5,FALSE),"")</f>
        <v>Královéhradecký kraj</v>
      </c>
      <c r="H463" s="13" t="s">
        <v>161</v>
      </c>
      <c r="I463" s="4" t="str">
        <f>IFERROR(VLOOKUP(A463,'KLP1'!$C$1:$I$108,7,0),IFERROR(VLOOKUP(B463,'KLP1'!$D$1:$I$108,6,0),""))</f>
        <v/>
      </c>
      <c r="J463" s="4" t="str">
        <f>IFERROR(VLOOKUP(A463,'KLP2'!$C$1:$I$108,7,0),IFERROR(VLOOKUP(B463,'KLP2'!$D$1:$I$108,6,0),""))</f>
        <v/>
      </c>
      <c r="K463" s="4" t="str">
        <f>IFERROR(VLOOKUP(A463,'DM1'!$C$1:$I$108,7,0),IFERROR(VLOOKUP(B463,'DM1'!$D$1:$I$108,6,0),""))</f>
        <v/>
      </c>
      <c r="L463" s="4" t="str">
        <f>IFERROR(VLOOKUP(A463,'DM2'!$C$1:$I$108,7,0),IFERROR(VLOOKUP(B463,'DM2'!$D$1:$I$108,6,0),""))</f>
        <v/>
      </c>
      <c r="M463" s="1" t="str">
        <f>IFERROR(VLOOKUP(A463,'SPF1'!$C$1:$I$108,7,0),IFERROR(VLOOKUP(B463,'SPF1'!$D$1:$I$108,6,0),""))</f>
        <v/>
      </c>
      <c r="N463" s="4" t="str">
        <f>IFERROR(VLOOKUP(A463,'SPF2'!$C$1:$I$108,7,0),IFERROR(VLOOKUP(B463,'SPF2'!$D$1:$I$108,6,0),""))</f>
        <v/>
      </c>
      <c r="O463" s="10">
        <f t="shared" si="93"/>
        <v>0</v>
      </c>
      <c r="P463" s="11">
        <f t="shared" si="94"/>
        <v>0</v>
      </c>
      <c r="Q463" s="201">
        <f t="shared" si="95"/>
        <v>0</v>
      </c>
      <c r="R463" s="8"/>
      <c r="S463" s="5">
        <f>IFERROR(VLOOKUP(A463,DMSBX1!$C$1:$I$108,7,0),IFERROR(VLOOKUP(B463,DMSBX1!$D$1:$I$108,6,0),""))</f>
        <v>50</v>
      </c>
      <c r="T463" s="5">
        <f>IFERROR(VLOOKUP(A463,DMSBX2!$C$1:$I$101,7,0),IFERROR(VLOOKUP(B463,DMSBX2!$D$1:$I$101,6,0),""))</f>
        <v>3.2</v>
      </c>
      <c r="U463" s="4" t="str">
        <f>IFERROR(VLOOKUP(B463,'SP1'!$D$1:$I$107,6,0),"")</f>
        <v/>
      </c>
      <c r="V463" s="4" t="str">
        <f>IFERROR(VLOOKUP(B463,'SP2'!$D$1:$I$107,6,0),"")</f>
        <v/>
      </c>
      <c r="W463" s="4" t="str">
        <f>IFERROR(IF(B463&lt;&gt;0,VLOOKUP(B463,KLSBX1!$D$2:$I$120,6,FALSE()),NA()),IFERROR(IF(A463&lt;&gt;0,VLOOKUP(A463,KLSBX1!$C$2:$I$120,7,FALSE()),NA()),""))</f>
        <v/>
      </c>
      <c r="X463" s="4" t="str">
        <f>IFERROR(IF(B463&lt;&gt;0,VLOOKUP(B463,KLSBX2!$D$2:$I$120,6,FALSE()),NA()),IFERROR(IF(A463&lt;&gt;0,VLOOKUP(A463,KLSBX2!$C$2:$I$120,7,FALSE()),NA()),""))</f>
        <v/>
      </c>
      <c r="Y463" s="4">
        <f>IFERROR(IF(B463&lt;&gt;0,VLOOKUP(B463,DMSBXNC!$D$2:$I$420,6,FALSE()),NA()),IFERROR(IF(A463&lt;&gt;0,VLOOKUP(A463,DMSBXNC!$C$2:$I$420,7,FALSE()),NA()),""))</f>
        <v>20</v>
      </c>
      <c r="Z463" s="4">
        <f>IFERROR(IF(B463&lt;&gt;0,VLOOKUP(B463,DMSBX1_3!$D$2:$I$420,6,FALSE()),NA()),IFERROR(IF(A463&lt;&gt;0,VLOOKUP(A463,DMSBX1_3!$C$2:$I$420,7,FALSE()),NA()),""))</f>
        <v>18</v>
      </c>
      <c r="AA463" s="4" t="str">
        <f>IFERROR(IF(B463&lt;&gt;0,VLOOKUP(B463,'KLS1'!$D$2:$I$420,6,FALSE()),NA()),IFERROR(IF(A463&lt;&gt;0,VLOOKUP(A463,'KLS1'!$C$2:$I$420,7,FALSE()),NA()),""))</f>
        <v/>
      </c>
      <c r="AB463" s="6" t="str">
        <f>IFERROR(IF(B463&lt;&gt;0,VLOOKUP(B463,'KLS2'!$D$2:$I$426,6,FALSE()),NA()),IFERROR(IF(A463&lt;&gt;0,VLOOKUP(A463,'KLS2'!$C$2:$I$426,7,FALSE()),NA()),""))</f>
        <v/>
      </c>
      <c r="AC463" s="10">
        <f t="shared" si="96"/>
        <v>91.2</v>
      </c>
      <c r="AD463" s="11">
        <f t="shared" si="97"/>
        <v>91.2</v>
      </c>
      <c r="AE463" s="201">
        <f t="shared" si="98"/>
        <v>29.333333333333332</v>
      </c>
      <c r="AF463" s="240"/>
      <c r="AG463" s="4" t="str">
        <f>IFERROR(VLOOKUP(B463,FS!$A$2:$N$78,6,FALSE),"")</f>
        <v/>
      </c>
      <c r="AH463" s="4" t="str">
        <f>IFERROR(VLOOKUP(B463,FS!$A$2:$N$78,7,FALSE),"")</f>
        <v/>
      </c>
      <c r="AI463" s="4" t="str">
        <f>IFERROR(VLOOKUP(B463,FS!$A$2:$N$78,8,FALSE),"")</f>
        <v/>
      </c>
      <c r="AJ463" s="4" t="str">
        <f>IFERROR(VLOOKUP(B463,FS!$A$2:$N$78,9,FALSE),"")</f>
        <v/>
      </c>
      <c r="AK463" s="4" t="str">
        <f>IFERROR(VLOOKUP(B463,FS!$A$2:$N$78,10,FALSE),"")</f>
        <v/>
      </c>
      <c r="AL463" s="4" t="str">
        <f>IFERROR(VLOOKUP(B463,FS!$A$2:$N$78,11,FALSE),"")</f>
        <v/>
      </c>
      <c r="AM463" s="4" t="str">
        <f>IFERROR(VLOOKUP(B463,FS!$A$2:$N$78,12,FALSE),"")</f>
        <v/>
      </c>
      <c r="AN463" s="4" t="str">
        <f>IFERROR(VLOOKUP(B463,FS!$A$2:$N$78,13,FALSE),"")</f>
        <v/>
      </c>
      <c r="AO463" s="236">
        <f t="shared" si="99"/>
        <v>0</v>
      </c>
      <c r="AP463" s="235">
        <f t="shared" si="100"/>
        <v>0</v>
      </c>
      <c r="AQ463" s="237">
        <f t="shared" si="101"/>
        <v>0</v>
      </c>
      <c r="AR463" s="4">
        <f t="shared" si="102"/>
        <v>29.333333333333332</v>
      </c>
      <c r="AS463" s="1">
        <f t="shared" si="103"/>
        <v>1</v>
      </c>
      <c r="AT463" s="245">
        <f t="shared" si="104"/>
        <v>4</v>
      </c>
    </row>
    <row r="464" spans="1:46" s="130" customFormat="1" ht="15" customHeight="1">
      <c r="A464" s="14">
        <v>9150182</v>
      </c>
      <c r="B464" s="14">
        <v>775660</v>
      </c>
      <c r="C464" s="14" t="s">
        <v>364</v>
      </c>
      <c r="D464" s="3">
        <v>1998</v>
      </c>
      <c r="E464" s="3" t="s">
        <v>11</v>
      </c>
      <c r="F464" s="1" t="str">
        <f>IFERROR(VLOOKUP(B464,SVEXP!$A$2:$F$6577,6,FALSE),"")</f>
        <v>Czech snowboardcross team</v>
      </c>
      <c r="G464" s="211">
        <f>IFERROR(VLOOKUP(B464,SVEXP!$A$2:$E$6577,5,FALSE),"")</f>
        <v>0</v>
      </c>
      <c r="H464" s="3" t="s">
        <v>161</v>
      </c>
      <c r="I464" s="4" t="str">
        <f>IFERROR(VLOOKUP(A464,'KLP1'!$C$1:$I$108,7,0),IFERROR(VLOOKUP(B464,'KLP1'!$D$1:$I$108,6,0),""))</f>
        <v/>
      </c>
      <c r="J464" s="4" t="str">
        <f>IFERROR(VLOOKUP(A464,'KLP2'!$C$1:$I$108,7,0),IFERROR(VLOOKUP(B464,'KLP2'!$D$1:$I$108,6,0),""))</f>
        <v/>
      </c>
      <c r="K464" s="4" t="str">
        <f>IFERROR(VLOOKUP(A464,'DM1'!$C$1:$I$108,7,0),IFERROR(VLOOKUP(B464,'DM1'!$D$1:$I$108,6,0),""))</f>
        <v/>
      </c>
      <c r="L464" s="4" t="str">
        <f>IFERROR(VLOOKUP(A464,'DM2'!$C$1:$I$108,7,0),IFERROR(VLOOKUP(B464,'DM2'!$D$1:$I$108,6,0),""))</f>
        <v/>
      </c>
      <c r="M464" s="1" t="str">
        <f>IFERROR(VLOOKUP(A464,'SPF1'!$C$1:$I$108,7,0),IFERROR(VLOOKUP(B464,'SPF1'!$D$1:$I$108,6,0),""))</f>
        <v/>
      </c>
      <c r="N464" s="4" t="str">
        <f>IFERROR(VLOOKUP(A464,'SPF2'!$C$1:$I$108,7,0),IFERROR(VLOOKUP(B464,'SPF2'!$D$1:$I$108,6,0),""))</f>
        <v/>
      </c>
      <c r="O464" s="10">
        <f t="shared" si="93"/>
        <v>0</v>
      </c>
      <c r="P464" s="11">
        <f t="shared" si="94"/>
        <v>0</v>
      </c>
      <c r="Q464" s="201">
        <f t="shared" si="95"/>
        <v>0</v>
      </c>
      <c r="R464" s="8"/>
      <c r="S464" s="5">
        <f>IFERROR(VLOOKUP(A464,DMSBX1!$C$1:$I$108,7,0),IFERROR(VLOOKUP(B464,DMSBX1!$D$1:$I$108,6,0),""))</f>
        <v>40</v>
      </c>
      <c r="T464" s="5" t="str">
        <f>IFERROR(VLOOKUP(A464,DMSBX2!$C$1:$I$101,7,0),IFERROR(VLOOKUP(B464,DMSBX2!$D$1:$I$101,6,0),""))</f>
        <v/>
      </c>
      <c r="U464" s="4" t="str">
        <f>IFERROR(VLOOKUP(B464,'SP1'!$D$1:$I$107,6,0),"")</f>
        <v/>
      </c>
      <c r="V464" s="4" t="str">
        <f>IFERROR(VLOOKUP(B464,'SP2'!$D$1:$I$107,6,0),"")</f>
        <v/>
      </c>
      <c r="W464" s="4" t="str">
        <f>IFERROR(IF(B464&lt;&gt;0,VLOOKUP(B464,KLSBX1!$D$2:$I$120,6,FALSE()),NA()),IFERROR(IF(A464&lt;&gt;0,VLOOKUP(A464,KLSBX1!$C$2:$I$120,7,FALSE()),NA()),""))</f>
        <v/>
      </c>
      <c r="X464" s="4" t="str">
        <f>IFERROR(IF(B464&lt;&gt;0,VLOOKUP(B464,KLSBX2!$D$2:$I$120,6,FALSE()),NA()),IFERROR(IF(A464&lt;&gt;0,VLOOKUP(A464,KLSBX2!$C$2:$I$120,7,FALSE()),NA()),""))</f>
        <v/>
      </c>
      <c r="Y464" s="4" t="str">
        <f>IFERROR(IF(B464&lt;&gt;0,VLOOKUP(B464,DMSBXNC!$D$2:$I$420,6,FALSE()),NA()),IFERROR(IF(A464&lt;&gt;0,VLOOKUP(A464,DMSBXNC!$C$2:$I$420,7,FALSE()),NA()),""))</f>
        <v/>
      </c>
      <c r="Z464" s="4" t="str">
        <f>IFERROR(IF(B464&lt;&gt;0,VLOOKUP(B464,DMSBX1_3!$D$2:$I$420,6,FALSE()),NA()),IFERROR(IF(A464&lt;&gt;0,VLOOKUP(A464,DMSBX1_3!$C$2:$I$420,7,FALSE()),NA()),""))</f>
        <v/>
      </c>
      <c r="AA464" s="4" t="str">
        <f>IFERROR(IF(B464&lt;&gt;0,VLOOKUP(B464,'KLS1'!$D$2:$I$420,6,FALSE()),NA()),IFERROR(IF(A464&lt;&gt;0,VLOOKUP(A464,'KLS1'!$C$2:$I$420,7,FALSE()),NA()),""))</f>
        <v/>
      </c>
      <c r="AB464" s="6" t="str">
        <f>IFERROR(IF(B464&lt;&gt;0,VLOOKUP(B464,'KLS2'!$D$2:$I$426,6,FALSE()),NA()),IFERROR(IF(A464&lt;&gt;0,VLOOKUP(A464,'KLS2'!$C$2:$I$426,7,FALSE()),NA()),""))</f>
        <v/>
      </c>
      <c r="AC464" s="10">
        <f t="shared" si="96"/>
        <v>40</v>
      </c>
      <c r="AD464" s="11">
        <f t="shared" si="97"/>
        <v>40</v>
      </c>
      <c r="AE464" s="201">
        <f t="shared" si="98"/>
        <v>13.333333333333334</v>
      </c>
      <c r="AF464" s="240"/>
      <c r="AG464" s="4" t="str">
        <f>IFERROR(VLOOKUP(B464,FS!$A$2:$N$78,6,FALSE),"")</f>
        <v/>
      </c>
      <c r="AH464" s="4" t="str">
        <f>IFERROR(VLOOKUP(B464,FS!$A$2:$N$78,7,FALSE),"")</f>
        <v/>
      </c>
      <c r="AI464" s="4" t="str">
        <f>IFERROR(VLOOKUP(B464,FS!$A$2:$N$78,8,FALSE),"")</f>
        <v/>
      </c>
      <c r="AJ464" s="4" t="str">
        <f>IFERROR(VLOOKUP(B464,FS!$A$2:$N$78,9,FALSE),"")</f>
        <v/>
      </c>
      <c r="AK464" s="4" t="str">
        <f>IFERROR(VLOOKUP(B464,FS!$A$2:$N$78,10,FALSE),"")</f>
        <v/>
      </c>
      <c r="AL464" s="4" t="str">
        <f>IFERROR(VLOOKUP(B464,FS!$A$2:$N$78,11,FALSE),"")</f>
        <v/>
      </c>
      <c r="AM464" s="4" t="str">
        <f>IFERROR(VLOOKUP(B464,FS!$A$2:$N$78,12,FALSE),"")</f>
        <v/>
      </c>
      <c r="AN464" s="4" t="str">
        <f>IFERROR(VLOOKUP(B464,FS!$A$2:$N$78,13,FALSE),"")</f>
        <v/>
      </c>
      <c r="AO464" s="236">
        <f t="shared" si="99"/>
        <v>0</v>
      </c>
      <c r="AP464" s="235">
        <f t="shared" si="100"/>
        <v>0</v>
      </c>
      <c r="AQ464" s="237">
        <f t="shared" si="101"/>
        <v>0</v>
      </c>
      <c r="AR464" s="4">
        <f t="shared" si="102"/>
        <v>13.333333333333334</v>
      </c>
      <c r="AS464" s="1">
        <f t="shared" si="103"/>
        <v>1</v>
      </c>
      <c r="AT464" s="245">
        <f t="shared" si="104"/>
        <v>1</v>
      </c>
    </row>
    <row r="465" spans="1:46" s="130" customFormat="1" ht="15" customHeight="1">
      <c r="A465" s="14">
        <v>9150427</v>
      </c>
      <c r="B465" s="14">
        <v>778960</v>
      </c>
      <c r="C465" s="14" t="s">
        <v>451</v>
      </c>
      <c r="D465" s="3">
        <v>1998</v>
      </c>
      <c r="E465" s="3" t="s">
        <v>11</v>
      </c>
      <c r="F465" s="1" t="str">
        <f>IFERROR(VLOOKUP(B465,SVEXP!$A$2:$F$6577,6,FALSE),"")</f>
        <v>Neregistrovaní</v>
      </c>
      <c r="G465" s="211" t="str">
        <f>IFERROR(VLOOKUP(B465,SVEXP!$A$2:$E$6577,5,FALSE),"")</f>
        <v>Středočeský kraj</v>
      </c>
      <c r="H465" s="3" t="s">
        <v>161</v>
      </c>
      <c r="I465" s="1"/>
      <c r="J465" s="1"/>
      <c r="K465" s="4">
        <f>IFERROR(VLOOKUP(A465,'DM1'!$C$1:$I$108,7,0),IFERROR(VLOOKUP(B465,'DM1'!$D$1:$I$108,6,0),""))</f>
        <v>2.6</v>
      </c>
      <c r="L465" s="4" t="str">
        <f>IFERROR(VLOOKUP(A465,'DM2'!$C$1:$I$108,7,0),IFERROR(VLOOKUP(B465,'DM2'!$D$1:$I$108,6,0),""))</f>
        <v/>
      </c>
      <c r="M465" s="4" t="str">
        <f>IFERROR(VLOOKUP(A465,'SPF1'!$C$1:$I$108,7,0),IFERROR(VLOOKUP(B465,'SPF1'!$D$1:$I$108,6,0),""))</f>
        <v/>
      </c>
      <c r="N465" s="4" t="str">
        <f>IFERROR(VLOOKUP(A465,'SPF2'!$C$1:$I$108,7,0),IFERROR(VLOOKUP(B465,'SPF2'!$D$1:$I$108,6,0),""))</f>
        <v/>
      </c>
      <c r="O465" s="10">
        <f t="shared" si="93"/>
        <v>2.6</v>
      </c>
      <c r="P465" s="11">
        <f t="shared" si="94"/>
        <v>2.6</v>
      </c>
      <c r="Q465" s="201">
        <f t="shared" si="95"/>
        <v>0.8666666666666667</v>
      </c>
      <c r="R465" s="8"/>
      <c r="S465" s="5" t="str">
        <f>IFERROR(VLOOKUP(A465,DMSBX1!$C$1:$I$108,7,0),IFERROR(VLOOKUP(B465,DMSBX1!$D$1:$I$108,6,0),""))</f>
        <v/>
      </c>
      <c r="T465" s="1"/>
      <c r="U465" s="1"/>
      <c r="V465" s="1"/>
      <c r="W465" s="4" t="str">
        <f>IFERROR(IF(B465&lt;&gt;0,VLOOKUP(B465,KLSBX1!$D$2:$I$120,6,FALSE()),NA()),IFERROR(IF(A465&lt;&gt;0,VLOOKUP(A465,KLSBX1!$C$2:$I$120,7,FALSE()),NA()),""))</f>
        <v/>
      </c>
      <c r="X465" s="4" t="str">
        <f>IFERROR(IF(B465&lt;&gt;0,VLOOKUP(B465,KLSBX2!$D$2:$I$120,6,FALSE()),NA()),IFERROR(IF(A465&lt;&gt;0,VLOOKUP(A465,KLSBX2!$C$2:$I$120,7,FALSE()),NA()),""))</f>
        <v/>
      </c>
      <c r="Y465" s="4" t="str">
        <f>IFERROR(IF(B465&lt;&gt;0,VLOOKUP(B465,DMSBXNC!$D$2:$I$420,6,FALSE()),NA()),IFERROR(IF(A465&lt;&gt;0,VLOOKUP(A465,DMSBXNC!$C$2:$I$420,7,FALSE()),NA()),""))</f>
        <v/>
      </c>
      <c r="Z465" s="4" t="str">
        <f>IFERROR(IF(B465&lt;&gt;0,VLOOKUP(B465,DMSBX1_3!$D$2:$I$420,6,FALSE()),NA()),IFERROR(IF(A465&lt;&gt;0,VLOOKUP(A465,DMSBX1_3!$C$2:$I$420,7,FALSE()),NA()),""))</f>
        <v/>
      </c>
      <c r="AA465" s="4" t="str">
        <f>IFERROR(IF(B465&lt;&gt;0,VLOOKUP(B465,'KLS1'!$D$2:$I$420,6,FALSE()),NA()),IFERROR(IF(A465&lt;&gt;0,VLOOKUP(A465,'KLS1'!$C$2:$I$420,7,FALSE()),NA()),""))</f>
        <v/>
      </c>
      <c r="AB465" s="6" t="str">
        <f>IFERROR(IF(B465&lt;&gt;0,VLOOKUP(B465,'KLS2'!$D$2:$I$426,6,FALSE()),NA()),IFERROR(IF(A465&lt;&gt;0,VLOOKUP(A465,'KLS2'!$C$2:$I$426,7,FALSE()),NA()),""))</f>
        <v/>
      </c>
      <c r="AC465" s="10">
        <f t="shared" si="96"/>
        <v>0</v>
      </c>
      <c r="AD465" s="11">
        <f t="shared" si="97"/>
        <v>0</v>
      </c>
      <c r="AE465" s="201">
        <f t="shared" si="98"/>
        <v>0</v>
      </c>
      <c r="AF465" s="240"/>
      <c r="AG465" s="4" t="str">
        <f>IFERROR(VLOOKUP(B465,FS!$A$2:$N$78,6,FALSE),"")</f>
        <v/>
      </c>
      <c r="AH465" s="4" t="str">
        <f>IFERROR(VLOOKUP(B465,FS!$A$2:$N$78,7,FALSE),"")</f>
        <v/>
      </c>
      <c r="AI465" s="4" t="str">
        <f>IFERROR(VLOOKUP(B465,FS!$A$2:$N$78,8,FALSE),"")</f>
        <v/>
      </c>
      <c r="AJ465" s="4" t="str">
        <f>IFERROR(VLOOKUP(B465,FS!$A$2:$N$78,9,FALSE),"")</f>
        <v/>
      </c>
      <c r="AK465" s="4" t="str">
        <f>IFERROR(VLOOKUP(B465,FS!$A$2:$N$78,10,FALSE),"")</f>
        <v/>
      </c>
      <c r="AL465" s="4" t="str">
        <f>IFERROR(VLOOKUP(B465,FS!$A$2:$N$78,11,FALSE),"")</f>
        <v/>
      </c>
      <c r="AM465" s="4" t="str">
        <f>IFERROR(VLOOKUP(B465,FS!$A$2:$N$78,12,FALSE),"")</f>
        <v/>
      </c>
      <c r="AN465" s="4" t="str">
        <f>IFERROR(VLOOKUP(B465,FS!$A$2:$N$78,13,FALSE),"")</f>
        <v/>
      </c>
      <c r="AO465" s="236">
        <f t="shared" si="99"/>
        <v>0</v>
      </c>
      <c r="AP465" s="235">
        <f t="shared" si="100"/>
        <v>0</v>
      </c>
      <c r="AQ465" s="237">
        <f t="shared" si="101"/>
        <v>0</v>
      </c>
      <c r="AR465" s="4">
        <f t="shared" si="102"/>
        <v>0.8666666666666667</v>
      </c>
      <c r="AS465" s="1">
        <f t="shared" si="103"/>
        <v>1</v>
      </c>
      <c r="AT465" s="245">
        <f t="shared" si="104"/>
        <v>1</v>
      </c>
    </row>
    <row r="466" spans="1:46" s="130" customFormat="1" ht="15" customHeight="1">
      <c r="A466" s="142">
        <v>9150149</v>
      </c>
      <c r="B466" s="14">
        <v>775052</v>
      </c>
      <c r="C466" s="142" t="s">
        <v>359</v>
      </c>
      <c r="D466" s="18">
        <v>1996</v>
      </c>
      <c r="E466" s="13" t="s">
        <v>11</v>
      </c>
      <c r="F466" s="1" t="str">
        <f>IFERROR(VLOOKUP(B466,SVEXP!$A$2:$F$6577,6,FALSE),"")</f>
        <v>KNOR-SKI TEAM</v>
      </c>
      <c r="G466" s="211">
        <f>IFERROR(VLOOKUP(B466,SVEXP!$A$2:$E$6577,5,FALSE),"")</f>
        <v>0</v>
      </c>
      <c r="H466" s="13" t="s">
        <v>161</v>
      </c>
      <c r="I466" s="4" t="str">
        <f>IFERROR(VLOOKUP(A466,'KLP1'!$C$1:$I$108,7,0),IFERROR(VLOOKUP(B466,'KLP1'!$D$1:$I$108,6,0),""))</f>
        <v/>
      </c>
      <c r="J466" s="4" t="str">
        <f>IFERROR(VLOOKUP(A466,'KLP2'!$C$1:$I$108,7,0),IFERROR(VLOOKUP(B466,'KLP2'!$D$1:$I$108,6,0),""))</f>
        <v/>
      </c>
      <c r="K466" s="4" t="str">
        <f>IFERROR(VLOOKUP(A466,'DM1'!$C$1:$I$108,7,0),IFERROR(VLOOKUP(B466,'DM1'!$D$1:$I$108,6,0),""))</f>
        <v/>
      </c>
      <c r="L466" s="4" t="str">
        <f>IFERROR(VLOOKUP(A466,'DM2'!$C$1:$I$108,7,0),IFERROR(VLOOKUP(B466,'DM2'!$D$1:$I$108,6,0),""))</f>
        <v/>
      </c>
      <c r="M466" s="1" t="str">
        <f>IFERROR(VLOOKUP(A466,'SPF1'!$C$1:$I$108,7,0),IFERROR(VLOOKUP(B466,'SPF1'!$D$1:$I$108,6,0),""))</f>
        <v/>
      </c>
      <c r="N466" s="4" t="str">
        <f>IFERROR(VLOOKUP(A466,'SPF2'!$C$1:$I$108,7,0),IFERROR(VLOOKUP(B466,'SPF2'!$D$1:$I$108,6,0),""))</f>
        <v/>
      </c>
      <c r="O466" s="10">
        <f t="shared" si="93"/>
        <v>0</v>
      </c>
      <c r="P466" s="11">
        <f t="shared" si="94"/>
        <v>0</v>
      </c>
      <c r="Q466" s="201">
        <f t="shared" si="95"/>
        <v>0</v>
      </c>
      <c r="R466" s="8"/>
      <c r="S466" s="5">
        <f>IFERROR(VLOOKUP(A466,DMSBX1!$C$1:$I$108,7,0),IFERROR(VLOOKUP(B466,DMSBX1!$D$1:$I$108,6,0),""))</f>
        <v>80</v>
      </c>
      <c r="T466" s="5">
        <f>IFERROR(VLOOKUP(A466,DMSBX2!$C$1:$I$101,7,0),IFERROR(VLOOKUP(B466,DMSBX2!$D$1:$I$101,6,0),""))</f>
        <v>100</v>
      </c>
      <c r="U466" s="4" t="str">
        <f>IFERROR(VLOOKUP(B466,'SP1'!$D$1:$I$107,6,0),"")</f>
        <v/>
      </c>
      <c r="V466" s="4" t="str">
        <f>IFERROR(VLOOKUP(B466,'SP2'!$D$1:$I$107,6,0),"")</f>
        <v/>
      </c>
      <c r="W466" s="4" t="str">
        <f>IFERROR(IF(B466&lt;&gt;0,VLOOKUP(B466,KLSBX1!$D$2:$I$120,6,FALSE()),NA()),IFERROR(IF(A466&lt;&gt;0,VLOOKUP(A466,KLSBX1!$C$2:$I$120,7,FALSE()),NA()),""))</f>
        <v/>
      </c>
      <c r="X466" s="4" t="str">
        <f>IFERROR(IF(B466&lt;&gt;0,VLOOKUP(B466,KLSBX2!$D$2:$I$120,6,FALSE()),NA()),IFERROR(IF(A466&lt;&gt;0,VLOOKUP(A466,KLSBX2!$C$2:$I$120,7,FALSE()),NA()),""))</f>
        <v/>
      </c>
      <c r="Y466" s="4">
        <f>IFERROR(IF(B466&lt;&gt;0,VLOOKUP(B466,DMSBXNC!$D$2:$I$420,6,FALSE()),NA()),IFERROR(IF(A466&lt;&gt;0,VLOOKUP(A466,DMSBXNC!$C$2:$I$420,7,FALSE()),NA()),""))</f>
        <v>14</v>
      </c>
      <c r="Z466" s="4">
        <f>IFERROR(IF(B466&lt;&gt;0,VLOOKUP(B466,DMSBX1_3!$D$2:$I$420,6,FALSE()),NA()),IFERROR(IF(A466&lt;&gt;0,VLOOKUP(A466,DMSBX1_3!$C$2:$I$420,7,FALSE()),NA()),""))</f>
        <v>0</v>
      </c>
      <c r="AA466" s="4" t="str">
        <f>IFERROR(IF(B466&lt;&gt;0,VLOOKUP(B466,'KLS1'!$D$2:$I$420,6,FALSE()),NA()),IFERROR(IF(A466&lt;&gt;0,VLOOKUP(A466,'KLS1'!$C$2:$I$420,7,FALSE()),NA()),""))</f>
        <v/>
      </c>
      <c r="AB466" s="6" t="str">
        <f>IFERROR(IF(B466&lt;&gt;0,VLOOKUP(B466,'KLS2'!$D$2:$I$426,6,FALSE()),NA()),IFERROR(IF(A466&lt;&gt;0,VLOOKUP(A466,'KLS2'!$C$2:$I$426,7,FALSE()),NA()),""))</f>
        <v/>
      </c>
      <c r="AC466" s="10">
        <f t="shared" si="96"/>
        <v>194</v>
      </c>
      <c r="AD466" s="11">
        <f t="shared" si="97"/>
        <v>194</v>
      </c>
      <c r="AE466" s="201">
        <f t="shared" si="98"/>
        <v>64.666666666666671</v>
      </c>
      <c r="AF466" s="240"/>
      <c r="AG466" s="4" t="str">
        <f>IFERROR(VLOOKUP(B466,FS!$A$2:$N$78,6,FALSE),"")</f>
        <v/>
      </c>
      <c r="AH466" s="4" t="str">
        <f>IFERROR(VLOOKUP(B466,FS!$A$2:$N$78,7,FALSE),"")</f>
        <v/>
      </c>
      <c r="AI466" s="4" t="str">
        <f>IFERROR(VLOOKUP(B466,FS!$A$2:$N$78,8,FALSE),"")</f>
        <v/>
      </c>
      <c r="AJ466" s="4" t="str">
        <f>IFERROR(VLOOKUP(B466,FS!$A$2:$N$78,9,FALSE),"")</f>
        <v/>
      </c>
      <c r="AK466" s="4" t="str">
        <f>IFERROR(VLOOKUP(B466,FS!$A$2:$N$78,10,FALSE),"")</f>
        <v/>
      </c>
      <c r="AL466" s="4" t="str">
        <f>IFERROR(VLOOKUP(B466,FS!$A$2:$N$78,11,FALSE),"")</f>
        <v/>
      </c>
      <c r="AM466" s="4" t="str">
        <f>IFERROR(VLOOKUP(B466,FS!$A$2:$N$78,12,FALSE),"")</f>
        <v/>
      </c>
      <c r="AN466" s="4" t="str">
        <f>IFERROR(VLOOKUP(B466,FS!$A$2:$N$78,13,FALSE),"")</f>
        <v/>
      </c>
      <c r="AO466" s="236">
        <f t="shared" si="99"/>
        <v>0</v>
      </c>
      <c r="AP466" s="235">
        <f t="shared" si="100"/>
        <v>0</v>
      </c>
      <c r="AQ466" s="237">
        <f t="shared" si="101"/>
        <v>0</v>
      </c>
      <c r="AR466" s="4">
        <f t="shared" si="102"/>
        <v>64.666666666666671</v>
      </c>
      <c r="AS466" s="1">
        <f t="shared" si="103"/>
        <v>1</v>
      </c>
      <c r="AT466" s="245">
        <f t="shared" si="104"/>
        <v>3</v>
      </c>
    </row>
    <row r="467" spans="1:46" s="130" customFormat="1" ht="15" customHeight="1">
      <c r="A467" s="14">
        <v>9150144</v>
      </c>
      <c r="B467" s="14">
        <v>710866</v>
      </c>
      <c r="C467" s="14" t="s">
        <v>370</v>
      </c>
      <c r="D467" s="3">
        <v>1996</v>
      </c>
      <c r="E467" s="3" t="s">
        <v>11</v>
      </c>
      <c r="F467" s="1" t="str">
        <f>IFERROR(VLOOKUP(B467,SVEXP!$A$2:$F$6577,6,FALSE),"")</f>
        <v>Snow Rockets</v>
      </c>
      <c r="G467" s="211">
        <f>IFERROR(VLOOKUP(B467,SVEXP!$A$2:$E$6577,5,FALSE),"")</f>
        <v>0</v>
      </c>
      <c r="H467" s="3" t="s">
        <v>161</v>
      </c>
      <c r="I467" s="4" t="str">
        <f>IFERROR(VLOOKUP(A467,'KLP1'!$C$1:$I$108,7,0),IFERROR(VLOOKUP(B467,'KLP1'!$D$1:$I$108,6,0),""))</f>
        <v/>
      </c>
      <c r="J467" s="4" t="str">
        <f>IFERROR(VLOOKUP(A467,'KLP2'!$C$1:$I$108,7,0),IFERROR(VLOOKUP(B467,'KLP2'!$D$1:$I$108,6,0),""))</f>
        <v/>
      </c>
      <c r="K467" s="4" t="str">
        <f>IFERROR(VLOOKUP(A467,'DM1'!$C$1:$I$108,7,0),IFERROR(VLOOKUP(B467,'DM1'!$D$1:$I$108,6,0),""))</f>
        <v/>
      </c>
      <c r="L467" s="4" t="str">
        <f>IFERROR(VLOOKUP(A467,'DM2'!$C$1:$I$108,7,0),IFERROR(VLOOKUP(B467,'DM2'!$D$1:$I$108,6,0),""))</f>
        <v/>
      </c>
      <c r="M467" s="1" t="str">
        <f>IFERROR(VLOOKUP(A467,'SPF1'!$C$1:$I$108,7,0),IFERROR(VLOOKUP(B467,'SPF1'!$D$1:$I$108,6,0),""))</f>
        <v/>
      </c>
      <c r="N467" s="4" t="str">
        <f>IFERROR(VLOOKUP(A467,'SPF2'!$C$1:$I$108,7,0),IFERROR(VLOOKUP(B467,'SPF2'!$D$1:$I$108,6,0),""))</f>
        <v/>
      </c>
      <c r="O467" s="10">
        <f t="shared" si="93"/>
        <v>0</v>
      </c>
      <c r="P467" s="11">
        <f t="shared" si="94"/>
        <v>0</v>
      </c>
      <c r="Q467" s="201">
        <f t="shared" si="95"/>
        <v>0</v>
      </c>
      <c r="R467" s="8"/>
      <c r="S467" s="5">
        <f>IFERROR(VLOOKUP(A467,DMSBX1!$C$1:$I$108,7,0),IFERROR(VLOOKUP(B467,DMSBX1!$D$1:$I$108,6,0),""))</f>
        <v>1.91</v>
      </c>
      <c r="T467" s="5">
        <f>IFERROR(VLOOKUP(A467,DMSBX2!$C$1:$I$101,7,0),IFERROR(VLOOKUP(B467,DMSBX2!$D$1:$I$101,6,0),""))</f>
        <v>2.4</v>
      </c>
      <c r="U467" s="4" t="str">
        <f>IFERROR(VLOOKUP(B467,'SP1'!$D$1:$I$107,6,0),"")</f>
        <v/>
      </c>
      <c r="V467" s="4" t="str">
        <f>IFERROR(VLOOKUP(B467,'SP2'!$D$1:$I$107,6,0),"")</f>
        <v/>
      </c>
      <c r="W467" s="4" t="str">
        <f>IFERROR(IF(B467&lt;&gt;0,VLOOKUP(B467,KLSBX1!$D$2:$I$120,6,FALSE()),NA()),IFERROR(IF(A467&lt;&gt;0,VLOOKUP(A467,KLSBX1!$C$2:$I$120,7,FALSE()),NA()),""))</f>
        <v/>
      </c>
      <c r="X467" s="4" t="str">
        <f>IFERROR(IF(B467&lt;&gt;0,VLOOKUP(B467,KLSBX2!$D$2:$I$120,6,FALSE()),NA()),IFERROR(IF(A467&lt;&gt;0,VLOOKUP(A467,KLSBX2!$C$2:$I$120,7,FALSE()),NA()),""))</f>
        <v/>
      </c>
      <c r="Y467" s="4" t="str">
        <f>IFERROR(IF(B467&lt;&gt;0,VLOOKUP(B467,DMSBXNC!$D$2:$I$420,6,FALSE()),NA()),IFERROR(IF(A467&lt;&gt;0,VLOOKUP(A467,DMSBXNC!$C$2:$I$420,7,FALSE()),NA()),""))</f>
        <v/>
      </c>
      <c r="Z467" s="4" t="str">
        <f>IFERROR(IF(B467&lt;&gt;0,VLOOKUP(B467,DMSBX1_3!$D$2:$I$420,6,FALSE()),NA()),IFERROR(IF(A467&lt;&gt;0,VLOOKUP(A467,DMSBX1_3!$C$2:$I$420,7,FALSE()),NA()),""))</f>
        <v/>
      </c>
      <c r="AA467" s="4" t="str">
        <f>IFERROR(IF(B467&lt;&gt;0,VLOOKUP(B467,'KLS1'!$D$2:$I$420,6,FALSE()),NA()),IFERROR(IF(A467&lt;&gt;0,VLOOKUP(A467,'KLS1'!$C$2:$I$420,7,FALSE()),NA()),""))</f>
        <v/>
      </c>
      <c r="AB467" s="6" t="str">
        <f>IFERROR(IF(B467&lt;&gt;0,VLOOKUP(B467,'KLS2'!$D$2:$I$426,6,FALSE()),NA()),IFERROR(IF(A467&lt;&gt;0,VLOOKUP(A467,'KLS2'!$C$2:$I$426,7,FALSE()),NA()),""))</f>
        <v/>
      </c>
      <c r="AC467" s="10">
        <f t="shared" si="96"/>
        <v>4.3099999999999996</v>
      </c>
      <c r="AD467" s="11">
        <f t="shared" si="97"/>
        <v>4.3099999999999996</v>
      </c>
      <c r="AE467" s="201">
        <f t="shared" si="98"/>
        <v>1.4366666666666665</v>
      </c>
      <c r="AF467" s="240"/>
      <c r="AG467" s="4" t="str">
        <f>IFERROR(VLOOKUP(B467,FS!$A$2:$N$78,6,FALSE),"")</f>
        <v/>
      </c>
      <c r="AH467" s="4" t="str">
        <f>IFERROR(VLOOKUP(B467,FS!$A$2:$N$78,7,FALSE),"")</f>
        <v/>
      </c>
      <c r="AI467" s="4" t="str">
        <f>IFERROR(VLOOKUP(B467,FS!$A$2:$N$78,8,FALSE),"")</f>
        <v/>
      </c>
      <c r="AJ467" s="4" t="str">
        <f>IFERROR(VLOOKUP(B467,FS!$A$2:$N$78,9,FALSE),"")</f>
        <v/>
      </c>
      <c r="AK467" s="4" t="str">
        <f>IFERROR(VLOOKUP(B467,FS!$A$2:$N$78,10,FALSE),"")</f>
        <v/>
      </c>
      <c r="AL467" s="4" t="str">
        <f>IFERROR(VLOOKUP(B467,FS!$A$2:$N$78,11,FALSE),"")</f>
        <v/>
      </c>
      <c r="AM467" s="4" t="str">
        <f>IFERROR(VLOOKUP(B467,FS!$A$2:$N$78,12,FALSE),"")</f>
        <v/>
      </c>
      <c r="AN467" s="4" t="str">
        <f>IFERROR(VLOOKUP(B467,FS!$A$2:$N$78,13,FALSE),"")</f>
        <v/>
      </c>
      <c r="AO467" s="236">
        <f t="shared" si="99"/>
        <v>0</v>
      </c>
      <c r="AP467" s="235">
        <f t="shared" si="100"/>
        <v>0</v>
      </c>
      <c r="AQ467" s="237">
        <f t="shared" si="101"/>
        <v>0</v>
      </c>
      <c r="AR467" s="4">
        <f t="shared" si="102"/>
        <v>1.4366666666666665</v>
      </c>
      <c r="AS467" s="1">
        <f t="shared" si="103"/>
        <v>1</v>
      </c>
      <c r="AT467" s="245">
        <f t="shared" si="104"/>
        <v>2</v>
      </c>
    </row>
    <row r="468" spans="1:46" s="130" customFormat="1" ht="15" customHeight="1">
      <c r="A468" s="142">
        <v>9150234</v>
      </c>
      <c r="B468" s="14">
        <v>775167</v>
      </c>
      <c r="C468" s="142" t="s">
        <v>356</v>
      </c>
      <c r="D468" s="18">
        <v>1996</v>
      </c>
      <c r="E468" s="13" t="s">
        <v>11</v>
      </c>
      <c r="F468" s="1" t="str">
        <f>IFERROR(VLOOKUP(B468,SVEXP!$A$2:$F$6577,6,FALSE),"")</f>
        <v>TJ DUKLA Liberec</v>
      </c>
      <c r="G468" s="211" t="str">
        <f>IFERROR(VLOOKUP(B468,SVEXP!$A$2:$E$6577,5,FALSE),"")</f>
        <v>Kraj Vysočina</v>
      </c>
      <c r="H468" s="13" t="s">
        <v>161</v>
      </c>
      <c r="I468" s="4" t="str">
        <f>IFERROR(VLOOKUP(A468,'KLP1'!$C$1:$I$108,7,0),IFERROR(VLOOKUP(B468,'KLP1'!$D$1:$I$108,6,0),""))</f>
        <v/>
      </c>
      <c r="J468" s="4" t="str">
        <f>IFERROR(VLOOKUP(A468,'KLP2'!$C$1:$I$108,7,0),IFERROR(VLOOKUP(B468,'KLP2'!$D$1:$I$108,6,0),""))</f>
        <v/>
      </c>
      <c r="K468" s="4" t="str">
        <f>IFERROR(VLOOKUP(A468,'DM1'!$C$1:$I$108,7,0),IFERROR(VLOOKUP(B468,'DM1'!$D$1:$I$108,6,0),""))</f>
        <v/>
      </c>
      <c r="L468" s="4" t="str">
        <f>IFERROR(VLOOKUP(A468,'DM2'!$C$1:$I$108,7,0),IFERROR(VLOOKUP(B468,'DM2'!$D$1:$I$108,6,0),""))</f>
        <v/>
      </c>
      <c r="M468" s="1" t="str">
        <f>IFERROR(VLOOKUP(A468,'SPF1'!$C$1:$I$108,7,0),IFERROR(VLOOKUP(B468,'SPF1'!$D$1:$I$108,6,0),""))</f>
        <v/>
      </c>
      <c r="N468" s="4" t="str">
        <f>IFERROR(VLOOKUP(A468,'SPF2'!$C$1:$I$108,7,0),IFERROR(VLOOKUP(B468,'SPF2'!$D$1:$I$108,6,0),""))</f>
        <v/>
      </c>
      <c r="O468" s="10">
        <f t="shared" si="93"/>
        <v>0</v>
      </c>
      <c r="P468" s="11">
        <f t="shared" si="94"/>
        <v>0</v>
      </c>
      <c r="Q468" s="201">
        <f t="shared" si="95"/>
        <v>0</v>
      </c>
      <c r="R468" s="8"/>
      <c r="S468" s="5">
        <f>IFERROR(VLOOKUP(A468,DMSBX1!$C$1:$I$108,7,0),IFERROR(VLOOKUP(B468,DMSBX1!$D$1:$I$108,6,0),""))</f>
        <v>32</v>
      </c>
      <c r="T468" s="5">
        <f>IFERROR(VLOOKUP(A468,DMSBX2!$C$1:$I$101,7,0),IFERROR(VLOOKUP(B468,DMSBX2!$D$1:$I$101,6,0),""))</f>
        <v>16</v>
      </c>
      <c r="U468" s="4" t="str">
        <f>IFERROR(VLOOKUP(B468,'SP1'!$D$1:$I$107,6,0),"")</f>
        <v/>
      </c>
      <c r="V468" s="4" t="str">
        <f>IFERROR(VLOOKUP(B468,'SP2'!$D$1:$I$107,6,0),"")</f>
        <v/>
      </c>
      <c r="W468" s="4">
        <f>IFERROR(IF(B468&lt;&gt;0,VLOOKUP(B468,KLSBX1!$D$2:$I$120,6,FALSE()),NA()),IFERROR(IF(A468&lt;&gt;0,VLOOKUP(A468,KLSBX1!$C$2:$I$120,7,FALSE()),NA()),""))</f>
        <v>100</v>
      </c>
      <c r="X468" s="4">
        <f>IFERROR(IF(B468&lt;&gt;0,VLOOKUP(B468,KLSBX2!$D$2:$I$120,6,FALSE()),NA()),IFERROR(IF(A468&lt;&gt;0,VLOOKUP(A468,KLSBX2!$C$2:$I$120,7,FALSE()),NA()),""))</f>
        <v>100</v>
      </c>
      <c r="Y468" s="4">
        <f>IFERROR(IF(B468&lt;&gt;0,VLOOKUP(B468,DMSBXNC!$D$2:$I$420,6,FALSE()),NA()),IFERROR(IF(A468&lt;&gt;0,VLOOKUP(A468,DMSBXNC!$C$2:$I$420,7,FALSE()),NA()),""))</f>
        <v>100</v>
      </c>
      <c r="Z468" s="4">
        <f>IFERROR(IF(B468&lt;&gt;0,VLOOKUP(B468,DMSBX1_3!$D$2:$I$420,6,FALSE()),NA()),IFERROR(IF(A468&lt;&gt;0,VLOOKUP(A468,DMSBX1_3!$C$2:$I$420,7,FALSE()),NA()),""))</f>
        <v>80</v>
      </c>
      <c r="AA468" s="4" t="str">
        <f>IFERROR(IF(B468&lt;&gt;0,VLOOKUP(B468,'KLS1'!$D$2:$I$420,6,FALSE()),NA()),IFERROR(IF(A468&lt;&gt;0,VLOOKUP(A468,'KLS1'!$C$2:$I$420,7,FALSE()),NA()),""))</f>
        <v/>
      </c>
      <c r="AB468" s="6" t="str">
        <f>IFERROR(IF(B468&lt;&gt;0,VLOOKUP(B468,'KLS2'!$D$2:$I$426,6,FALSE()),NA()),IFERROR(IF(A468&lt;&gt;0,VLOOKUP(A468,'KLS2'!$C$2:$I$426,7,FALSE()),NA()),""))</f>
        <v/>
      </c>
      <c r="AC468" s="10">
        <f t="shared" si="96"/>
        <v>428</v>
      </c>
      <c r="AD468" s="11">
        <f t="shared" si="97"/>
        <v>428</v>
      </c>
      <c r="AE468" s="201">
        <f t="shared" si="98"/>
        <v>100</v>
      </c>
      <c r="AF468" s="240"/>
      <c r="AG468" s="4" t="str">
        <f>IFERROR(VLOOKUP(B468,FS!$A$2:$N$78,6,FALSE),"")</f>
        <v/>
      </c>
      <c r="AH468" s="4" t="str">
        <f>IFERROR(VLOOKUP(B468,FS!$A$2:$N$78,7,FALSE),"")</f>
        <v/>
      </c>
      <c r="AI468" s="4" t="str">
        <f>IFERROR(VLOOKUP(B468,FS!$A$2:$N$78,8,FALSE),"")</f>
        <v/>
      </c>
      <c r="AJ468" s="4" t="str">
        <f>IFERROR(VLOOKUP(B468,FS!$A$2:$N$78,9,FALSE),"")</f>
        <v/>
      </c>
      <c r="AK468" s="4" t="str">
        <f>IFERROR(VLOOKUP(B468,FS!$A$2:$N$78,10,FALSE),"")</f>
        <v/>
      </c>
      <c r="AL468" s="4" t="str">
        <f>IFERROR(VLOOKUP(B468,FS!$A$2:$N$78,11,FALSE),"")</f>
        <v/>
      </c>
      <c r="AM468" s="4" t="str">
        <f>IFERROR(VLOOKUP(B468,FS!$A$2:$N$78,12,FALSE),"")</f>
        <v/>
      </c>
      <c r="AN468" s="4" t="str">
        <f>IFERROR(VLOOKUP(B468,FS!$A$2:$N$78,13,FALSE),"")</f>
        <v/>
      </c>
      <c r="AO468" s="236">
        <f t="shared" si="99"/>
        <v>0</v>
      </c>
      <c r="AP468" s="235">
        <f t="shared" si="100"/>
        <v>0</v>
      </c>
      <c r="AQ468" s="237">
        <f t="shared" si="101"/>
        <v>0</v>
      </c>
      <c r="AR468" s="4">
        <f t="shared" si="102"/>
        <v>100</v>
      </c>
      <c r="AS468" s="1">
        <f t="shared" si="103"/>
        <v>1</v>
      </c>
      <c r="AT468" s="245">
        <f t="shared" si="104"/>
        <v>6</v>
      </c>
    </row>
    <row r="469" spans="1:46" s="130" customFormat="1" ht="15" customHeight="1">
      <c r="A469" s="14">
        <v>1159964</v>
      </c>
      <c r="B469" s="14">
        <v>887702</v>
      </c>
      <c r="C469" s="14" t="s">
        <v>167</v>
      </c>
      <c r="D469" s="3">
        <v>1993</v>
      </c>
      <c r="E469" s="3" t="s">
        <v>11</v>
      </c>
      <c r="F469" s="1" t="str">
        <f>IFERROR(VLOOKUP(B469,SVEXP!$A$2:$F$6577,6,FALSE),"")</f>
        <v>TJ DUKLA Liberec</v>
      </c>
      <c r="G469" s="211" t="str">
        <f>IFERROR(VLOOKUP(B469,SVEXP!$A$2:$E$6577,5,FALSE),"")</f>
        <v>Královéhradecký kraj</v>
      </c>
      <c r="H469" s="3" t="s">
        <v>164</v>
      </c>
      <c r="I469" s="4" t="str">
        <f>IFERROR(VLOOKUP(A469,'KLP1'!$C$1:$I$108,7,0),IFERROR(VLOOKUP(B469,'KLP1'!$D$1:$I$108,6,0),""))</f>
        <v/>
      </c>
      <c r="J469" s="4" t="str">
        <f>IFERROR(VLOOKUP(A469,'KLP2'!$C$1:$I$108,7,0),IFERROR(VLOOKUP(B469,'KLP2'!$D$1:$I$108,6,0),""))</f>
        <v/>
      </c>
      <c r="K469" s="4" t="str">
        <f>IFERROR(VLOOKUP(A469,'DM1'!$C$1:$I$108,7,0),IFERROR(VLOOKUP(B469,'DM1'!$D$1:$I$108,6,0),""))</f>
        <v/>
      </c>
      <c r="L469" s="4" t="str">
        <f>IFERROR(VLOOKUP(A469,'DM2'!$C$1:$I$108,7,0),IFERROR(VLOOKUP(B469,'DM2'!$D$1:$I$108,6,0),""))</f>
        <v/>
      </c>
      <c r="M469" s="1" t="str">
        <f>IFERROR(VLOOKUP(A469,'SPF1'!$C$1:$I$108,7,0),IFERROR(VLOOKUP(B469,'SPF1'!$D$1:$I$108,6,0),""))</f>
        <v/>
      </c>
      <c r="N469" s="4" t="str">
        <f>IFERROR(VLOOKUP(A469,'SPF2'!$C$1:$I$108,7,0),IFERROR(VLOOKUP(B469,'SPF2'!$D$1:$I$108,6,0),""))</f>
        <v/>
      </c>
      <c r="O469" s="10">
        <f t="shared" si="93"/>
        <v>0</v>
      </c>
      <c r="P469" s="11">
        <f t="shared" si="94"/>
        <v>0</v>
      </c>
      <c r="Q469" s="201">
        <f t="shared" si="95"/>
        <v>0</v>
      </c>
      <c r="R469" s="8"/>
      <c r="S469" s="5">
        <f>IFERROR(VLOOKUP(A469,DMSBX1!$C$1:$I$108,7,0),IFERROR(VLOOKUP(B469,DMSBX1!$D$1:$I$108,6,0),""))</f>
        <v>100</v>
      </c>
      <c r="T469" s="5" t="str">
        <f>IFERROR(VLOOKUP(A469,DMSBX2!$C$1:$I$101,7,0),IFERROR(VLOOKUP(B469,DMSBX2!$D$1:$I$101,6,0),""))</f>
        <v/>
      </c>
      <c r="U469" s="4" t="str">
        <f>IFERROR(VLOOKUP(B469,'SP1'!$D$1:$I$107,6,0),"")</f>
        <v/>
      </c>
      <c r="V469" s="4" t="str">
        <f>IFERROR(VLOOKUP(B469,'SP2'!$D$1:$I$107,6,0),"")</f>
        <v/>
      </c>
      <c r="W469" s="4" t="str">
        <f>IFERROR(IF(B469&lt;&gt;0,VLOOKUP(B469,KLSBX1!$D$2:$I$120,6,FALSE()),NA()),IFERROR(IF(A469&lt;&gt;0,VLOOKUP(A469,KLSBX1!$C$2:$I$120,7,FALSE()),NA()),""))</f>
        <v/>
      </c>
      <c r="X469" s="4" t="str">
        <f>IFERROR(IF(B469&lt;&gt;0,VLOOKUP(B469,KLSBX2!$D$2:$I$120,6,FALSE()),NA()),IFERROR(IF(A469&lt;&gt;0,VLOOKUP(A469,KLSBX2!$C$2:$I$120,7,FALSE()),NA()),""))</f>
        <v/>
      </c>
      <c r="Y469" s="4">
        <f>IFERROR(IF(B469&lt;&gt;0,VLOOKUP(B469,DMSBXNC!$D$2:$I$420,6,FALSE()),NA()),IFERROR(IF(A469&lt;&gt;0,VLOOKUP(A469,DMSBXNC!$C$2:$I$420,7,FALSE()),NA()),""))</f>
        <v>100</v>
      </c>
      <c r="Z469" s="4">
        <f>IFERROR(IF(B469&lt;&gt;0,VLOOKUP(B469,DMSBX1_3!$D$2:$I$420,6,FALSE()),NA()),IFERROR(IF(A469&lt;&gt;0,VLOOKUP(A469,DMSBX1_3!$C$2:$I$420,7,FALSE()),NA()),""))</f>
        <v>100</v>
      </c>
      <c r="AA469" s="4" t="str">
        <f>IFERROR(IF(B469&lt;&gt;0,VLOOKUP(B469,'KLS1'!$D$2:$I$420,6,FALSE()),NA()),IFERROR(IF(A469&lt;&gt;0,VLOOKUP(A469,'KLS1'!$C$2:$I$420,7,FALSE()),NA()),""))</f>
        <v/>
      </c>
      <c r="AB469" s="6" t="str">
        <f>IFERROR(IF(B469&lt;&gt;0,VLOOKUP(B469,'KLS2'!$D$2:$I$426,6,FALSE()),NA()),IFERROR(IF(A469&lt;&gt;0,VLOOKUP(A469,'KLS2'!$C$2:$I$426,7,FALSE()),NA()),""))</f>
        <v/>
      </c>
      <c r="AC469" s="10">
        <f t="shared" si="96"/>
        <v>300</v>
      </c>
      <c r="AD469" s="11">
        <f t="shared" si="97"/>
        <v>300</v>
      </c>
      <c r="AE469" s="201">
        <f t="shared" si="98"/>
        <v>100</v>
      </c>
      <c r="AF469" s="240"/>
      <c r="AG469" s="4" t="str">
        <f>IFERROR(VLOOKUP(B469,FS!$A$2:$N$78,6,FALSE),"")</f>
        <v/>
      </c>
      <c r="AH469" s="4" t="str">
        <f>IFERROR(VLOOKUP(B469,FS!$A$2:$N$78,7,FALSE),"")</f>
        <v/>
      </c>
      <c r="AI469" s="4" t="str">
        <f>IFERROR(VLOOKUP(B469,FS!$A$2:$N$78,8,FALSE),"")</f>
        <v/>
      </c>
      <c r="AJ469" s="4" t="str">
        <f>IFERROR(VLOOKUP(B469,FS!$A$2:$N$78,9,FALSE),"")</f>
        <v/>
      </c>
      <c r="AK469" s="4" t="str">
        <f>IFERROR(VLOOKUP(B469,FS!$A$2:$N$78,10,FALSE),"")</f>
        <v/>
      </c>
      <c r="AL469" s="4" t="str">
        <f>IFERROR(VLOOKUP(B469,FS!$A$2:$N$78,11,FALSE),"")</f>
        <v/>
      </c>
      <c r="AM469" s="4" t="str">
        <f>IFERROR(VLOOKUP(B469,FS!$A$2:$N$78,12,FALSE),"")</f>
        <v/>
      </c>
      <c r="AN469" s="4" t="str">
        <f>IFERROR(VLOOKUP(B469,FS!$A$2:$N$78,13,FALSE),"")</f>
        <v/>
      </c>
      <c r="AO469" s="236">
        <f t="shared" si="99"/>
        <v>0</v>
      </c>
      <c r="AP469" s="235">
        <f t="shared" si="100"/>
        <v>0</v>
      </c>
      <c r="AQ469" s="237">
        <f t="shared" si="101"/>
        <v>0</v>
      </c>
      <c r="AR469" s="4">
        <f t="shared" si="102"/>
        <v>100</v>
      </c>
      <c r="AS469" s="1">
        <f t="shared" si="103"/>
        <v>1</v>
      </c>
      <c r="AT469" s="245">
        <f t="shared" si="104"/>
        <v>3</v>
      </c>
    </row>
    <row r="470" spans="1:46" s="130" customFormat="1" ht="15" customHeight="1">
      <c r="A470" s="15"/>
      <c r="B470" s="15">
        <v>891731</v>
      </c>
      <c r="C470" s="15" t="s">
        <v>303</v>
      </c>
      <c r="D470" s="16">
        <v>2016</v>
      </c>
      <c r="E470" s="21" t="s">
        <v>11</v>
      </c>
      <c r="F470" s="1" t="str">
        <f>IFERROR(VLOOKUP(B470,SVEXP!$A$2:$F$6577,6,FALSE),"")</f>
        <v>Neregistrovaní</v>
      </c>
      <c r="G470" s="211" t="str">
        <f>IFERROR(VLOOKUP(B470,SVEXP!$A$2:$E$6577,5,FALSE),"")</f>
        <v>Ústecký kraj</v>
      </c>
      <c r="H470" s="7" t="s">
        <v>164</v>
      </c>
      <c r="I470" s="4" t="str">
        <f>IFERROR(VLOOKUP(#REF!,'KLP1'!$C$1:$I$108,7,0),IFERROR(VLOOKUP(A470,'KLP1'!$D$1:$I$108,6,0),""))</f>
        <v/>
      </c>
      <c r="J470" s="4" t="str">
        <f>IFERROR(VLOOKUP(#REF!,'KLP2'!$C$1:$I$108,7,0),IFERROR(VLOOKUP(A470,'KLP2'!$D$1:$I$108,6,0),""))</f>
        <v/>
      </c>
      <c r="K470" s="4" t="str">
        <f>IFERROR(VLOOKUP(#REF!,'DM1'!$C$1:$I$108,7,0),IFERROR(VLOOKUP(A470,'DM1'!$D$1:$I$108,6,0),""))</f>
        <v/>
      </c>
      <c r="L470" s="4" t="str">
        <f>IFERROR(VLOOKUP(#REF!,'DM2'!$C$1:$I$108,7,0),IFERROR(VLOOKUP(A470,'DM2'!$D$1:$I$108,6,0),""))</f>
        <v/>
      </c>
      <c r="M470" s="17" t="str">
        <f>IFERROR(VLOOKUP(A470,'SPF1'!$C$1:$I$108,7,0),IFERROR(VLOOKUP(B470,'SPF1'!$D$1:$I$108,6,0),""))</f>
        <v/>
      </c>
      <c r="N470" s="88" t="str">
        <f>IFERROR(VLOOKUP(A470,'SPF2'!$C$1:$I$108,7,0),IFERROR(VLOOKUP(B470,'SPF2'!$D$1:$I$108,6,0),""))</f>
        <v/>
      </c>
      <c r="O470" s="10">
        <f t="shared" si="93"/>
        <v>0</v>
      </c>
      <c r="P470" s="11">
        <f t="shared" si="94"/>
        <v>0</v>
      </c>
      <c r="Q470" s="201">
        <f t="shared" si="95"/>
        <v>0</v>
      </c>
      <c r="R470" s="8"/>
      <c r="S470" s="5" t="str">
        <f>IFERROR(VLOOKUP(A470,DMSBX1!$C$1:$I$108,7,0),IFERROR(VLOOKUP(B470,DMSBX1!$D$1:$I$108,6,0),""))</f>
        <v/>
      </c>
      <c r="T470" s="4"/>
      <c r="U470" s="4" t="str">
        <f>IFERROR(VLOOKUP(B470,'SP1'!$D$1:$I$107,6,0),"")</f>
        <v/>
      </c>
      <c r="V470" s="4" t="str">
        <f>IFERROR(VLOOKUP(B470,'SP2'!$D$1:$I$107,6,0),"")</f>
        <v/>
      </c>
      <c r="W470" s="4" t="str">
        <f>IFERROR(IF(B470&lt;&gt;0,VLOOKUP(B470,KLSBX1!$D$2:$I$120,6,FALSE()),NA()),IFERROR(IF(A470&lt;&gt;0,VLOOKUP(A470,KLSBX1!$C$2:$I$120,7,FALSE()),NA()),""))</f>
        <v/>
      </c>
      <c r="X470" s="4" t="str">
        <f>IFERROR(IF(B470&lt;&gt;0,VLOOKUP(B470,KLSBX2!$D$2:$I$120,6,FALSE()),NA()),IFERROR(IF(A470&lt;&gt;0,VLOOKUP(A470,KLSBX2!$C$2:$I$120,7,FALSE()),NA()),""))</f>
        <v/>
      </c>
      <c r="Y470" s="4" t="str">
        <f>IFERROR(IF(B470&lt;&gt;0,VLOOKUP(B470,DMSBXNC!$D$2:$I$420,6,FALSE()),NA()),IFERROR(IF(A470&lt;&gt;0,VLOOKUP(A470,DMSBXNC!$C$2:$I$420,7,FALSE()),NA()),""))</f>
        <v/>
      </c>
      <c r="Z470" s="4" t="str">
        <f>IFERROR(IF(B470&lt;&gt;0,VLOOKUP(B470,DMSBX1_3!$D$2:$I$420,6,FALSE()),NA()),IFERROR(IF(A470&lt;&gt;0,VLOOKUP(A470,DMSBX1_3!$C$2:$I$420,7,FALSE()),NA()),""))</f>
        <v/>
      </c>
      <c r="AA470" s="4" t="str">
        <f>IFERROR(IF(B470&lt;&gt;0,VLOOKUP(B470,'KLS1'!$D$2:$I$420,6,FALSE()),NA()),IFERROR(IF(A470&lt;&gt;0,VLOOKUP(A470,'KLS1'!$C$2:$I$420,7,FALSE()),NA()),""))</f>
        <v/>
      </c>
      <c r="AB470" s="6" t="str">
        <f>IFERROR(IF(B470&lt;&gt;0,VLOOKUP(B470,'KLS2'!$D$2:$I$426,6,FALSE()),NA()),IFERROR(IF(A470&lt;&gt;0,VLOOKUP(A470,'KLS2'!$C$2:$I$426,7,FALSE()),NA()),""))</f>
        <v/>
      </c>
      <c r="AC470" s="10">
        <f t="shared" si="96"/>
        <v>0</v>
      </c>
      <c r="AD470" s="11">
        <f t="shared" si="97"/>
        <v>0</v>
      </c>
      <c r="AE470" s="201">
        <f t="shared" si="98"/>
        <v>0</v>
      </c>
      <c r="AF470" s="240"/>
      <c r="AG470" s="4" t="str">
        <f>IFERROR(VLOOKUP(B470,FS!$A$2:$N$78,6,FALSE),"")</f>
        <v/>
      </c>
      <c r="AH470" s="4" t="str">
        <f>IFERROR(VLOOKUP(B470,FS!$A$2:$N$78,7,FALSE),"")</f>
        <v/>
      </c>
      <c r="AI470" s="4" t="str">
        <f>IFERROR(VLOOKUP(B470,FS!$A$2:$N$78,8,FALSE),"")</f>
        <v/>
      </c>
      <c r="AJ470" s="4" t="str">
        <f>IFERROR(VLOOKUP(B470,FS!$A$2:$N$78,9,FALSE),"")</f>
        <v/>
      </c>
      <c r="AK470" s="4" t="str">
        <f>IFERROR(VLOOKUP(B470,FS!$A$2:$N$78,10,FALSE),"")</f>
        <v/>
      </c>
      <c r="AL470" s="4" t="str">
        <f>IFERROR(VLOOKUP(B470,FS!$A$2:$N$78,11,FALSE),"")</f>
        <v/>
      </c>
      <c r="AM470" s="4" t="str">
        <f>IFERROR(VLOOKUP(B470,FS!$A$2:$N$78,12,FALSE),"")</f>
        <v/>
      </c>
      <c r="AN470" s="4" t="str">
        <f>IFERROR(VLOOKUP(B470,FS!$A$2:$N$78,13,FALSE),"")</f>
        <v/>
      </c>
      <c r="AO470" s="236">
        <f t="shared" si="99"/>
        <v>0</v>
      </c>
      <c r="AP470" s="235">
        <f t="shared" si="100"/>
        <v>0</v>
      </c>
      <c r="AQ470" s="237">
        <f t="shared" si="101"/>
        <v>0</v>
      </c>
      <c r="AR470" s="4">
        <f t="shared" si="102"/>
        <v>0</v>
      </c>
      <c r="AS470" s="1">
        <f t="shared" si="103"/>
        <v>0</v>
      </c>
      <c r="AT470" s="1"/>
    </row>
    <row r="471" spans="1:46" s="130" customFormat="1" ht="15" customHeight="1">
      <c r="A471" s="177"/>
      <c r="B471" s="177">
        <v>891771</v>
      </c>
      <c r="C471" s="177" t="s">
        <v>628</v>
      </c>
      <c r="D471" s="179">
        <v>2016</v>
      </c>
      <c r="E471" s="179" t="s">
        <v>11</v>
      </c>
      <c r="F471" s="1" t="str">
        <f>IFERROR(VLOOKUP(B471,SVEXP!$A$2:$F$6577,6,FALSE),"")</f>
        <v>SNB Seveřani</v>
      </c>
      <c r="G471" s="211" t="str">
        <f>IFERROR(VLOOKUP(B471,SVEXP!$A$2:$E$6577,5,FALSE),"")</f>
        <v>Liberecký kraj</v>
      </c>
      <c r="H471" s="179" t="s">
        <v>164</v>
      </c>
      <c r="I471" s="17" t="str">
        <f>IFERROR(VLOOKUP(A471,'KLP1'!$C$1:$I$108,7,0),IFERROR(VLOOKUP(B471,'KLP1'!$D$1:$I$108,6,0),""))</f>
        <v/>
      </c>
      <c r="J471" s="17" t="str">
        <f>IFERROR(VLOOKUP(A471,'KLP2'!$C$1:$I$108,7,0),IFERROR(VLOOKUP(B471,'KLP2'!$D$1:$I$108,6,0),""))</f>
        <v/>
      </c>
      <c r="K471" s="17" t="str">
        <f>IFERROR(VLOOKUP(A471,'DM1'!$C$1:$I$108,7,0),IFERROR(VLOOKUP(B471,'DM1'!$D$1:$I$108,6,0),""))</f>
        <v/>
      </c>
      <c r="L471" s="17" t="str">
        <f>IFERROR(VLOOKUP(A471,'DM2'!$C$1:$I$108,7,0),IFERROR(VLOOKUP(B471,'DM2'!$D$1:$I$108,6,0),""))</f>
        <v/>
      </c>
      <c r="M471" s="17" t="str">
        <f>IFERROR(VLOOKUP(A471,'SPF1'!$C$1:$I$108,7,0),IFERROR(VLOOKUP(B471,'SPF1'!$D$1:$I$108,6,0),""))</f>
        <v/>
      </c>
      <c r="N471" s="88" t="str">
        <f>IFERROR(VLOOKUP(A471,'SPF2'!$C$1:$I$108,7,0),IFERROR(VLOOKUP(B471,'SPF2'!$D$1:$I$108,6,0),""))</f>
        <v/>
      </c>
      <c r="O471" s="10">
        <f t="shared" si="93"/>
        <v>0</v>
      </c>
      <c r="P471" s="11">
        <f t="shared" si="94"/>
        <v>0</v>
      </c>
      <c r="Q471" s="201">
        <f t="shared" si="95"/>
        <v>0</v>
      </c>
      <c r="R471" s="181"/>
      <c r="S471" s="17" t="str">
        <f>IFERROR(VLOOKUP(A471,DMSBX1!$C$1:$I$108,7,0),IFERROR(VLOOKUP(B471,DMSBX1!$D$1:$I$108,6,0),""))</f>
        <v/>
      </c>
      <c r="T471" s="17" t="str">
        <f>IFERROR(VLOOKUP(A471,DMSBX2!$C$1:$I$101,7,0),IFERROR(VLOOKUP(B471,DMSBX2!$D$1:$I$101,6,0),""))</f>
        <v/>
      </c>
      <c r="U471" s="17" t="str">
        <f>IFERROR(VLOOKUP(B471,'SP1'!$D$1:$I$107,6,0),"")</f>
        <v/>
      </c>
      <c r="V471" s="17" t="str">
        <f>IFERROR(VLOOKUP(B471,'SP2'!$D$1:$I$107,6,0),"")</f>
        <v/>
      </c>
      <c r="W471" s="4" t="str">
        <f>IFERROR(IF(B471&lt;&gt;0,VLOOKUP(B471,KLSBX1!$D$2:$I$120,6,FALSE()),NA()),IFERROR(IF(A471&lt;&gt;0,VLOOKUP(A471,KLSBX1!$C$2:$I$120,7,FALSE()),NA()),""))</f>
        <v/>
      </c>
      <c r="X471" s="4" t="str">
        <f>IFERROR(IF(B471&lt;&gt;0,VLOOKUP(B471,KLSBX2!$D$2:$I$120,6,FALSE()),NA()),IFERROR(IF(A471&lt;&gt;0,VLOOKUP(A471,KLSBX2!$C$2:$I$120,7,FALSE()),NA()),""))</f>
        <v/>
      </c>
      <c r="Y471" s="4" t="str">
        <f>IFERROR(IF(B471&lt;&gt;0,VLOOKUP(B471,DMSBXNC!$D$2:$I$420,6,FALSE()),NA()),IFERROR(IF(A471&lt;&gt;0,VLOOKUP(A471,DMSBXNC!$C$2:$I$420,7,FALSE()),NA()),""))</f>
        <v/>
      </c>
      <c r="Z471" s="4" t="str">
        <f>IFERROR(IF(B471&lt;&gt;0,VLOOKUP(B471,DMSBX1_3!$D$2:$I$420,6,FALSE()),NA()),IFERROR(IF(A471&lt;&gt;0,VLOOKUP(A471,DMSBX1_3!$C$2:$I$420,7,FALSE()),NA()),""))</f>
        <v/>
      </c>
      <c r="AA471" s="4" t="str">
        <f>IFERROR(IF(B471&lt;&gt;0,VLOOKUP(B471,'KLS1'!$D$2:$I$420,6,FALSE()),NA()),IFERROR(IF(A471&lt;&gt;0,VLOOKUP(A471,'KLS1'!$C$2:$I$420,7,FALSE()),NA()),""))</f>
        <v/>
      </c>
      <c r="AB471" s="6" t="str">
        <f>IFERROR(IF(B471&lt;&gt;0,VLOOKUP(B471,'KLS2'!$D$2:$I$426,6,FALSE()),NA()),IFERROR(IF(A471&lt;&gt;0,VLOOKUP(A471,'KLS2'!$C$2:$I$426,7,FALSE()),NA()),""))</f>
        <v/>
      </c>
      <c r="AC471" s="10">
        <f t="shared" si="96"/>
        <v>0</v>
      </c>
      <c r="AD471" s="11">
        <f t="shared" si="97"/>
        <v>0</v>
      </c>
      <c r="AE471" s="201">
        <f t="shared" si="98"/>
        <v>0</v>
      </c>
      <c r="AF471" s="240"/>
      <c r="AG471" s="4" t="str">
        <f>IFERROR(VLOOKUP(B471,FS!$A$2:$N$78,6,FALSE),"")</f>
        <v/>
      </c>
      <c r="AH471" s="4" t="str">
        <f>IFERROR(VLOOKUP(B471,FS!$A$2:$N$78,7,FALSE),"")</f>
        <v/>
      </c>
      <c r="AI471" s="4" t="str">
        <f>IFERROR(VLOOKUP(B471,FS!$A$2:$N$78,8,FALSE),"")</f>
        <v/>
      </c>
      <c r="AJ471" s="4" t="str">
        <f>IFERROR(VLOOKUP(B471,FS!$A$2:$N$78,9,FALSE),"")</f>
        <v/>
      </c>
      <c r="AK471" s="4" t="str">
        <f>IFERROR(VLOOKUP(B471,FS!$A$2:$N$78,10,FALSE),"")</f>
        <v/>
      </c>
      <c r="AL471" s="4" t="str">
        <f>IFERROR(VLOOKUP(B471,FS!$A$2:$N$78,11,FALSE),"")</f>
        <v/>
      </c>
      <c r="AM471" s="4" t="str">
        <f>IFERROR(VLOOKUP(B471,FS!$A$2:$N$78,12,FALSE),"")</f>
        <v/>
      </c>
      <c r="AN471" s="4" t="str">
        <f>IFERROR(VLOOKUP(B471,FS!$A$2:$N$78,13,FALSE),"")</f>
        <v/>
      </c>
      <c r="AO471" s="236">
        <f t="shared" si="99"/>
        <v>0</v>
      </c>
      <c r="AP471" s="235">
        <f t="shared" si="100"/>
        <v>0</v>
      </c>
      <c r="AQ471" s="237">
        <f t="shared" si="101"/>
        <v>0</v>
      </c>
      <c r="AR471" s="4">
        <f t="shared" si="102"/>
        <v>0</v>
      </c>
      <c r="AS471" s="1">
        <f t="shared" si="103"/>
        <v>0</v>
      </c>
      <c r="AT471" s="1"/>
    </row>
    <row r="472" spans="1:46" s="211" customFormat="1" ht="15" customHeight="1">
      <c r="A472" s="214"/>
      <c r="B472" s="214">
        <v>1117</v>
      </c>
      <c r="C472" s="219" t="s">
        <v>493</v>
      </c>
      <c r="D472" s="221">
        <v>2016</v>
      </c>
      <c r="E472" s="221" t="s">
        <v>16</v>
      </c>
      <c r="F472" s="219"/>
      <c r="G472" s="219"/>
      <c r="H472" s="221" t="s">
        <v>161</v>
      </c>
      <c r="I472" s="230"/>
      <c r="J472" s="230"/>
      <c r="K472" s="229" t="str">
        <f>IFERROR(VLOOKUP(A472,'DM1'!$C$1:$I$108,7,0),IFERROR(VLOOKUP(B472,'DM1'!$D$1:$I$108,6,0),""))</f>
        <v/>
      </c>
      <c r="L472" s="229" t="str">
        <f>IFERROR(VLOOKUP(A472,'DM2'!$C$1:$I$108,7,0),IFERROR(VLOOKUP(B472,'DM2'!$D$1:$I$108,6,0),""))</f>
        <v/>
      </c>
      <c r="M472" s="227">
        <f>IFERROR(VLOOKUP(A472,'SPF1'!$C$1:$I$108,7,0),IFERROR(VLOOKUP(B472,'SPF1'!$D$1:$I$108,6,0),""))</f>
        <v>40</v>
      </c>
      <c r="N472" s="229" t="str">
        <f>IFERROR(VLOOKUP(A472,'SPF2'!$C$1:$I$108,7,0),IFERROR(VLOOKUP(B472,'SPF2'!$D$1:$I$108,6,0),""))</f>
        <v/>
      </c>
      <c r="O472" s="10">
        <f t="shared" si="93"/>
        <v>40</v>
      </c>
      <c r="P472" s="11">
        <f t="shared" si="94"/>
        <v>40</v>
      </c>
      <c r="Q472" s="201">
        <f t="shared" si="95"/>
        <v>13.333333333333334</v>
      </c>
      <c r="R472" s="213"/>
      <c r="S472" s="233"/>
      <c r="T472" s="230"/>
      <c r="U472" s="230"/>
      <c r="V472" s="230"/>
      <c r="W472" s="229" t="str">
        <f>IFERROR(IF(B472&lt;&gt;0,VLOOKUP(B472,KLSBX1!$D$2:$I$120,6,FALSE()),NA()),IFERROR(IF(A472&lt;&gt;0,VLOOKUP(A472,KLSBX1!$C$2:$I$120,7,FALSE()),NA()),""))</f>
        <v/>
      </c>
      <c r="X472" s="229" t="str">
        <f>IFERROR(IF(B472&lt;&gt;0,VLOOKUP(B472,KLSBX2!$D$2:$I$120,6,FALSE()),NA()),IFERROR(IF(A472&lt;&gt;0,VLOOKUP(A472,KLSBX2!$C$2:$I$120,7,FALSE()),NA()),""))</f>
        <v/>
      </c>
      <c r="Y472" s="229" t="str">
        <f>IFERROR(IF(B472&lt;&gt;0,VLOOKUP(B472,DMSBXNC!$D$2:$I$420,6,FALSE()),NA()),IFERROR(IF(A472&lt;&gt;0,VLOOKUP(A472,DMSBXNC!$C$2:$I$420,7,FALSE()),NA()),""))</f>
        <v/>
      </c>
      <c r="Z472" s="229" t="str">
        <f>IFERROR(IF(B472&lt;&gt;0,VLOOKUP(B472,DMSBX1_3!$D$2:$I$420,6,FALSE()),NA()),IFERROR(IF(A472&lt;&gt;0,VLOOKUP(A472,DMSBX1_3!$C$2:$I$420,7,FALSE()),NA()),""))</f>
        <v/>
      </c>
      <c r="AA472" s="229" t="str">
        <f>IFERROR(IF(B472&lt;&gt;0,VLOOKUP(B472,'KLS1'!$D$2:$I$420,6,FALSE()),NA()),IFERROR(IF(A472&lt;&gt;0,VLOOKUP(A472,'KLS1'!$C$2:$I$420,7,FALSE()),NA()),""))</f>
        <v/>
      </c>
      <c r="AB472" s="234" t="str">
        <f>IFERROR(IF(B472&lt;&gt;0,VLOOKUP(B472,'KLS2'!$D$2:$I$426,6,FALSE()),NA()),IFERROR(IF(A472&lt;&gt;0,VLOOKUP(A472,'KLS2'!$C$2:$I$426,7,FALSE()),NA()),""))</f>
        <v/>
      </c>
      <c r="AC472" s="10">
        <f t="shared" si="96"/>
        <v>0</v>
      </c>
      <c r="AD472" s="11">
        <f t="shared" si="97"/>
        <v>0</v>
      </c>
      <c r="AE472" s="201">
        <f t="shared" si="98"/>
        <v>0</v>
      </c>
      <c r="AF472" s="240"/>
      <c r="AG472" s="4" t="str">
        <f>IFERROR(VLOOKUP(B472,FS!$A$2:$N$78,6,FALSE),"")</f>
        <v/>
      </c>
      <c r="AH472" s="4" t="str">
        <f>IFERROR(VLOOKUP(B472,FS!$A$2:$N$78,7,FALSE),"")</f>
        <v/>
      </c>
      <c r="AI472" s="4" t="str">
        <f>IFERROR(VLOOKUP(B472,FS!$A$2:$N$78,8,FALSE),"")</f>
        <v/>
      </c>
      <c r="AJ472" s="4" t="str">
        <f>IFERROR(VLOOKUP(B472,FS!$A$2:$N$78,9,FALSE),"")</f>
        <v/>
      </c>
      <c r="AK472" s="4" t="str">
        <f>IFERROR(VLOOKUP(B472,FS!$A$2:$N$78,10,FALSE),"")</f>
        <v/>
      </c>
      <c r="AL472" s="4" t="str">
        <f>IFERROR(VLOOKUP(B472,FS!$A$2:$N$78,11,FALSE),"")</f>
        <v/>
      </c>
      <c r="AM472" s="4" t="str">
        <f>IFERROR(VLOOKUP(B472,FS!$A$2:$N$78,12,FALSE),"")</f>
        <v/>
      </c>
      <c r="AN472" s="4" t="str">
        <f>IFERROR(VLOOKUP(B472,FS!$A$2:$N$78,13,FALSE),"")</f>
        <v/>
      </c>
      <c r="AO472" s="236">
        <f t="shared" si="99"/>
        <v>0</v>
      </c>
      <c r="AP472" s="235">
        <f t="shared" si="100"/>
        <v>0</v>
      </c>
      <c r="AQ472" s="237">
        <f t="shared" si="101"/>
        <v>0</v>
      </c>
      <c r="AR472" s="4">
        <f t="shared" si="102"/>
        <v>13.333333333333334</v>
      </c>
      <c r="AS472" s="1">
        <f t="shared" si="103"/>
        <v>1</v>
      </c>
      <c r="AT472" s="227"/>
    </row>
    <row r="473" spans="1:46" s="211" customFormat="1" ht="15" customHeight="1">
      <c r="A473" s="217"/>
      <c r="B473" s="217">
        <v>1604</v>
      </c>
      <c r="C473" s="217" t="s">
        <v>491</v>
      </c>
      <c r="D473" s="223">
        <v>2016</v>
      </c>
      <c r="E473" s="223" t="s">
        <v>16</v>
      </c>
      <c r="F473" s="217"/>
      <c r="G473" s="217"/>
      <c r="H473" s="223" t="s">
        <v>161</v>
      </c>
      <c r="I473" s="231"/>
      <c r="J473" s="223"/>
      <c r="K473" s="223"/>
      <c r="L473" s="227"/>
      <c r="M473" s="227" t="str">
        <f>IFERROR(VLOOKUP(A473,'SPF1'!$C$1:$I$108,7,0),IFERROR(VLOOKUP(B473,'SPF1'!$D$1:$I$108,6,0),""))</f>
        <v/>
      </c>
      <c r="N473" s="229" t="str">
        <f>IFERROR(VLOOKUP(A473,'SPF2'!$C$1:$I$108,7,0),IFERROR(VLOOKUP(B473,'SPF2'!$D$1:$I$108,6,0),""))</f>
        <v/>
      </c>
      <c r="O473" s="10">
        <f t="shared" si="93"/>
        <v>0</v>
      </c>
      <c r="P473" s="11">
        <f t="shared" si="94"/>
        <v>0</v>
      </c>
      <c r="Q473" s="201">
        <f t="shared" si="95"/>
        <v>0</v>
      </c>
      <c r="R473" s="213"/>
      <c r="S473" s="232" t="str">
        <f>IFERROR(VLOOKUP(A473,DMSBX1!$C$1:$I$108,7,0),IFERROR(VLOOKUP(B473,DMSBX1!$D$1:$I$108,6,0),""))</f>
        <v/>
      </c>
      <c r="T473" s="227"/>
      <c r="U473" s="227"/>
      <c r="V473" s="227"/>
      <c r="W473" s="227"/>
      <c r="X473" s="229" t="str">
        <f>IFERROR(IF(B473&lt;&gt;0,VLOOKUP(B473,KLSBX2!$D$2:$I$120,6,FALSE()),NA()),IFERROR(IF(A473&lt;&gt;0,VLOOKUP(A473,KLSBX2!$C$2:$I$120,7,FALSE()),NA()),""))</f>
        <v/>
      </c>
      <c r="Y473" s="229">
        <f>IFERROR(IF(B473&lt;&gt;0,VLOOKUP(B473,DMSBXNC!$D$2:$I$420,6,FALSE()),NA()),IFERROR(IF(A473&lt;&gt;0,VLOOKUP(A473,DMSBXNC!$C$2:$I$420,7,FALSE()),NA()),""))</f>
        <v>18</v>
      </c>
      <c r="Z473" s="229">
        <f>IFERROR(IF(B473&lt;&gt;0,VLOOKUP(B473,DMSBX1_3!$D$2:$I$420,6,FALSE()),NA()),IFERROR(IF(A473&lt;&gt;0,VLOOKUP(A473,DMSBX1_3!$C$2:$I$420,7,FALSE()),NA()),""))</f>
        <v>18</v>
      </c>
      <c r="AA473" s="229">
        <f>IFERROR(IF(B473&lt;&gt;0,VLOOKUP(B473,'KLS1'!$D$2:$I$420,6,FALSE()),NA()),IFERROR(IF(A473&lt;&gt;0,VLOOKUP(A473,'KLS1'!$C$2:$I$420,7,FALSE()),NA()),""))</f>
        <v>28.8</v>
      </c>
      <c r="AB473" s="234">
        <f>IFERROR(IF(B473&lt;&gt;0,VLOOKUP(B473,'KLS2'!$D$2:$I$426,6,FALSE()),NA()),IFERROR(IF(A473&lt;&gt;0,VLOOKUP(A473,'KLS2'!$C$2:$I$426,7,FALSE()),NA()),""))</f>
        <v>36</v>
      </c>
      <c r="AC473" s="10">
        <f t="shared" si="96"/>
        <v>100.8</v>
      </c>
      <c r="AD473" s="11">
        <f t="shared" si="97"/>
        <v>100.8</v>
      </c>
      <c r="AE473" s="201">
        <f t="shared" si="98"/>
        <v>27.599999999999998</v>
      </c>
      <c r="AF473" s="240"/>
      <c r="AG473" s="4" t="str">
        <f>IFERROR(VLOOKUP(B473,FS!$A$2:$N$78,6,FALSE),"")</f>
        <v/>
      </c>
      <c r="AH473" s="4" t="str">
        <f>IFERROR(VLOOKUP(B473,FS!$A$2:$N$78,7,FALSE),"")</f>
        <v/>
      </c>
      <c r="AI473" s="4" t="str">
        <f>IFERROR(VLOOKUP(B473,FS!$A$2:$N$78,8,FALSE),"")</f>
        <v/>
      </c>
      <c r="AJ473" s="4" t="str">
        <f>IFERROR(VLOOKUP(B473,FS!$A$2:$N$78,9,FALSE),"")</f>
        <v/>
      </c>
      <c r="AK473" s="4" t="str">
        <f>IFERROR(VLOOKUP(B473,FS!$A$2:$N$78,10,FALSE),"")</f>
        <v/>
      </c>
      <c r="AL473" s="4" t="str">
        <f>IFERROR(VLOOKUP(B473,FS!$A$2:$N$78,11,FALSE),"")</f>
        <v/>
      </c>
      <c r="AM473" s="4" t="str">
        <f>IFERROR(VLOOKUP(B473,FS!$A$2:$N$78,12,FALSE),"")</f>
        <v/>
      </c>
      <c r="AN473" s="4" t="str">
        <f>IFERROR(VLOOKUP(B473,FS!$A$2:$N$78,13,FALSE),"")</f>
        <v/>
      </c>
      <c r="AO473" s="236">
        <f t="shared" si="99"/>
        <v>0</v>
      </c>
      <c r="AP473" s="235">
        <f t="shared" si="100"/>
        <v>0</v>
      </c>
      <c r="AQ473" s="237">
        <f t="shared" si="101"/>
        <v>0</v>
      </c>
      <c r="AR473" s="4">
        <f t="shared" si="102"/>
        <v>27.599999999999998</v>
      </c>
      <c r="AS473" s="1">
        <f t="shared" si="103"/>
        <v>1</v>
      </c>
      <c r="AT473" s="227"/>
    </row>
    <row r="474" spans="1:46" s="211" customFormat="1" ht="15" customHeight="1">
      <c r="A474" s="214"/>
      <c r="B474" s="218">
        <v>1115</v>
      </c>
      <c r="C474" s="220" t="s">
        <v>494</v>
      </c>
      <c r="D474" s="224">
        <v>2016</v>
      </c>
      <c r="E474" s="225" t="s">
        <v>93</v>
      </c>
      <c r="F474" s="219"/>
      <c r="G474" s="219"/>
      <c r="H474" s="225" t="s">
        <v>164</v>
      </c>
      <c r="I474" s="230" t="str">
        <f>IFERROR(VLOOKUP(A474,'KLP1'!$C$1:$I$108,7,0),IFERROR(VLOOKUP(B474,'KLP1'!$D$1:$I$108,6,0),""))</f>
        <v/>
      </c>
      <c r="J474" s="229" t="str">
        <f>IFERROR(VLOOKUP(A474,'KLP2'!$C$1:$I$108,7,0),IFERROR(VLOOKUP(B474,'KLP2'!$D$1:$I$108,6,0),""))</f>
        <v/>
      </c>
      <c r="K474" s="229" t="str">
        <f>IFERROR(VLOOKUP(A474,'DM1'!$C$1:$I$108,7,0),IFERROR(VLOOKUP(B474,'DM1'!$D$1:$I$108,6,0),""))</f>
        <v/>
      </c>
      <c r="L474" s="229" t="str">
        <f>IFERROR(VLOOKUP(A474,'DM2'!$C$1:$I$108,7,0),IFERROR(VLOOKUP(B474,'DM2'!$D$1:$I$108,6,0),""))</f>
        <v/>
      </c>
      <c r="M474" s="227" t="str">
        <f>IFERROR(VLOOKUP(A474,'SPF1'!$C$1:$I$108,7,0),IFERROR(VLOOKUP(B474,'SPF1'!$D$1:$I$108,6,0),""))</f>
        <v/>
      </c>
      <c r="N474" s="229" t="str">
        <f>IFERROR(VLOOKUP(A474,'SPF2'!$C$1:$I$108,7,0),IFERROR(VLOOKUP(B474,'SPF2'!$D$1:$I$108,6,0),""))</f>
        <v/>
      </c>
      <c r="O474" s="10">
        <f t="shared" si="93"/>
        <v>0</v>
      </c>
      <c r="P474" s="11">
        <f t="shared" si="94"/>
        <v>0</v>
      </c>
      <c r="Q474" s="201">
        <f t="shared" si="95"/>
        <v>0</v>
      </c>
      <c r="R474" s="213"/>
      <c r="S474" s="233" t="str">
        <f>IFERROR(VLOOKUP(A474,DMSBX1!$C$1:$I$108,7,0),IFERROR(VLOOKUP(B474,DMSBX1!$D$1:$I$108,6,0),""))</f>
        <v/>
      </c>
      <c r="T474" s="233" t="str">
        <f>IFERROR(VLOOKUP(A474,DMSBX2!$C$1:$I$101,7,0),IFERROR(VLOOKUP(B474,DMSBX2!$D$1:$I$101,6,0),""))</f>
        <v/>
      </c>
      <c r="U474" s="230" t="str">
        <f>IFERROR(VLOOKUP(B474,'SP1'!$D$1:$I$107,6,0),"")</f>
        <v/>
      </c>
      <c r="V474" s="230" t="str">
        <f>IFERROR(VLOOKUP(B474,'SP2'!$D$1:$I$107,6,0),"")</f>
        <v/>
      </c>
      <c r="W474" s="229" t="str">
        <f>IFERROR(IF(B474&lt;&gt;0,VLOOKUP(B474,KLSBX1!$D$2:$I$120,6,FALSE()),NA()),IFERROR(IF(A474&lt;&gt;0,VLOOKUP(A474,KLSBX1!$C$2:$I$120,7,FALSE()),NA()),""))</f>
        <v/>
      </c>
      <c r="X474" s="229" t="str">
        <f>IFERROR(IF(B474&lt;&gt;0,VLOOKUP(B474,KLSBX2!$D$2:$I$120,6,FALSE()),NA()),IFERROR(IF(A474&lt;&gt;0,VLOOKUP(A474,KLSBX2!$C$2:$I$120,7,FALSE()),NA()),""))</f>
        <v/>
      </c>
      <c r="Y474" s="229">
        <f>IFERROR(IF(B474&lt;&gt;0,VLOOKUP(B474,DMSBXNC!$D$2:$I$420,6,FALSE()),NA()),IFERROR(IF(A474&lt;&gt;0,VLOOKUP(A474,DMSBXNC!$C$2:$I$420,7,FALSE()),NA()),""))</f>
        <v>25.6</v>
      </c>
      <c r="Z474" s="229">
        <f>IFERROR(IF(B474&lt;&gt;0,VLOOKUP(B474,DMSBX1_3!$D$2:$I$420,6,FALSE()),NA()),IFERROR(IF(A474&lt;&gt;0,VLOOKUP(A474,DMSBX1_3!$C$2:$I$420,7,FALSE()),NA()),""))</f>
        <v>25.6</v>
      </c>
      <c r="AA474" s="229" t="str">
        <f>IFERROR(IF(B474&lt;&gt;0,VLOOKUP(B474,'KLS1'!$D$2:$I$420,6,FALSE()),NA()),IFERROR(IF(A474&lt;&gt;0,VLOOKUP(A474,'KLS1'!$C$2:$I$420,7,FALSE()),NA()),""))</f>
        <v/>
      </c>
      <c r="AB474" s="234" t="str">
        <f>IFERROR(IF(B474&lt;&gt;0,VLOOKUP(B474,'KLS2'!$D$2:$I$426,6,FALSE()),NA()),IFERROR(IF(A474&lt;&gt;0,VLOOKUP(A474,'KLS2'!$C$2:$I$426,7,FALSE()),NA()),""))</f>
        <v/>
      </c>
      <c r="AC474" s="10">
        <f t="shared" si="96"/>
        <v>51.2</v>
      </c>
      <c r="AD474" s="11">
        <f t="shared" si="97"/>
        <v>51.2</v>
      </c>
      <c r="AE474" s="201">
        <f t="shared" si="98"/>
        <v>17.066666666666666</v>
      </c>
      <c r="AF474" s="240"/>
      <c r="AG474" s="4" t="str">
        <f>IFERROR(VLOOKUP(B474,FS!$A$2:$N$78,6,FALSE),"")</f>
        <v/>
      </c>
      <c r="AH474" s="4" t="str">
        <f>IFERROR(VLOOKUP(B474,FS!$A$2:$N$78,7,FALSE),"")</f>
        <v/>
      </c>
      <c r="AI474" s="4" t="str">
        <f>IFERROR(VLOOKUP(B474,FS!$A$2:$N$78,8,FALSE),"")</f>
        <v/>
      </c>
      <c r="AJ474" s="4" t="str">
        <f>IFERROR(VLOOKUP(B474,FS!$A$2:$N$78,9,FALSE),"")</f>
        <v/>
      </c>
      <c r="AK474" s="4" t="str">
        <f>IFERROR(VLOOKUP(B474,FS!$A$2:$N$78,10,FALSE),"")</f>
        <v/>
      </c>
      <c r="AL474" s="4" t="str">
        <f>IFERROR(VLOOKUP(B474,FS!$A$2:$N$78,11,FALSE),"")</f>
        <v/>
      </c>
      <c r="AM474" s="4" t="str">
        <f>IFERROR(VLOOKUP(B474,FS!$A$2:$N$78,12,FALSE),"")</f>
        <v/>
      </c>
      <c r="AN474" s="4" t="str">
        <f>IFERROR(VLOOKUP(B474,FS!$A$2:$N$78,13,FALSE),"")</f>
        <v/>
      </c>
      <c r="AO474" s="236">
        <f t="shared" si="99"/>
        <v>0</v>
      </c>
      <c r="AP474" s="235">
        <f t="shared" si="100"/>
        <v>0</v>
      </c>
      <c r="AQ474" s="237">
        <f t="shared" si="101"/>
        <v>0</v>
      </c>
      <c r="AR474" s="4">
        <f t="shared" si="102"/>
        <v>17.066666666666666</v>
      </c>
      <c r="AS474" s="1">
        <f t="shared" si="103"/>
        <v>1</v>
      </c>
    </row>
    <row r="475" spans="1:46" s="211" customFormat="1" ht="15" customHeight="1">
      <c r="A475" s="246">
        <v>9150349</v>
      </c>
      <c r="B475" s="246">
        <v>773715</v>
      </c>
      <c r="C475" s="209" t="s">
        <v>368</v>
      </c>
      <c r="D475" s="247">
        <v>1993</v>
      </c>
      <c r="E475" s="210" t="s">
        <v>11</v>
      </c>
      <c r="F475" s="1" t="str">
        <f>IFERROR(VLOOKUP(B475,SVEXP!$A$2:$F$6577,6,FALSE),"")</f>
        <v>Neregistrovaní</v>
      </c>
      <c r="G475" s="211" t="str">
        <f>IFERROR(VLOOKUP(B475,SVEXP!$A$2:$E$6577,5,FALSE),"")</f>
        <v>Hlavní město Praha</v>
      </c>
      <c r="H475" s="210" t="s">
        <v>161</v>
      </c>
      <c r="I475" s="212" t="str">
        <f>IFERROR(VLOOKUP(A475,'KLP1'!$C$1:$I$108,7,0),IFERROR(VLOOKUP(B475,'KLP1'!$D$1:$I$108,6,0),""))</f>
        <v/>
      </c>
      <c r="J475" s="212" t="str">
        <f>IFERROR(VLOOKUP(A475,'KLP2'!$C$1:$I$108,7,0),IFERROR(VLOOKUP(B475,'KLP2'!$D$1:$I$108,6,0),""))</f>
        <v/>
      </c>
      <c r="K475" s="212" t="str">
        <f>IFERROR(VLOOKUP(A475,'DM1'!$C$1:$I$108,7,0),IFERROR(VLOOKUP(B475,'DM1'!$D$1:$I$108,6,0),""))</f>
        <v/>
      </c>
      <c r="L475" s="212" t="str">
        <f>IFERROR(VLOOKUP(A475,'DM2'!$C$1:$I$108,7,0),IFERROR(VLOOKUP(B475,'DM2'!$D$1:$I$108,6,0),""))</f>
        <v/>
      </c>
      <c r="M475" s="211" t="str">
        <f>IFERROR(VLOOKUP(A475,'SPF1'!$C$1:$I$108,7,0),IFERROR(VLOOKUP(B475,'SPF1'!$D$1:$I$108,6,0),""))</f>
        <v/>
      </c>
      <c r="N475" s="212" t="str">
        <f>IFERROR(VLOOKUP(A475,'SPF2'!$C$1:$I$108,7,0),IFERROR(VLOOKUP(B475,'SPF2'!$D$1:$I$108,6,0),""))</f>
        <v/>
      </c>
      <c r="O475" s="10">
        <f t="shared" si="93"/>
        <v>0</v>
      </c>
      <c r="P475" s="11">
        <f t="shared" si="94"/>
        <v>0</v>
      </c>
      <c r="Q475" s="201">
        <f t="shared" si="95"/>
        <v>0</v>
      </c>
      <c r="R475" s="213"/>
      <c r="S475" s="248">
        <f>IFERROR(VLOOKUP(A475,DMSBX1!$C$1:$I$108,7,0),IFERROR(VLOOKUP(B475,DMSBX1!$D$1:$I$108,6,0),""))</f>
        <v>2.6</v>
      </c>
      <c r="T475" s="248" t="str">
        <f>IFERROR(VLOOKUP(A475,DMSBX2!$C$1:$I$101,7,0),IFERROR(VLOOKUP(B475,DMSBX2!$D$1:$I$101,6,0),""))</f>
        <v/>
      </c>
      <c r="U475" s="212" t="str">
        <f>IFERROR(VLOOKUP(B475,'SP1'!$D$1:$I$107,6,0),"")</f>
        <v/>
      </c>
      <c r="V475" s="212" t="str">
        <f>IFERROR(VLOOKUP(B475,'SP2'!$D$1:$I$107,6,0),"")</f>
        <v/>
      </c>
      <c r="W475" s="212">
        <f>IFERROR(IF(B475&lt;&gt;0,VLOOKUP(B475,KLSBX1!$D$2:$I$120,6,FALSE()),NA()),IFERROR(IF(A475&lt;&gt;0,VLOOKUP(A475,KLSBX1!$C$2:$I$120,7,FALSE()),NA()),""))</f>
        <v>9</v>
      </c>
      <c r="X475" s="212" t="str">
        <f>IFERROR(IF(B475&lt;&gt;0,VLOOKUP(B475,KLSBX2!$D$2:$I$120,6,FALSE()),NA()),IFERROR(IF(A475&lt;&gt;0,VLOOKUP(A475,KLSBX2!$C$2:$I$120,7,FALSE()),NA()),""))</f>
        <v/>
      </c>
      <c r="Y475" s="212" t="str">
        <f>IFERROR(IF(B475&lt;&gt;0,VLOOKUP(B475,DMSBXNC!$D$2:$I$420,6,FALSE()),NA()),IFERROR(IF(A475&lt;&gt;0,VLOOKUP(A475,DMSBXNC!$C$2:$I$420,7,FALSE()),NA()),""))</f>
        <v/>
      </c>
      <c r="Z475" s="212" t="str">
        <f>IFERROR(IF(B475&lt;&gt;0,VLOOKUP(B475,DMSBX1_3!$D$2:$I$420,6,FALSE()),NA()),IFERROR(IF(A475&lt;&gt;0,VLOOKUP(A475,DMSBX1_3!$C$2:$I$420,7,FALSE()),NA()),""))</f>
        <v/>
      </c>
      <c r="AA475" s="212" t="str">
        <f>IFERROR(IF(B475&lt;&gt;0,VLOOKUP(B475,'KLS1'!$D$2:$I$420,6,FALSE()),NA()),IFERROR(IF(A475&lt;&gt;0,VLOOKUP(A475,'KLS1'!$C$2:$I$420,7,FALSE()),NA()),""))</f>
        <v/>
      </c>
      <c r="AB475" s="249" t="str">
        <f>IFERROR(IF(B475&lt;&gt;0,VLOOKUP(B475,'KLS2'!$D$2:$I$426,6,FALSE()),NA()),IFERROR(IF(A475&lt;&gt;0,VLOOKUP(A475,'KLS2'!$C$2:$I$426,7,FALSE()),NA()),""))</f>
        <v/>
      </c>
      <c r="AC475" s="10">
        <f t="shared" si="96"/>
        <v>11.6</v>
      </c>
      <c r="AD475" s="11">
        <f t="shared" si="97"/>
        <v>11.6</v>
      </c>
      <c r="AE475" s="201">
        <f t="shared" si="98"/>
        <v>3.8666666666666667</v>
      </c>
      <c r="AF475" s="240"/>
      <c r="AG475" s="4" t="str">
        <f>IFERROR(VLOOKUP(B475,FS!$A$2:$N$78,6,FALSE),"")</f>
        <v/>
      </c>
      <c r="AH475" s="4" t="str">
        <f>IFERROR(VLOOKUP(B475,FS!$A$2:$N$78,7,FALSE),"")</f>
        <v/>
      </c>
      <c r="AI475" s="4" t="str">
        <f>IFERROR(VLOOKUP(B475,FS!$A$2:$N$78,8,FALSE),"")</f>
        <v/>
      </c>
      <c r="AJ475" s="4" t="str">
        <f>IFERROR(VLOOKUP(B475,FS!$A$2:$N$78,9,FALSE),"")</f>
        <v/>
      </c>
      <c r="AK475" s="4" t="str">
        <f>IFERROR(VLOOKUP(B475,FS!$A$2:$N$78,10,FALSE),"")</f>
        <v/>
      </c>
      <c r="AL475" s="4" t="str">
        <f>IFERROR(VLOOKUP(B475,FS!$A$2:$N$78,11,FALSE),"")</f>
        <v/>
      </c>
      <c r="AM475" s="4" t="str">
        <f>IFERROR(VLOOKUP(B475,FS!$A$2:$N$78,12,FALSE),"")</f>
        <v/>
      </c>
      <c r="AN475" s="4" t="str">
        <f>IFERROR(VLOOKUP(B475,FS!$A$2:$N$78,13,FALSE),"")</f>
        <v/>
      </c>
      <c r="AO475" s="236">
        <f t="shared" si="99"/>
        <v>0</v>
      </c>
      <c r="AP475" s="235">
        <f t="shared" si="100"/>
        <v>0</v>
      </c>
      <c r="AQ475" s="237">
        <f t="shared" si="101"/>
        <v>0</v>
      </c>
      <c r="AR475" s="4">
        <f t="shared" si="102"/>
        <v>3.8666666666666667</v>
      </c>
      <c r="AS475" s="1">
        <f t="shared" si="103"/>
        <v>1</v>
      </c>
      <c r="AT475" s="266">
        <f t="shared" ref="AT475:AT490" si="105">COUNTIF(I475:N475,"&gt;"&amp;0)+COUNTIF(S475:AB475,"&gt;"&amp;0)+COUNTIF(AG475:AN475,"&gt;"&amp;0)</f>
        <v>2</v>
      </c>
    </row>
    <row r="476" spans="1:46" s="211" customFormat="1" ht="15" customHeight="1">
      <c r="A476" s="253">
        <v>9150069</v>
      </c>
      <c r="B476" s="253">
        <v>779123</v>
      </c>
      <c r="C476" s="253" t="s">
        <v>371</v>
      </c>
      <c r="D476" s="260">
        <v>1990</v>
      </c>
      <c r="E476" s="210" t="s">
        <v>11</v>
      </c>
      <c r="F476" s="1" t="str">
        <f>IFERROR(VLOOKUP(B476,SVEXP!$A$2:$F$6577,6,FALSE),"")</f>
        <v>Neregistrovaní</v>
      </c>
      <c r="G476" s="211" t="str">
        <f>IFERROR(VLOOKUP(B476,SVEXP!$A$2:$E$6577,5,FALSE),"")</f>
        <v>Středočeský kraj</v>
      </c>
      <c r="H476" s="262" t="s">
        <v>161</v>
      </c>
      <c r="I476" s="212" t="str">
        <f>IFERROR(VLOOKUP(#REF!,'KLP1'!$C$1:$I$108,7,0),IFERROR(VLOOKUP(A476,'KLP1'!$D$1:$I$108,6,0),""))</f>
        <v/>
      </c>
      <c r="J476" s="212" t="str">
        <f>IFERROR(VLOOKUP(#REF!,'KLP2'!$C$1:$I$108,7,0),IFERROR(VLOOKUP(A476,'KLP2'!$D$1:$I$108,6,0),""))</f>
        <v/>
      </c>
      <c r="K476" s="212" t="str">
        <f>IFERROR(VLOOKUP(#REF!,'DM1'!$C$1:$I$108,7,0),IFERROR(VLOOKUP(A476,'DM1'!$D$1:$I$108,6,0),""))</f>
        <v/>
      </c>
      <c r="L476" s="212" t="str">
        <f>IFERROR(VLOOKUP(#REF!,'DM2'!$C$1:$I$108,7,0),IFERROR(VLOOKUP(A476,'DM2'!$D$1:$I$108,6,0),""))</f>
        <v/>
      </c>
      <c r="M476" s="211" t="str">
        <f>IFERROR(VLOOKUP(A476,'SPF1'!$C$1:$I$108,7,0),IFERROR(VLOOKUP(B476,'SPF1'!$D$1:$I$108,6,0),""))</f>
        <v/>
      </c>
      <c r="N476" s="212" t="str">
        <f>IFERROR(VLOOKUP(A476,'SPF2'!$C$1:$I$108,7,0),IFERROR(VLOOKUP(B476,'SPF2'!$D$1:$I$108,6,0),""))</f>
        <v/>
      </c>
      <c r="O476" s="10">
        <f t="shared" si="93"/>
        <v>0</v>
      </c>
      <c r="P476" s="11">
        <f t="shared" si="94"/>
        <v>0</v>
      </c>
      <c r="Q476" s="201">
        <f t="shared" si="95"/>
        <v>0</v>
      </c>
      <c r="R476" s="213"/>
      <c r="S476" s="248" t="str">
        <f>IFERROR(VLOOKUP(A476,DMSBX1!$C$1:$I$108,7,0),IFERROR(VLOOKUP(B476,DMSBX1!$D$1:$I$108,6,0),""))</f>
        <v/>
      </c>
      <c r="T476" s="248" t="str">
        <f>IFERROR(VLOOKUP(A476,DMSBX2!$C$1:$I$101,7,0),IFERROR(VLOOKUP(B476,DMSBX2!$D$1:$I$101,6,0),""))</f>
        <v/>
      </c>
      <c r="U476" s="212" t="str">
        <f>IFERROR(VLOOKUP(B476,'SP1'!$D$1:$I$107,6,0),"")</f>
        <v/>
      </c>
      <c r="V476" s="212" t="str">
        <f>IFERROR(VLOOKUP(B476,'SP2'!$D$1:$I$107,6,0),"")</f>
        <v/>
      </c>
      <c r="W476" s="212">
        <f>IFERROR(IF(B476&lt;&gt;0,VLOOKUP(B476,KLSBX1!$D$2:$I$120,6,FALSE()),NA()),IFERROR(IF(A476&lt;&gt;0,VLOOKUP(A476,KLSBX1!$C$2:$I$120,7,FALSE()),NA()),""))</f>
        <v>2.4</v>
      </c>
      <c r="X476" s="212" t="str">
        <f>IFERROR(IF(B476&lt;&gt;0,VLOOKUP(B476,KLSBX2!$D$2:$I$120,6,FALSE()),NA()),IFERROR(IF(A476&lt;&gt;0,VLOOKUP(A476,KLSBX2!$C$2:$I$120,7,FALSE()),NA()),""))</f>
        <v/>
      </c>
      <c r="Y476" s="212">
        <f>IFERROR(IF(B476&lt;&gt;0,VLOOKUP(B476,DMSBXNC!$D$2:$I$420,6,FALSE()),NA()),IFERROR(IF(A476&lt;&gt;0,VLOOKUP(A476,DMSBXNC!$C$2:$I$420,7,FALSE()),NA()),""))</f>
        <v>1.73</v>
      </c>
      <c r="Z476" s="212" t="str">
        <f>IFERROR(IF(B476&lt;&gt;0,VLOOKUP(B476,DMSBX1_3!$D$2:$I$420,6,FALSE()),NA()),IFERROR(IF(A476&lt;&gt;0,VLOOKUP(A476,DMSBX1_3!$C$2:$I$420,7,FALSE()),NA()),""))</f>
        <v/>
      </c>
      <c r="AA476" s="212" t="str">
        <f>IFERROR(IF(B476&lt;&gt;0,VLOOKUP(B476,'KLS1'!$D$2:$I$420,6,FALSE()),NA()),IFERROR(IF(A476&lt;&gt;0,VLOOKUP(A476,'KLS1'!$C$2:$I$420,7,FALSE()),NA()),""))</f>
        <v/>
      </c>
      <c r="AB476" s="249" t="str">
        <f>IFERROR(IF(B476&lt;&gt;0,VLOOKUP(B476,'KLS2'!$D$2:$I$426,6,FALSE()),NA()),IFERROR(IF(A476&lt;&gt;0,VLOOKUP(A476,'KLS2'!$C$2:$I$426,7,FALSE()),NA()),""))</f>
        <v/>
      </c>
      <c r="AC476" s="10">
        <f t="shared" si="96"/>
        <v>4.13</v>
      </c>
      <c r="AD476" s="11">
        <f t="shared" si="97"/>
        <v>4.13</v>
      </c>
      <c r="AE476" s="201">
        <f t="shared" si="98"/>
        <v>1.3766666666666667</v>
      </c>
      <c r="AF476" s="240"/>
      <c r="AG476" s="4" t="str">
        <f>IFERROR(VLOOKUP(B476,FS!$A$2:$N$78,6,FALSE),"")</f>
        <v/>
      </c>
      <c r="AH476" s="4" t="str">
        <f>IFERROR(VLOOKUP(B476,FS!$A$2:$N$78,7,FALSE),"")</f>
        <v/>
      </c>
      <c r="AI476" s="4" t="str">
        <f>IFERROR(VLOOKUP(B476,FS!$A$2:$N$78,8,FALSE),"")</f>
        <v/>
      </c>
      <c r="AJ476" s="4" t="str">
        <f>IFERROR(VLOOKUP(B476,FS!$A$2:$N$78,9,FALSE),"")</f>
        <v/>
      </c>
      <c r="AK476" s="4" t="str">
        <f>IFERROR(VLOOKUP(B476,FS!$A$2:$N$78,10,FALSE),"")</f>
        <v/>
      </c>
      <c r="AL476" s="4" t="str">
        <f>IFERROR(VLOOKUP(B476,FS!$A$2:$N$78,11,FALSE),"")</f>
        <v/>
      </c>
      <c r="AM476" s="4" t="str">
        <f>IFERROR(VLOOKUP(B476,FS!$A$2:$N$78,12,FALSE),"")</f>
        <v/>
      </c>
      <c r="AN476" s="4" t="str">
        <f>IFERROR(VLOOKUP(B476,FS!$A$2:$N$78,13,FALSE),"")</f>
        <v/>
      </c>
      <c r="AO476" s="236">
        <f t="shared" si="99"/>
        <v>0</v>
      </c>
      <c r="AP476" s="235">
        <f t="shared" si="100"/>
        <v>0</v>
      </c>
      <c r="AQ476" s="237">
        <f t="shared" si="101"/>
        <v>0</v>
      </c>
      <c r="AR476" s="4">
        <f t="shared" si="102"/>
        <v>1.3766666666666667</v>
      </c>
      <c r="AS476" s="1">
        <f t="shared" si="103"/>
        <v>1</v>
      </c>
      <c r="AT476" s="266">
        <f t="shared" si="105"/>
        <v>2</v>
      </c>
    </row>
    <row r="477" spans="1:46" s="211" customFormat="1" ht="15" customHeight="1">
      <c r="A477" s="250">
        <v>1697306</v>
      </c>
      <c r="B477" s="209">
        <v>774885</v>
      </c>
      <c r="C477" s="250" t="s">
        <v>385</v>
      </c>
      <c r="D477" s="251">
        <v>1988</v>
      </c>
      <c r="E477" s="210" t="s">
        <v>11</v>
      </c>
      <c r="F477" s="1" t="str">
        <f>IFERROR(VLOOKUP(B477,SVEXP!$A$2:$F$6577,6,FALSE),"")</f>
        <v>Snowboard Club Malá Ohrada</v>
      </c>
      <c r="G477" s="211" t="str">
        <f>IFERROR(VLOOKUP(B477,SVEXP!$A$2:$E$6577,5,FALSE),"")</f>
        <v>Hlavní město Praha</v>
      </c>
      <c r="H477" s="252" t="s">
        <v>161</v>
      </c>
      <c r="I477" s="212" t="str">
        <f>IFERROR(VLOOKUP(A477,'KLP1'!$C$1:$I$108,7,0),IFERROR(VLOOKUP(B477,'KLP1'!$D$1:$I$108,6,0),""))</f>
        <v/>
      </c>
      <c r="J477" s="212" t="str">
        <f>IFERROR(VLOOKUP(A477,'KLP2'!$C$1:$I$108,7,0),IFERROR(VLOOKUP(B477,'KLP2'!$D$1:$I$108,6,0),""))</f>
        <v/>
      </c>
      <c r="K477" s="212" t="str">
        <f>IFERROR(VLOOKUP(A477,'DM1'!$C$1:$I$108,7,0),IFERROR(VLOOKUP(B477,'DM1'!$D$1:$I$108,6,0),""))</f>
        <v/>
      </c>
      <c r="L477" s="212" t="str">
        <f>IFERROR(VLOOKUP(A477,'DM2'!$C$1:$I$108,7,0),IFERROR(VLOOKUP(B477,'DM2'!$D$1:$I$108,6,0),""))</f>
        <v/>
      </c>
      <c r="M477" s="212">
        <f>IFERROR(VLOOKUP(A477,'SPF1'!$C$1:$I$108,7,0),IFERROR(VLOOKUP(B477,'SPF1'!$D$1:$I$108,6,0),""))</f>
        <v>12</v>
      </c>
      <c r="N477" s="212">
        <f>IFERROR(VLOOKUP(A477,'SPF2'!$C$1:$I$108,7,0),IFERROR(VLOOKUP(B477,'SPF2'!$D$1:$I$108,6,0),""))</f>
        <v>11</v>
      </c>
      <c r="O477" s="10">
        <f t="shared" si="93"/>
        <v>23</v>
      </c>
      <c r="P477" s="11">
        <f t="shared" si="94"/>
        <v>23</v>
      </c>
      <c r="Q477" s="201">
        <f t="shared" si="95"/>
        <v>7.666666666666667</v>
      </c>
      <c r="R477" s="213"/>
      <c r="S477" s="248" t="str">
        <f>IFERROR(VLOOKUP(A477,DMSBX1!$C$1:$I$108,7,0),IFERROR(VLOOKUP(B477,DMSBX1!$D$1:$I$108,6,0),""))</f>
        <v/>
      </c>
      <c r="T477" s="248" t="str">
        <f>IFERROR(VLOOKUP(A477,DMSBX2!$C$1:$I$101,7,0),IFERROR(VLOOKUP(B477,DMSBX2!$D$1:$I$101,6,0),""))</f>
        <v/>
      </c>
      <c r="U477" s="212" t="str">
        <f>IFERROR(VLOOKUP(B477,'SP1'!$D$1:$I$107,6,0),"")</f>
        <v/>
      </c>
      <c r="V477" s="212" t="str">
        <f>IFERROR(VLOOKUP(B477,'SP2'!$D$1:$I$107,6,0),"")</f>
        <v/>
      </c>
      <c r="W477" s="212" t="str">
        <f>IFERROR(IF(B477&lt;&gt;0,VLOOKUP(B477,KLSBX1!$D$2:$I$120,6,FALSE()),NA()),IFERROR(IF(A477&lt;&gt;0,VLOOKUP(A477,KLSBX1!$C$2:$I$120,7,FALSE()),NA()),""))</f>
        <v/>
      </c>
      <c r="X477" s="212" t="str">
        <f>IFERROR(IF(B477&lt;&gt;0,VLOOKUP(B477,KLSBX2!$D$2:$I$120,6,FALSE()),NA()),IFERROR(IF(A477&lt;&gt;0,VLOOKUP(A477,KLSBX2!$C$2:$I$120,7,FALSE()),NA()),""))</f>
        <v/>
      </c>
      <c r="Y477" s="212" t="str">
        <f>IFERROR(IF(B477&lt;&gt;0,VLOOKUP(B477,DMSBXNC!$D$2:$I$420,6,FALSE()),NA()),IFERROR(IF(A477&lt;&gt;0,VLOOKUP(A477,DMSBXNC!$C$2:$I$420,7,FALSE()),NA()),""))</f>
        <v/>
      </c>
      <c r="Z477" s="212" t="str">
        <f>IFERROR(IF(B477&lt;&gt;0,VLOOKUP(B477,DMSBX1_3!$D$2:$I$420,6,FALSE()),NA()),IFERROR(IF(A477&lt;&gt;0,VLOOKUP(A477,DMSBX1_3!$C$2:$I$420,7,FALSE()),NA()),""))</f>
        <v/>
      </c>
      <c r="AA477" s="212" t="str">
        <f>IFERROR(IF(B477&lt;&gt;0,VLOOKUP(B477,'KLS1'!$D$2:$I$420,6,FALSE()),NA()),IFERROR(IF(A477&lt;&gt;0,VLOOKUP(A477,'KLS1'!$C$2:$I$420,7,FALSE()),NA()),""))</f>
        <v/>
      </c>
      <c r="AB477" s="249" t="str">
        <f>IFERROR(IF(B477&lt;&gt;0,VLOOKUP(B477,'KLS2'!$D$2:$I$426,6,FALSE()),NA()),IFERROR(IF(A477&lt;&gt;0,VLOOKUP(A477,'KLS2'!$C$2:$I$426,7,FALSE()),NA()),""))</f>
        <v/>
      </c>
      <c r="AC477" s="10">
        <f t="shared" si="96"/>
        <v>0</v>
      </c>
      <c r="AD477" s="11">
        <f t="shared" si="97"/>
        <v>0</v>
      </c>
      <c r="AE477" s="201">
        <f t="shared" si="98"/>
        <v>0</v>
      </c>
      <c r="AF477" s="240"/>
      <c r="AG477" s="4" t="str">
        <f>IFERROR(VLOOKUP(B477,FS!$A$2:$N$78,6,FALSE),"")</f>
        <v/>
      </c>
      <c r="AH477" s="4" t="str">
        <f>IFERROR(VLOOKUP(B477,FS!$A$2:$N$78,7,FALSE),"")</f>
        <v/>
      </c>
      <c r="AI477" s="4" t="str">
        <f>IFERROR(VLOOKUP(B477,FS!$A$2:$N$78,8,FALSE),"")</f>
        <v/>
      </c>
      <c r="AJ477" s="4" t="str">
        <f>IFERROR(VLOOKUP(B477,FS!$A$2:$N$78,9,FALSE),"")</f>
        <v/>
      </c>
      <c r="AK477" s="4" t="str">
        <f>IFERROR(VLOOKUP(B477,FS!$A$2:$N$78,10,FALSE),"")</f>
        <v/>
      </c>
      <c r="AL477" s="4" t="str">
        <f>IFERROR(VLOOKUP(B477,FS!$A$2:$N$78,11,FALSE),"")</f>
        <v/>
      </c>
      <c r="AM477" s="4" t="str">
        <f>IFERROR(VLOOKUP(B477,FS!$A$2:$N$78,12,FALSE),"")</f>
        <v/>
      </c>
      <c r="AN477" s="4" t="str">
        <f>IFERROR(VLOOKUP(B477,FS!$A$2:$N$78,13,FALSE),"")</f>
        <v/>
      </c>
      <c r="AO477" s="236">
        <f t="shared" si="99"/>
        <v>0</v>
      </c>
      <c r="AP477" s="235">
        <f t="shared" si="100"/>
        <v>0</v>
      </c>
      <c r="AQ477" s="237">
        <f t="shared" si="101"/>
        <v>0</v>
      </c>
      <c r="AR477" s="4">
        <f t="shared" si="102"/>
        <v>7.666666666666667</v>
      </c>
      <c r="AS477" s="1">
        <f t="shared" si="103"/>
        <v>1</v>
      </c>
      <c r="AT477" s="266">
        <f t="shared" si="105"/>
        <v>2</v>
      </c>
    </row>
    <row r="478" spans="1:46" s="211" customFormat="1" ht="15" customHeight="1">
      <c r="A478" s="269">
        <v>1154984</v>
      </c>
      <c r="B478" s="209">
        <v>774383</v>
      </c>
      <c r="C478" s="209" t="s">
        <v>361</v>
      </c>
      <c r="D478" s="210">
        <v>1988</v>
      </c>
      <c r="E478" s="210" t="s">
        <v>11</v>
      </c>
      <c r="F478" s="1" t="str">
        <f>IFERROR(VLOOKUP(B478,SVEXP!$A$2:$F$6577,6,FALSE),"")</f>
        <v>MAHONY SNOWBOARDS</v>
      </c>
      <c r="G478" s="211" t="str">
        <f>IFERROR(VLOOKUP(B478,SVEXP!$A$2:$E$6577,5,FALSE),"")</f>
        <v>Liberecký kraj</v>
      </c>
      <c r="H478" s="210" t="s">
        <v>161</v>
      </c>
      <c r="I478" s="212"/>
      <c r="J478" s="212"/>
      <c r="K478" s="212"/>
      <c r="L478" s="212"/>
      <c r="M478" s="211" t="str">
        <f>IFERROR(VLOOKUP(A478,'SPF1'!$C$1:$I$108,7,0),IFERROR(VLOOKUP(B478,'SPF1'!$D$1:$I$108,6,0),""))</f>
        <v/>
      </c>
      <c r="N478" s="212" t="str">
        <f>IFERROR(VLOOKUP(A478,'SPF2'!$C$1:$I$108,7,0),IFERROR(VLOOKUP(B478,'SPF2'!$D$1:$I$108,6,0),""))</f>
        <v/>
      </c>
      <c r="O478" s="10">
        <f t="shared" si="93"/>
        <v>0</v>
      </c>
      <c r="P478" s="11">
        <f t="shared" si="94"/>
        <v>0</v>
      </c>
      <c r="Q478" s="201">
        <f t="shared" si="95"/>
        <v>0</v>
      </c>
      <c r="R478" s="213"/>
      <c r="S478" s="248"/>
      <c r="T478" s="212"/>
      <c r="U478" s="212"/>
      <c r="V478" s="212"/>
      <c r="W478" s="212">
        <f>IFERROR(IF(B478&lt;&gt;0,VLOOKUP(B478,KLSBX1!$D$2:$I$120,6,FALSE()),NA()),IFERROR(IF(A478&lt;&gt;0,VLOOKUP(A478,KLSBX1!$C$2:$I$120,7,FALSE()),NA()),""))</f>
        <v>14</v>
      </c>
      <c r="X478" s="212" t="str">
        <f>IFERROR(IF(B478&lt;&gt;0,VLOOKUP(B478,KLSBX2!$D$2:$I$120,6,FALSE()),NA()),IFERROR(IF(A478&lt;&gt;0,VLOOKUP(A478,KLSBX2!$C$2:$I$120,7,FALSE()),NA()),""))</f>
        <v/>
      </c>
      <c r="Y478" s="212">
        <f>IFERROR(IF(B478&lt;&gt;0,VLOOKUP(B478,DMSBXNC!$D$2:$I$420,6,FALSE()),NA()),IFERROR(IF(A478&lt;&gt;0,VLOOKUP(A478,DMSBXNC!$C$2:$I$420,7,FALSE()),NA()),""))</f>
        <v>2.8</v>
      </c>
      <c r="Z478" s="212" t="str">
        <f>IFERROR(IF(B478&lt;&gt;0,VLOOKUP(B478,DMSBX1_3!$D$2:$I$420,6,FALSE()),NA()),IFERROR(IF(A478&lt;&gt;0,VLOOKUP(A478,DMSBX1_3!$C$2:$I$420,7,FALSE()),NA()),""))</f>
        <v/>
      </c>
      <c r="AA478" s="212">
        <f>IFERROR(IF(B478&lt;&gt;0,VLOOKUP(B478,'KLS1'!$D$2:$I$420,6,FALSE()),NA()),IFERROR(IF(A478&lt;&gt;0,VLOOKUP(A478,'KLS1'!$C$2:$I$420,7,FALSE()),NA()),""))</f>
        <v>80</v>
      </c>
      <c r="AB478" s="249">
        <f>IFERROR(IF(B478&lt;&gt;0,VLOOKUP(B478,'KLS2'!$D$2:$I$426,6,FALSE()),NA()),IFERROR(IF(A478&lt;&gt;0,VLOOKUP(A478,'KLS2'!$C$2:$I$426,7,FALSE()),NA()),""))</f>
        <v>32</v>
      </c>
      <c r="AC478" s="10">
        <f t="shared" si="96"/>
        <v>128.80000000000001</v>
      </c>
      <c r="AD478" s="11">
        <f t="shared" si="97"/>
        <v>128.80000000000001</v>
      </c>
      <c r="AE478" s="201">
        <f t="shared" si="98"/>
        <v>42</v>
      </c>
      <c r="AF478" s="240"/>
      <c r="AG478" s="4" t="str">
        <f>IFERROR(VLOOKUP(B478,FS!$A$2:$N$78,6,FALSE),"")</f>
        <v/>
      </c>
      <c r="AH478" s="4" t="str">
        <f>IFERROR(VLOOKUP(B478,FS!$A$2:$N$78,7,FALSE),"")</f>
        <v/>
      </c>
      <c r="AI478" s="4" t="str">
        <f>IFERROR(VLOOKUP(B478,FS!$A$2:$N$78,8,FALSE),"")</f>
        <v/>
      </c>
      <c r="AJ478" s="4" t="str">
        <f>IFERROR(VLOOKUP(B478,FS!$A$2:$N$78,9,FALSE),"")</f>
        <v/>
      </c>
      <c r="AK478" s="4" t="str">
        <f>IFERROR(VLOOKUP(B478,FS!$A$2:$N$78,10,FALSE),"")</f>
        <v/>
      </c>
      <c r="AL478" s="4" t="str">
        <f>IFERROR(VLOOKUP(B478,FS!$A$2:$N$78,11,FALSE),"")</f>
        <v/>
      </c>
      <c r="AM478" s="4" t="str">
        <f>IFERROR(VLOOKUP(B478,FS!$A$2:$N$78,12,FALSE),"")</f>
        <v/>
      </c>
      <c r="AN478" s="4" t="str">
        <f>IFERROR(VLOOKUP(B478,FS!$A$2:$N$78,13,FALSE),"")</f>
        <v/>
      </c>
      <c r="AO478" s="236">
        <f t="shared" si="99"/>
        <v>0</v>
      </c>
      <c r="AP478" s="235">
        <f t="shared" si="100"/>
        <v>0</v>
      </c>
      <c r="AQ478" s="237">
        <f t="shared" si="101"/>
        <v>0</v>
      </c>
      <c r="AR478" s="4">
        <f t="shared" si="102"/>
        <v>42</v>
      </c>
      <c r="AS478" s="1">
        <f t="shared" si="103"/>
        <v>1</v>
      </c>
      <c r="AT478" s="266">
        <f t="shared" si="105"/>
        <v>4</v>
      </c>
    </row>
    <row r="479" spans="1:46" s="211" customFormat="1" ht="15" customHeight="1">
      <c r="A479" s="250">
        <v>1159927</v>
      </c>
      <c r="B479" s="209">
        <v>887749</v>
      </c>
      <c r="C479" s="250" t="s">
        <v>173</v>
      </c>
      <c r="D479" s="251">
        <v>1984</v>
      </c>
      <c r="E479" s="210" t="s">
        <v>11</v>
      </c>
      <c r="F479" s="1" t="str">
        <f>IFERROR(VLOOKUP(B479,SVEXP!$A$2:$F$6577,6,FALSE),"")</f>
        <v>VLLNNA</v>
      </c>
      <c r="G479" s="211" t="str">
        <f>IFERROR(VLOOKUP(B479,SVEXP!$A$2:$E$6577,5,FALSE),"")</f>
        <v>Hlavní město Praha</v>
      </c>
      <c r="H479" s="252" t="s">
        <v>164</v>
      </c>
      <c r="I479" s="212" t="str">
        <f>IFERROR(VLOOKUP(A479,'KLP1'!$C$1:$I$108,7,0),IFERROR(VLOOKUP(B479,'KLP1'!$D$1:$I$108,6,0),""))</f>
        <v/>
      </c>
      <c r="J479" s="212" t="str">
        <f>IFERROR(VLOOKUP(A479,'KLP2'!$C$1:$I$108,7,0),IFERROR(VLOOKUP(B479,'KLP2'!$D$1:$I$108,6,0),""))</f>
        <v/>
      </c>
      <c r="K479" s="212" t="str">
        <f>IFERROR(VLOOKUP(A479,'DM1'!$C$1:$I$108,7,0),IFERROR(VLOOKUP(B479,'DM1'!$D$1:$I$108,6,0),""))</f>
        <v/>
      </c>
      <c r="L479" s="212" t="str">
        <f>IFERROR(VLOOKUP(A479,'DM2'!$C$1:$I$108,7,0),IFERROR(VLOOKUP(B479,'DM2'!$D$1:$I$108,6,0),""))</f>
        <v/>
      </c>
      <c r="M479" s="212">
        <f>IFERROR(VLOOKUP(A479,'SPF1'!$C$1:$I$108,7,0),IFERROR(VLOOKUP(B479,'SPF1'!$D$1:$I$108,6,0),""))</f>
        <v>24</v>
      </c>
      <c r="N479" s="212">
        <f>IFERROR(VLOOKUP(A479,'SPF2'!$C$1:$I$108,7,0),IFERROR(VLOOKUP(B479,'SPF2'!$D$1:$I$108,6,0),""))</f>
        <v>26</v>
      </c>
      <c r="O479" s="10">
        <f t="shared" si="93"/>
        <v>50</v>
      </c>
      <c r="P479" s="11">
        <f t="shared" si="94"/>
        <v>50</v>
      </c>
      <c r="Q479" s="201">
        <f t="shared" si="95"/>
        <v>16.666666666666668</v>
      </c>
      <c r="R479" s="213"/>
      <c r="S479" s="248" t="str">
        <f>IFERROR(VLOOKUP(A479,DMSBX1!$C$1:$I$108,7,0),IFERROR(VLOOKUP(B479,DMSBX1!$D$1:$I$108,6,0),""))</f>
        <v/>
      </c>
      <c r="T479" s="248" t="str">
        <f>IFERROR(VLOOKUP(A479,DMSBX2!$C$1:$I$101,7,0),IFERROR(VLOOKUP(B479,DMSBX2!$D$1:$I$101,6,0),""))</f>
        <v/>
      </c>
      <c r="U479" s="212" t="str">
        <f>IFERROR(VLOOKUP(B479,'SP1'!$D$1:$I$107,6,0),"")</f>
        <v/>
      </c>
      <c r="V479" s="212" t="str">
        <f>IFERROR(VLOOKUP(B479,'SP2'!$D$1:$I$107,6,0),"")</f>
        <v/>
      </c>
      <c r="W479" s="212" t="str">
        <f>IFERROR(IF(B479&lt;&gt;0,VLOOKUP(B479,KLSBX1!$D$2:$I$120,6,FALSE()),NA()),IFERROR(IF(A479&lt;&gt;0,VLOOKUP(A479,KLSBX1!$C$2:$I$120,7,FALSE()),NA()),""))</f>
        <v/>
      </c>
      <c r="X479" s="212" t="str">
        <f>IFERROR(IF(B479&lt;&gt;0,VLOOKUP(B479,KLSBX2!$D$2:$I$120,6,FALSE()),NA()),IFERROR(IF(A479&lt;&gt;0,VLOOKUP(A479,KLSBX2!$C$2:$I$120,7,FALSE()),NA()),""))</f>
        <v/>
      </c>
      <c r="Y479" s="212" t="str">
        <f>IFERROR(IF(B479&lt;&gt;0,VLOOKUP(B479,DMSBXNC!$D$2:$I$420,6,FALSE()),NA()),IFERROR(IF(A479&lt;&gt;0,VLOOKUP(A479,DMSBXNC!$C$2:$I$420,7,FALSE()),NA()),""))</f>
        <v/>
      </c>
      <c r="Z479" s="212" t="str">
        <f>IFERROR(IF(B479&lt;&gt;0,VLOOKUP(B479,DMSBX1_3!$D$2:$I$420,6,FALSE()),NA()),IFERROR(IF(A479&lt;&gt;0,VLOOKUP(A479,DMSBX1_3!$C$2:$I$420,7,FALSE()),NA()),""))</f>
        <v/>
      </c>
      <c r="AA479" s="212" t="str">
        <f>IFERROR(IF(B479&lt;&gt;0,VLOOKUP(B479,'KLS1'!$D$2:$I$420,6,FALSE()),NA()),IFERROR(IF(A479&lt;&gt;0,VLOOKUP(A479,'KLS1'!$C$2:$I$420,7,FALSE()),NA()),""))</f>
        <v/>
      </c>
      <c r="AB479" s="249" t="str">
        <f>IFERROR(IF(B479&lt;&gt;0,VLOOKUP(B479,'KLS2'!$D$2:$I$426,6,FALSE()),NA()),IFERROR(IF(A479&lt;&gt;0,VLOOKUP(A479,'KLS2'!$C$2:$I$426,7,FALSE()),NA()),""))</f>
        <v/>
      </c>
      <c r="AC479" s="10">
        <f t="shared" si="96"/>
        <v>0</v>
      </c>
      <c r="AD479" s="11">
        <f t="shared" si="97"/>
        <v>0</v>
      </c>
      <c r="AE479" s="201">
        <f t="shared" si="98"/>
        <v>0</v>
      </c>
      <c r="AF479" s="240"/>
      <c r="AG479" s="4" t="str">
        <f>IFERROR(VLOOKUP(B479,FS!$A$2:$N$78,6,FALSE),"")</f>
        <v/>
      </c>
      <c r="AH479" s="4" t="str">
        <f>IFERROR(VLOOKUP(B479,FS!$A$2:$N$78,7,FALSE),"")</f>
        <v/>
      </c>
      <c r="AI479" s="4" t="str">
        <f>IFERROR(VLOOKUP(B479,FS!$A$2:$N$78,8,FALSE),"")</f>
        <v/>
      </c>
      <c r="AJ479" s="4" t="str">
        <f>IFERROR(VLOOKUP(B479,FS!$A$2:$N$78,9,FALSE),"")</f>
        <v/>
      </c>
      <c r="AK479" s="4" t="str">
        <f>IFERROR(VLOOKUP(B479,FS!$A$2:$N$78,10,FALSE),"")</f>
        <v/>
      </c>
      <c r="AL479" s="4" t="str">
        <f>IFERROR(VLOOKUP(B479,FS!$A$2:$N$78,11,FALSE),"")</f>
        <v/>
      </c>
      <c r="AM479" s="4" t="str">
        <f>IFERROR(VLOOKUP(B479,FS!$A$2:$N$78,12,FALSE),"")</f>
        <v/>
      </c>
      <c r="AN479" s="4" t="str">
        <f>IFERROR(VLOOKUP(B479,FS!$A$2:$N$78,13,FALSE),"")</f>
        <v/>
      </c>
      <c r="AO479" s="236">
        <f t="shared" si="99"/>
        <v>0</v>
      </c>
      <c r="AP479" s="235">
        <f t="shared" si="100"/>
        <v>0</v>
      </c>
      <c r="AQ479" s="237">
        <f t="shared" si="101"/>
        <v>0</v>
      </c>
      <c r="AR479" s="4">
        <f t="shared" si="102"/>
        <v>16.666666666666668</v>
      </c>
      <c r="AS479" s="1">
        <f t="shared" si="103"/>
        <v>1</v>
      </c>
      <c r="AT479" s="266">
        <f t="shared" si="105"/>
        <v>2</v>
      </c>
    </row>
    <row r="480" spans="1:46" s="211" customFormat="1" ht="15" customHeight="1">
      <c r="A480" s="246">
        <v>9150162</v>
      </c>
      <c r="B480" s="246">
        <v>775709</v>
      </c>
      <c r="C480" s="209" t="s">
        <v>447</v>
      </c>
      <c r="D480" s="247">
        <v>1984</v>
      </c>
      <c r="E480" s="210" t="s">
        <v>11</v>
      </c>
      <c r="F480" s="1" t="str">
        <f>IFERROR(VLOOKUP(B480,SVEXP!$A$2:$F$6577,6,FALSE),"")</f>
        <v>100. Hard</v>
      </c>
      <c r="G480" s="211" t="str">
        <f>IFERROR(VLOOKUP(B480,SVEXP!$A$2:$E$6577,5,FALSE),"")</f>
        <v>Hlavní město Praha</v>
      </c>
      <c r="H480" s="210" t="s">
        <v>161</v>
      </c>
      <c r="I480" s="212" t="str">
        <f>IFERROR(VLOOKUP(A480,'KLP1'!$C$1:$I$108,7,0),IFERROR(VLOOKUP(B480,'KLP1'!$D$1:$I$108,6,0),""))</f>
        <v/>
      </c>
      <c r="J480" s="212" t="str">
        <f>IFERROR(VLOOKUP(A480,'KLP2'!$C$1:$I$108,7,0),IFERROR(VLOOKUP(B480,'KLP2'!$D$1:$I$108,6,0),""))</f>
        <v/>
      </c>
      <c r="K480" s="212">
        <f>IFERROR(VLOOKUP(A480,'DM1'!$C$1:$I$108,7,0),IFERROR(VLOOKUP(B480,'DM1'!$D$1:$I$108,6,0),""))</f>
        <v>3.2</v>
      </c>
      <c r="L480" s="212" t="str">
        <f>IFERROR(VLOOKUP(A480,'DM2'!$C$1:$I$108,7,0),IFERROR(VLOOKUP(B480,'DM2'!$D$1:$I$108,6,0),""))</f>
        <v/>
      </c>
      <c r="M480" s="212">
        <f>IFERROR(VLOOKUP(A480,'SPF1'!$C$1:$I$108,7,0),IFERROR(VLOOKUP(B480,'SPF1'!$D$1:$I$108,6,0),""))</f>
        <v>7</v>
      </c>
      <c r="N480" s="212">
        <f>IFERROR(VLOOKUP(A480,'SPF2'!$C$1:$I$108,7,0),IFERROR(VLOOKUP(B480,'SPF2'!$D$1:$I$108,6,0),""))</f>
        <v>6</v>
      </c>
      <c r="O480" s="10">
        <f t="shared" si="93"/>
        <v>16.2</v>
      </c>
      <c r="P480" s="11">
        <f t="shared" si="94"/>
        <v>16.2</v>
      </c>
      <c r="Q480" s="201">
        <f t="shared" si="95"/>
        <v>5.3999999999999995</v>
      </c>
      <c r="R480" s="213"/>
      <c r="S480" s="248" t="str">
        <f>IFERROR(VLOOKUP(A480,DMSBX1!$C$1:$I$108,7,0),IFERROR(VLOOKUP(B480,DMSBX1!$D$1:$I$108,6,0),""))</f>
        <v/>
      </c>
      <c r="T480" s="248" t="str">
        <f>IFERROR(VLOOKUP(A480,DMSBX2!$C$1:$I$101,7,0),IFERROR(VLOOKUP(B480,DMSBX2!$D$1:$I$101,6,0),""))</f>
        <v/>
      </c>
      <c r="U480" s="212" t="str">
        <f>IFERROR(VLOOKUP(B480,'SP1'!$D$1:$I$107,6,0),"")</f>
        <v/>
      </c>
      <c r="V480" s="212" t="str">
        <f>IFERROR(VLOOKUP(B480,'SP2'!$D$1:$I$107,6,0),"")</f>
        <v/>
      </c>
      <c r="W480" s="212" t="str">
        <f>IFERROR(IF(B480&lt;&gt;0,VLOOKUP(B480,KLSBX1!$D$2:$I$120,6,FALSE()),NA()),IFERROR(IF(A480&lt;&gt;0,VLOOKUP(A480,KLSBX1!$C$2:$I$120,7,FALSE()),NA()),""))</f>
        <v/>
      </c>
      <c r="X480" s="212" t="str">
        <f>IFERROR(IF(B480&lt;&gt;0,VLOOKUP(B480,KLSBX2!$D$2:$I$120,6,FALSE()),NA()),IFERROR(IF(A480&lt;&gt;0,VLOOKUP(A480,KLSBX2!$C$2:$I$120,7,FALSE()),NA()),""))</f>
        <v/>
      </c>
      <c r="Y480" s="212" t="str">
        <f>IFERROR(IF(B480&lt;&gt;0,VLOOKUP(B480,DMSBXNC!$D$2:$I$420,6,FALSE()),NA()),IFERROR(IF(A480&lt;&gt;0,VLOOKUP(A480,DMSBXNC!$C$2:$I$420,7,FALSE()),NA()),""))</f>
        <v/>
      </c>
      <c r="Z480" s="212" t="str">
        <f>IFERROR(IF(B480&lt;&gt;0,VLOOKUP(B480,DMSBX1_3!$D$2:$I$420,6,FALSE()),NA()),IFERROR(IF(A480&lt;&gt;0,VLOOKUP(A480,DMSBX1_3!$C$2:$I$420,7,FALSE()),NA()),""))</f>
        <v/>
      </c>
      <c r="AA480" s="212" t="str">
        <f>IFERROR(IF(B480&lt;&gt;0,VLOOKUP(B480,'KLS1'!$D$2:$I$420,6,FALSE()),NA()),IFERROR(IF(A480&lt;&gt;0,VLOOKUP(A480,'KLS1'!$C$2:$I$420,7,FALSE()),NA()),""))</f>
        <v/>
      </c>
      <c r="AB480" s="249" t="str">
        <f>IFERROR(IF(B480&lt;&gt;0,VLOOKUP(B480,'KLS2'!$D$2:$I$426,6,FALSE()),NA()),IFERROR(IF(A480&lt;&gt;0,VLOOKUP(A480,'KLS2'!$C$2:$I$426,7,FALSE()),NA()),""))</f>
        <v/>
      </c>
      <c r="AC480" s="10">
        <f t="shared" si="96"/>
        <v>0</v>
      </c>
      <c r="AD480" s="11">
        <f t="shared" si="97"/>
        <v>0</v>
      </c>
      <c r="AE480" s="201">
        <f t="shared" si="98"/>
        <v>0</v>
      </c>
      <c r="AF480" s="240"/>
      <c r="AG480" s="4" t="str">
        <f>IFERROR(VLOOKUP(B480,FS!$A$2:$N$78,6,FALSE),"")</f>
        <v/>
      </c>
      <c r="AH480" s="4" t="str">
        <f>IFERROR(VLOOKUP(B480,FS!$A$2:$N$78,7,FALSE),"")</f>
        <v/>
      </c>
      <c r="AI480" s="4" t="str">
        <f>IFERROR(VLOOKUP(B480,FS!$A$2:$N$78,8,FALSE),"")</f>
        <v/>
      </c>
      <c r="AJ480" s="4" t="str">
        <f>IFERROR(VLOOKUP(B480,FS!$A$2:$N$78,9,FALSE),"")</f>
        <v/>
      </c>
      <c r="AK480" s="4" t="str">
        <f>IFERROR(VLOOKUP(B480,FS!$A$2:$N$78,10,FALSE),"")</f>
        <v/>
      </c>
      <c r="AL480" s="4" t="str">
        <f>IFERROR(VLOOKUP(B480,FS!$A$2:$N$78,11,FALSE),"")</f>
        <v/>
      </c>
      <c r="AM480" s="4" t="str">
        <f>IFERROR(VLOOKUP(B480,FS!$A$2:$N$78,12,FALSE),"")</f>
        <v/>
      </c>
      <c r="AN480" s="4" t="str">
        <f>IFERROR(VLOOKUP(B480,FS!$A$2:$N$78,13,FALSE),"")</f>
        <v/>
      </c>
      <c r="AO480" s="236">
        <f t="shared" si="99"/>
        <v>0</v>
      </c>
      <c r="AP480" s="235">
        <f t="shared" si="100"/>
        <v>0</v>
      </c>
      <c r="AQ480" s="237">
        <f t="shared" si="101"/>
        <v>0</v>
      </c>
      <c r="AR480" s="4">
        <f t="shared" si="102"/>
        <v>5.3999999999999995</v>
      </c>
      <c r="AS480" s="1">
        <f t="shared" si="103"/>
        <v>1</v>
      </c>
      <c r="AT480" s="266">
        <f t="shared" si="105"/>
        <v>3</v>
      </c>
    </row>
    <row r="481" spans="1:46" s="211" customFormat="1" ht="15" customHeight="1">
      <c r="A481" s="246">
        <v>9150015</v>
      </c>
      <c r="B481" s="246">
        <v>773707</v>
      </c>
      <c r="C481" s="209" t="s">
        <v>51</v>
      </c>
      <c r="D481" s="247">
        <v>1984</v>
      </c>
      <c r="E481" s="210" t="s">
        <v>11</v>
      </c>
      <c r="F481" s="1" t="str">
        <f>IFERROR(VLOOKUP(B481,SVEXP!$A$2:$F$6577,6,FALSE),"")</f>
        <v>Neregistrovaní</v>
      </c>
      <c r="G481" s="211" t="str">
        <f>IFERROR(VLOOKUP(B481,SVEXP!$A$2:$E$6577,5,FALSE),"")</f>
        <v>Kraj Vysočina</v>
      </c>
      <c r="H481" s="210" t="s">
        <v>161</v>
      </c>
      <c r="I481" s="212" t="str">
        <f>IFERROR(VLOOKUP(A481,'KLP1'!$C$1:$I$108,7,0),IFERROR(VLOOKUP(B481,'KLP1'!$D$1:$I$108,6,0),""))</f>
        <v/>
      </c>
      <c r="J481" s="212" t="str">
        <f>IFERROR(VLOOKUP(A481,'KLP2'!$C$1:$I$108,7,0),IFERROR(VLOOKUP(B481,'KLP2'!$D$1:$I$108,6,0),""))</f>
        <v/>
      </c>
      <c r="K481" s="212">
        <f>IFERROR(VLOOKUP(A481,'DM1'!$C$1:$I$108,7,0),IFERROR(VLOOKUP(B481,'DM1'!$D$1:$I$108,6,0),""))</f>
        <v>4.5</v>
      </c>
      <c r="L481" s="212">
        <f>IFERROR(VLOOKUP(A481,'DM2'!$C$1:$I$108,7,0),IFERROR(VLOOKUP(B481,'DM2'!$D$1:$I$108,6,0),""))</f>
        <v>4.5</v>
      </c>
      <c r="M481" s="212">
        <f>IFERROR(VLOOKUP(A481,'SPF1'!$C$1:$I$108,7,0),IFERROR(VLOOKUP(B481,'SPF1'!$D$1:$I$108,6,0),""))</f>
        <v>8</v>
      </c>
      <c r="N481" s="212">
        <f>IFERROR(VLOOKUP(A481,'SPF2'!$C$1:$I$108,7,0),IFERROR(VLOOKUP(B481,'SPF2'!$D$1:$I$108,6,0),""))</f>
        <v>7</v>
      </c>
      <c r="O481" s="10">
        <f t="shared" si="93"/>
        <v>24</v>
      </c>
      <c r="P481" s="11">
        <f t="shared" si="94"/>
        <v>24</v>
      </c>
      <c r="Q481" s="201">
        <f t="shared" si="95"/>
        <v>6.5</v>
      </c>
      <c r="R481" s="213"/>
      <c r="S481" s="248" t="str">
        <f>IFERROR(VLOOKUP(A481,DMSBX1!$C$1:$I$108,7,0),IFERROR(VLOOKUP(B481,DMSBX1!$D$1:$I$108,6,0),""))</f>
        <v/>
      </c>
      <c r="T481" s="248" t="str">
        <f>IFERROR(VLOOKUP(A481,DMSBX2!$C$1:$I$101,7,0),IFERROR(VLOOKUP(B481,DMSBX2!$D$1:$I$101,6,0),""))</f>
        <v/>
      </c>
      <c r="U481" s="212" t="str">
        <f>IFERROR(VLOOKUP(B481,'SP1'!$D$1:$I$107,6,0),"")</f>
        <v/>
      </c>
      <c r="V481" s="212" t="str">
        <f>IFERROR(VLOOKUP(B481,'SP2'!$D$1:$I$107,6,0),"")</f>
        <v/>
      </c>
      <c r="W481" s="212" t="str">
        <f>IFERROR(IF(B481&lt;&gt;0,VLOOKUP(B481,KLSBX1!$D$2:$I$120,6,FALSE()),NA()),IFERROR(IF(A481&lt;&gt;0,VLOOKUP(A481,KLSBX1!$C$2:$I$120,7,FALSE()),NA()),""))</f>
        <v/>
      </c>
      <c r="X481" s="212" t="str">
        <f>IFERROR(IF(B481&lt;&gt;0,VLOOKUP(B481,KLSBX2!$D$2:$I$120,6,FALSE()),NA()),IFERROR(IF(A481&lt;&gt;0,VLOOKUP(A481,KLSBX2!$C$2:$I$120,7,FALSE()),NA()),""))</f>
        <v/>
      </c>
      <c r="Y481" s="212" t="str">
        <f>IFERROR(IF(B481&lt;&gt;0,VLOOKUP(B481,DMSBXNC!$D$2:$I$420,6,FALSE()),NA()),IFERROR(IF(A481&lt;&gt;0,VLOOKUP(A481,DMSBXNC!$C$2:$I$420,7,FALSE()),NA()),""))</f>
        <v/>
      </c>
      <c r="Z481" s="212" t="str">
        <f>IFERROR(IF(B481&lt;&gt;0,VLOOKUP(B481,DMSBX1_3!$D$2:$I$420,6,FALSE()),NA()),IFERROR(IF(A481&lt;&gt;0,VLOOKUP(A481,DMSBX1_3!$C$2:$I$420,7,FALSE()),NA()),""))</f>
        <v/>
      </c>
      <c r="AA481" s="212" t="str">
        <f>IFERROR(IF(B481&lt;&gt;0,VLOOKUP(B481,'KLS1'!$D$2:$I$420,6,FALSE()),NA()),IFERROR(IF(A481&lt;&gt;0,VLOOKUP(A481,'KLS1'!$C$2:$I$420,7,FALSE()),NA()),""))</f>
        <v/>
      </c>
      <c r="AB481" s="249" t="str">
        <f>IFERROR(IF(B481&lt;&gt;0,VLOOKUP(B481,'KLS2'!$D$2:$I$426,6,FALSE()),NA()),IFERROR(IF(A481&lt;&gt;0,VLOOKUP(A481,'KLS2'!$C$2:$I$426,7,FALSE()),NA()),""))</f>
        <v/>
      </c>
      <c r="AC481" s="10">
        <f t="shared" si="96"/>
        <v>0</v>
      </c>
      <c r="AD481" s="11">
        <f t="shared" si="97"/>
        <v>0</v>
      </c>
      <c r="AE481" s="201">
        <f t="shared" si="98"/>
        <v>0</v>
      </c>
      <c r="AF481" s="240"/>
      <c r="AG481" s="4" t="str">
        <f>IFERROR(VLOOKUP(B481,FS!$A$2:$N$78,6,FALSE),"")</f>
        <v/>
      </c>
      <c r="AH481" s="4" t="str">
        <f>IFERROR(VLOOKUP(B481,FS!$A$2:$N$78,7,FALSE),"")</f>
        <v/>
      </c>
      <c r="AI481" s="4" t="str">
        <f>IFERROR(VLOOKUP(B481,FS!$A$2:$N$78,8,FALSE),"")</f>
        <v/>
      </c>
      <c r="AJ481" s="4" t="str">
        <f>IFERROR(VLOOKUP(B481,FS!$A$2:$N$78,9,FALSE),"")</f>
        <v/>
      </c>
      <c r="AK481" s="4" t="str">
        <f>IFERROR(VLOOKUP(B481,FS!$A$2:$N$78,10,FALSE),"")</f>
        <v/>
      </c>
      <c r="AL481" s="4" t="str">
        <f>IFERROR(VLOOKUP(B481,FS!$A$2:$N$78,11,FALSE),"")</f>
        <v/>
      </c>
      <c r="AM481" s="4" t="str">
        <f>IFERROR(VLOOKUP(B481,FS!$A$2:$N$78,12,FALSE),"")</f>
        <v/>
      </c>
      <c r="AN481" s="4" t="str">
        <f>IFERROR(VLOOKUP(B481,FS!$A$2:$N$78,13,FALSE),"")</f>
        <v/>
      </c>
      <c r="AO481" s="236">
        <f t="shared" si="99"/>
        <v>0</v>
      </c>
      <c r="AP481" s="235">
        <f t="shared" si="100"/>
        <v>0</v>
      </c>
      <c r="AQ481" s="237">
        <f t="shared" si="101"/>
        <v>0</v>
      </c>
      <c r="AR481" s="4">
        <f t="shared" si="102"/>
        <v>6.5</v>
      </c>
      <c r="AS481" s="1">
        <f t="shared" si="103"/>
        <v>1</v>
      </c>
      <c r="AT481" s="266">
        <f t="shared" si="105"/>
        <v>4</v>
      </c>
    </row>
    <row r="482" spans="1:46" s="211" customFormat="1" ht="15" customHeight="1">
      <c r="A482" s="246">
        <v>9150150</v>
      </c>
      <c r="B482" s="246">
        <v>773731</v>
      </c>
      <c r="C482" s="209" t="s">
        <v>378</v>
      </c>
      <c r="D482" s="247">
        <v>1982</v>
      </c>
      <c r="E482" s="210" t="s">
        <v>11</v>
      </c>
      <c r="F482" s="1" t="str">
        <f>IFERROR(VLOOKUP(B482,SVEXP!$A$2:$F$6577,6,FALSE),"")</f>
        <v>SK SNOWRIDERS VIMPERK</v>
      </c>
      <c r="G482" s="211">
        <f>IFERROR(VLOOKUP(B482,SVEXP!$A$2:$E$6577,5,FALSE),"")</f>
        <v>0</v>
      </c>
      <c r="H482" s="210" t="s">
        <v>161</v>
      </c>
      <c r="I482" s="212" t="str">
        <f>IFERROR(VLOOKUP(A482,'KLP1'!$C$1:$I$108,7,0),IFERROR(VLOOKUP(B482,'KLP1'!$D$1:$I$108,6,0),""))</f>
        <v/>
      </c>
      <c r="J482" s="212" t="str">
        <f>IFERROR(VLOOKUP(A482,'KLP2'!$C$1:$I$108,7,0),IFERROR(VLOOKUP(B482,'KLP2'!$D$1:$I$108,6,0),""))</f>
        <v/>
      </c>
      <c r="K482" s="212" t="str">
        <f>IFERROR(VLOOKUP(A482,'DM1'!$C$1:$I$108,7,0),IFERROR(VLOOKUP(B482,'DM1'!$D$1:$I$108,6,0),""))</f>
        <v/>
      </c>
      <c r="L482" s="212" t="str">
        <f>IFERROR(VLOOKUP(A482,'DM2'!$C$1:$I$108,7,0),IFERROR(VLOOKUP(B482,'DM2'!$D$1:$I$108,6,0),""))</f>
        <v/>
      </c>
      <c r="M482" s="211" t="str">
        <f>IFERROR(VLOOKUP(A482,'SPF1'!$C$1:$I$108,7,0),IFERROR(VLOOKUP(B482,'SPF1'!$D$1:$I$108,6,0),""))</f>
        <v/>
      </c>
      <c r="N482" s="212">
        <f>IFERROR(VLOOKUP(A482,'SPF2'!$C$1:$I$108,7,0),IFERROR(VLOOKUP(B482,'SPF2'!$D$1:$I$108,6,0),""))</f>
        <v>12</v>
      </c>
      <c r="O482" s="10">
        <f t="shared" si="93"/>
        <v>12</v>
      </c>
      <c r="P482" s="11">
        <f t="shared" si="94"/>
        <v>12</v>
      </c>
      <c r="Q482" s="201">
        <f t="shared" si="95"/>
        <v>4</v>
      </c>
      <c r="R482" s="213"/>
      <c r="S482" s="248" t="str">
        <f>IFERROR(VLOOKUP(A482,DMSBX1!$C$1:$I$108,7,0),IFERROR(VLOOKUP(B482,DMSBX1!$D$1:$I$108,6,0),""))</f>
        <v/>
      </c>
      <c r="T482" s="248" t="str">
        <f>IFERROR(VLOOKUP(A482,DMSBX2!$C$1:$I$101,7,0),IFERROR(VLOOKUP(B482,DMSBX2!$D$1:$I$101,6,0),""))</f>
        <v/>
      </c>
      <c r="U482" s="212" t="str">
        <f>IFERROR(VLOOKUP(B482,'SP1'!$D$1:$I$107,6,0),"")</f>
        <v/>
      </c>
      <c r="V482" s="212" t="str">
        <f>IFERROR(VLOOKUP(B482,'SP2'!$D$1:$I$107,6,0),"")</f>
        <v/>
      </c>
      <c r="W482" s="212" t="str">
        <f>IFERROR(IF(B482&lt;&gt;0,VLOOKUP(B482,KLSBX1!$D$2:$I$120,6,FALSE()),NA()),IFERROR(IF(A482&lt;&gt;0,VLOOKUP(A482,KLSBX1!$C$2:$I$120,7,FALSE()),NA()),""))</f>
        <v/>
      </c>
      <c r="X482" s="212" t="str">
        <f>IFERROR(IF(B482&lt;&gt;0,VLOOKUP(B482,KLSBX2!$D$2:$I$120,6,FALSE()),NA()),IFERROR(IF(A482&lt;&gt;0,VLOOKUP(A482,KLSBX2!$C$2:$I$120,7,FALSE()),NA()),""))</f>
        <v/>
      </c>
      <c r="Y482" s="212" t="str">
        <f>IFERROR(IF(B482&lt;&gt;0,VLOOKUP(B482,DMSBXNC!$D$2:$I$420,6,FALSE()),NA()),IFERROR(IF(A482&lt;&gt;0,VLOOKUP(A482,DMSBXNC!$C$2:$I$420,7,FALSE()),NA()),""))</f>
        <v/>
      </c>
      <c r="Z482" s="212" t="str">
        <f>IFERROR(IF(B482&lt;&gt;0,VLOOKUP(B482,DMSBX1_3!$D$2:$I$420,6,FALSE()),NA()),IFERROR(IF(A482&lt;&gt;0,VLOOKUP(A482,DMSBX1_3!$C$2:$I$420,7,FALSE()),NA()),""))</f>
        <v/>
      </c>
      <c r="AA482" s="212" t="str">
        <f>IFERROR(IF(B482&lt;&gt;0,VLOOKUP(B482,'KLS1'!$D$2:$I$420,6,FALSE()),NA()),IFERROR(IF(A482&lt;&gt;0,VLOOKUP(A482,'KLS1'!$C$2:$I$420,7,FALSE()),NA()),""))</f>
        <v/>
      </c>
      <c r="AB482" s="249" t="str">
        <f>IFERROR(IF(B482&lt;&gt;0,VLOOKUP(B482,'KLS2'!$D$2:$I$426,6,FALSE()),NA()),IFERROR(IF(A482&lt;&gt;0,VLOOKUP(A482,'KLS2'!$C$2:$I$426,7,FALSE()),NA()),""))</f>
        <v/>
      </c>
      <c r="AC482" s="10">
        <f t="shared" si="96"/>
        <v>0</v>
      </c>
      <c r="AD482" s="11">
        <f t="shared" si="97"/>
        <v>0</v>
      </c>
      <c r="AE482" s="201">
        <f t="shared" si="98"/>
        <v>0</v>
      </c>
      <c r="AF482" s="240"/>
      <c r="AG482" s="4" t="str">
        <f>IFERROR(VLOOKUP(B482,FS!$A$2:$N$78,6,FALSE),"")</f>
        <v/>
      </c>
      <c r="AH482" s="4" t="str">
        <f>IFERROR(VLOOKUP(B482,FS!$A$2:$N$78,7,FALSE),"")</f>
        <v/>
      </c>
      <c r="AI482" s="4" t="str">
        <f>IFERROR(VLOOKUP(B482,FS!$A$2:$N$78,8,FALSE),"")</f>
        <v/>
      </c>
      <c r="AJ482" s="4" t="str">
        <f>IFERROR(VLOOKUP(B482,FS!$A$2:$N$78,9,FALSE),"")</f>
        <v/>
      </c>
      <c r="AK482" s="4" t="str">
        <f>IFERROR(VLOOKUP(B482,FS!$A$2:$N$78,10,FALSE),"")</f>
        <v/>
      </c>
      <c r="AL482" s="4" t="str">
        <f>IFERROR(VLOOKUP(B482,FS!$A$2:$N$78,11,FALSE),"")</f>
        <v/>
      </c>
      <c r="AM482" s="4" t="str">
        <f>IFERROR(VLOOKUP(B482,FS!$A$2:$N$78,12,FALSE),"")</f>
        <v/>
      </c>
      <c r="AN482" s="4" t="str">
        <f>IFERROR(VLOOKUP(B482,FS!$A$2:$N$78,13,FALSE),"")</f>
        <v/>
      </c>
      <c r="AO482" s="236">
        <f t="shared" si="99"/>
        <v>0</v>
      </c>
      <c r="AP482" s="235">
        <f t="shared" si="100"/>
        <v>0</v>
      </c>
      <c r="AQ482" s="237">
        <f t="shared" si="101"/>
        <v>0</v>
      </c>
      <c r="AR482" s="4">
        <f t="shared" si="102"/>
        <v>4</v>
      </c>
      <c r="AS482" s="1">
        <f t="shared" si="103"/>
        <v>1</v>
      </c>
      <c r="AT482" s="266">
        <f t="shared" si="105"/>
        <v>1</v>
      </c>
    </row>
    <row r="483" spans="1:46" s="211" customFormat="1" ht="15" customHeight="1">
      <c r="A483" s="246">
        <v>9150213</v>
      </c>
      <c r="B483" s="246">
        <v>775714</v>
      </c>
      <c r="C483" s="209" t="s">
        <v>18</v>
      </c>
      <c r="D483" s="247">
        <v>1981</v>
      </c>
      <c r="E483" s="210" t="s">
        <v>11</v>
      </c>
      <c r="F483" s="1" t="str">
        <f>IFERROR(VLOOKUP(B483,SVEXP!$A$2:$F$6577,6,FALSE),"")</f>
        <v>100. Hard</v>
      </c>
      <c r="G483" s="211" t="str">
        <f>IFERROR(VLOOKUP(B483,SVEXP!$A$2:$E$6577,5,FALSE),"")</f>
        <v>Středočeský kraj</v>
      </c>
      <c r="H483" s="210" t="s">
        <v>161</v>
      </c>
      <c r="I483" s="212">
        <f>IFERROR(VLOOKUP(A483,'KLP1'!$C$1:$I$108,7,0),IFERROR(VLOOKUP(B483,'KLP1'!$D$1:$I$108,6,0),""))</f>
        <v>80</v>
      </c>
      <c r="J483" s="212" t="str">
        <f>IFERROR(VLOOKUP(A483,'KLP2'!$C$1:$I$108,7,0),IFERROR(VLOOKUP(B483,'KLP2'!$D$1:$I$108,6,0),""))</f>
        <v/>
      </c>
      <c r="K483" s="212">
        <f>IFERROR(VLOOKUP(A483,'DM1'!$C$1:$I$108,7,0),IFERROR(VLOOKUP(B483,'DM1'!$D$1:$I$108,6,0),""))</f>
        <v>60</v>
      </c>
      <c r="L483" s="212">
        <f>IFERROR(VLOOKUP(A483,'DM2'!$C$1:$I$108,7,0),IFERROR(VLOOKUP(B483,'DM2'!$D$1:$I$108,6,0),""))</f>
        <v>50</v>
      </c>
      <c r="M483" s="212">
        <f>IFERROR(VLOOKUP(A483,'SPF1'!$C$1:$I$108,7,0),IFERROR(VLOOKUP(B483,'SPF1'!$D$1:$I$108,6,0),""))</f>
        <v>18</v>
      </c>
      <c r="N483" s="212">
        <f>IFERROR(VLOOKUP(A483,'SPF2'!$C$1:$I$108,7,0),IFERROR(VLOOKUP(B483,'SPF2'!$D$1:$I$108,6,0),""))</f>
        <v>50</v>
      </c>
      <c r="O483" s="10">
        <f t="shared" si="93"/>
        <v>258</v>
      </c>
      <c r="P483" s="11">
        <f t="shared" si="94"/>
        <v>240</v>
      </c>
      <c r="Q483" s="201">
        <f t="shared" si="95"/>
        <v>63.333333333333336</v>
      </c>
      <c r="R483" s="213"/>
      <c r="S483" s="248" t="str">
        <f>IFERROR(VLOOKUP(A483,DMSBX1!$C$1:$I$108,7,0),IFERROR(VLOOKUP(B483,DMSBX1!$D$1:$I$108,6,0),""))</f>
        <v/>
      </c>
      <c r="T483" s="248" t="str">
        <f>IFERROR(VLOOKUP(A483,DMSBX2!$C$1:$I$101,7,0),IFERROR(VLOOKUP(B483,DMSBX2!$D$1:$I$101,6,0),""))</f>
        <v/>
      </c>
      <c r="U483" s="212" t="str">
        <f>IFERROR(VLOOKUP(B483,'SP1'!$D$1:$I$107,6,0),"")</f>
        <v/>
      </c>
      <c r="V483" s="212" t="str">
        <f>IFERROR(VLOOKUP(B483,'SP2'!$D$1:$I$107,6,0),"")</f>
        <v/>
      </c>
      <c r="W483" s="212" t="str">
        <f>IFERROR(IF(B483&lt;&gt;0,VLOOKUP(B483,KLSBX1!$D$2:$I$120,6,FALSE()),NA()),IFERROR(IF(A483&lt;&gt;0,VLOOKUP(A483,KLSBX1!$C$2:$I$120,7,FALSE()),NA()),""))</f>
        <v/>
      </c>
      <c r="X483" s="212" t="str">
        <f>IFERROR(IF(B483&lt;&gt;0,VLOOKUP(B483,KLSBX2!$D$2:$I$120,6,FALSE()),NA()),IFERROR(IF(A483&lt;&gt;0,VLOOKUP(A483,KLSBX2!$C$2:$I$120,7,FALSE()),NA()),""))</f>
        <v/>
      </c>
      <c r="Y483" s="212" t="str">
        <f>IFERROR(IF(B483&lt;&gt;0,VLOOKUP(B483,DMSBXNC!$D$2:$I$420,6,FALSE()),NA()),IFERROR(IF(A483&lt;&gt;0,VLOOKUP(A483,DMSBXNC!$C$2:$I$420,7,FALSE()),NA()),""))</f>
        <v/>
      </c>
      <c r="Z483" s="212" t="str">
        <f>IFERROR(IF(B483&lt;&gt;0,VLOOKUP(B483,DMSBX1_3!$D$2:$I$420,6,FALSE()),NA()),IFERROR(IF(A483&lt;&gt;0,VLOOKUP(A483,DMSBX1_3!$C$2:$I$420,7,FALSE()),NA()),""))</f>
        <v/>
      </c>
      <c r="AA483" s="212" t="str">
        <f>IFERROR(IF(B483&lt;&gt;0,VLOOKUP(B483,'KLS1'!$D$2:$I$420,6,FALSE()),NA()),IFERROR(IF(A483&lt;&gt;0,VLOOKUP(A483,'KLS1'!$C$2:$I$420,7,FALSE()),NA()),""))</f>
        <v/>
      </c>
      <c r="AB483" s="249" t="str">
        <f>IFERROR(IF(B483&lt;&gt;0,VLOOKUP(B483,'KLS2'!$D$2:$I$426,6,FALSE()),NA()),IFERROR(IF(A483&lt;&gt;0,VLOOKUP(A483,'KLS2'!$C$2:$I$426,7,FALSE()),NA()),""))</f>
        <v/>
      </c>
      <c r="AC483" s="10">
        <f t="shared" si="96"/>
        <v>0</v>
      </c>
      <c r="AD483" s="11">
        <f t="shared" si="97"/>
        <v>0</v>
      </c>
      <c r="AE483" s="201">
        <f t="shared" si="98"/>
        <v>0</v>
      </c>
      <c r="AF483" s="240"/>
      <c r="AG483" s="4" t="str">
        <f>IFERROR(VLOOKUP(B483,FS!$A$2:$N$78,6,FALSE),"")</f>
        <v/>
      </c>
      <c r="AH483" s="4" t="str">
        <f>IFERROR(VLOOKUP(B483,FS!$A$2:$N$78,7,FALSE),"")</f>
        <v/>
      </c>
      <c r="AI483" s="4" t="str">
        <f>IFERROR(VLOOKUP(B483,FS!$A$2:$N$78,8,FALSE),"")</f>
        <v/>
      </c>
      <c r="AJ483" s="4" t="str">
        <f>IFERROR(VLOOKUP(B483,FS!$A$2:$N$78,9,FALSE),"")</f>
        <v/>
      </c>
      <c r="AK483" s="4" t="str">
        <f>IFERROR(VLOOKUP(B483,FS!$A$2:$N$78,10,FALSE),"")</f>
        <v/>
      </c>
      <c r="AL483" s="4" t="str">
        <f>IFERROR(VLOOKUP(B483,FS!$A$2:$N$78,11,FALSE),"")</f>
        <v/>
      </c>
      <c r="AM483" s="4" t="str">
        <f>IFERROR(VLOOKUP(B483,FS!$A$2:$N$78,12,FALSE),"")</f>
        <v/>
      </c>
      <c r="AN483" s="4" t="str">
        <f>IFERROR(VLOOKUP(B483,FS!$A$2:$N$78,13,FALSE),"")</f>
        <v/>
      </c>
      <c r="AO483" s="236">
        <f t="shared" si="99"/>
        <v>0</v>
      </c>
      <c r="AP483" s="235">
        <f t="shared" si="100"/>
        <v>0</v>
      </c>
      <c r="AQ483" s="237">
        <f t="shared" si="101"/>
        <v>0</v>
      </c>
      <c r="AR483" s="4">
        <f t="shared" si="102"/>
        <v>63.333333333333336</v>
      </c>
      <c r="AS483" s="1">
        <f t="shared" si="103"/>
        <v>1</v>
      </c>
      <c r="AT483" s="266">
        <f t="shared" si="105"/>
        <v>5</v>
      </c>
    </row>
    <row r="484" spans="1:46" s="211" customFormat="1" ht="15" customHeight="1">
      <c r="A484" s="246">
        <v>1473042</v>
      </c>
      <c r="B484" s="246">
        <v>776413</v>
      </c>
      <c r="C484" s="209" t="s">
        <v>34</v>
      </c>
      <c r="D484" s="247">
        <v>1980</v>
      </c>
      <c r="E484" s="210" t="s">
        <v>11</v>
      </c>
      <c r="F484" s="1" t="str">
        <f>IFERROR(VLOOKUP(B484,SVEXP!$A$2:$F$6577,6,FALSE),"")</f>
        <v>FB Sport Club</v>
      </c>
      <c r="G484" s="211" t="str">
        <f>IFERROR(VLOOKUP(B484,SVEXP!$A$2:$E$6577,5,FALSE),"")</f>
        <v>Hlavní město Praha</v>
      </c>
      <c r="H484" s="210" t="s">
        <v>161</v>
      </c>
      <c r="I484" s="212">
        <f>IFERROR(VLOOKUP(A484,'KLP1'!$C$1:$I$108,7,0),IFERROR(VLOOKUP(B484,'KLP1'!$D$1:$I$108,6,0),""))</f>
        <v>32</v>
      </c>
      <c r="J484" s="212">
        <f>IFERROR(VLOOKUP(A484,'KLP2'!$C$1:$I$108,7,0),IFERROR(VLOOKUP(B484,'KLP2'!$D$1:$I$108,6,0),""))</f>
        <v>36</v>
      </c>
      <c r="K484" s="212">
        <f>IFERROR(VLOOKUP(A484,'DM1'!$C$1:$I$108,7,0),IFERROR(VLOOKUP(B484,'DM1'!$D$1:$I$108,6,0),""))</f>
        <v>9</v>
      </c>
      <c r="L484" s="212">
        <f>IFERROR(VLOOKUP(A484,'DM2'!$C$1:$I$108,7,0),IFERROR(VLOOKUP(B484,'DM2'!$D$1:$I$108,6,0),""))</f>
        <v>18</v>
      </c>
      <c r="M484" s="212">
        <f>IFERROR(VLOOKUP(A484,'SPF1'!$C$1:$I$108,7,0),IFERROR(VLOOKUP(B484,'SPF1'!$D$1:$I$108,6,0),""))</f>
        <v>2.6</v>
      </c>
      <c r="N484" s="212">
        <f>IFERROR(VLOOKUP(A484,'SPF2'!$C$1:$I$108,7,0),IFERROR(VLOOKUP(B484,'SPF2'!$D$1:$I$108,6,0),""))</f>
        <v>15</v>
      </c>
      <c r="O484" s="10">
        <f t="shared" si="93"/>
        <v>112.6</v>
      </c>
      <c r="P484" s="11">
        <f t="shared" si="94"/>
        <v>101</v>
      </c>
      <c r="Q484" s="201">
        <f t="shared" si="95"/>
        <v>28.666666666666668</v>
      </c>
      <c r="R484" s="213"/>
      <c r="S484" s="248" t="str">
        <f>IFERROR(VLOOKUP(A484,DMSBX1!$C$1:$I$108,7,0),IFERROR(VLOOKUP(B484,DMSBX1!$D$1:$I$108,6,0),""))</f>
        <v/>
      </c>
      <c r="T484" s="248" t="str">
        <f>IFERROR(VLOOKUP(A484,DMSBX2!$C$1:$I$101,7,0),IFERROR(VLOOKUP(B484,DMSBX2!$D$1:$I$101,6,0),""))</f>
        <v/>
      </c>
      <c r="U484" s="212" t="str">
        <f>IFERROR(VLOOKUP(B484,'SP1'!$D$1:$I$107,6,0),"")</f>
        <v/>
      </c>
      <c r="V484" s="212" t="str">
        <f>IFERROR(VLOOKUP(B484,'SP2'!$D$1:$I$107,6,0),"")</f>
        <v/>
      </c>
      <c r="W484" s="212" t="str">
        <f>IFERROR(IF(B484&lt;&gt;0,VLOOKUP(B484,KLSBX1!$D$2:$I$120,6,FALSE()),NA()),IFERROR(IF(A484&lt;&gt;0,VLOOKUP(A484,KLSBX1!$C$2:$I$120,7,FALSE()),NA()),""))</f>
        <v/>
      </c>
      <c r="X484" s="212" t="str">
        <f>IFERROR(IF(B484&lt;&gt;0,VLOOKUP(B484,KLSBX2!$D$2:$I$120,6,FALSE()),NA()),IFERROR(IF(A484&lt;&gt;0,VLOOKUP(A484,KLSBX2!$C$2:$I$120,7,FALSE()),NA()),""))</f>
        <v/>
      </c>
      <c r="Y484" s="212" t="str">
        <f>IFERROR(IF(B484&lt;&gt;0,VLOOKUP(B484,DMSBXNC!$D$2:$I$420,6,FALSE()),NA()),IFERROR(IF(A484&lt;&gt;0,VLOOKUP(A484,DMSBXNC!$C$2:$I$420,7,FALSE()),NA()),""))</f>
        <v/>
      </c>
      <c r="Z484" s="212" t="str">
        <f>IFERROR(IF(B484&lt;&gt;0,VLOOKUP(B484,DMSBX1_3!$D$2:$I$420,6,FALSE()),NA()),IFERROR(IF(A484&lt;&gt;0,VLOOKUP(A484,DMSBX1_3!$C$2:$I$420,7,FALSE()),NA()),""))</f>
        <v/>
      </c>
      <c r="AA484" s="212" t="str">
        <f>IFERROR(IF(B484&lt;&gt;0,VLOOKUP(B484,'KLS1'!$D$2:$I$420,6,FALSE()),NA()),IFERROR(IF(A484&lt;&gt;0,VLOOKUP(A484,'KLS1'!$C$2:$I$420,7,FALSE()),NA()),""))</f>
        <v/>
      </c>
      <c r="AB484" s="249" t="str">
        <f>IFERROR(IF(B484&lt;&gt;0,VLOOKUP(B484,'KLS2'!$D$2:$I$426,6,FALSE()),NA()),IFERROR(IF(A484&lt;&gt;0,VLOOKUP(A484,'KLS2'!$C$2:$I$426,7,FALSE()),NA()),""))</f>
        <v/>
      </c>
      <c r="AC484" s="10">
        <f t="shared" si="96"/>
        <v>0</v>
      </c>
      <c r="AD484" s="11">
        <f t="shared" si="97"/>
        <v>0</v>
      </c>
      <c r="AE484" s="201">
        <f t="shared" si="98"/>
        <v>0</v>
      </c>
      <c r="AF484" s="240"/>
      <c r="AG484" s="4" t="str">
        <f>IFERROR(VLOOKUP(B484,FS!$A$2:$N$78,6,FALSE),"")</f>
        <v/>
      </c>
      <c r="AH484" s="4" t="str">
        <f>IFERROR(VLOOKUP(B484,FS!$A$2:$N$78,7,FALSE),"")</f>
        <v/>
      </c>
      <c r="AI484" s="4" t="str">
        <f>IFERROR(VLOOKUP(B484,FS!$A$2:$N$78,8,FALSE),"")</f>
        <v/>
      </c>
      <c r="AJ484" s="4" t="str">
        <f>IFERROR(VLOOKUP(B484,FS!$A$2:$N$78,9,FALSE),"")</f>
        <v/>
      </c>
      <c r="AK484" s="4" t="str">
        <f>IFERROR(VLOOKUP(B484,FS!$A$2:$N$78,10,FALSE),"")</f>
        <v/>
      </c>
      <c r="AL484" s="4" t="str">
        <f>IFERROR(VLOOKUP(B484,FS!$A$2:$N$78,11,FALSE),"")</f>
        <v/>
      </c>
      <c r="AM484" s="4" t="str">
        <f>IFERROR(VLOOKUP(B484,FS!$A$2:$N$78,12,FALSE),"")</f>
        <v/>
      </c>
      <c r="AN484" s="4" t="str">
        <f>IFERROR(VLOOKUP(B484,FS!$A$2:$N$78,13,FALSE),"")</f>
        <v/>
      </c>
      <c r="AO484" s="236">
        <f t="shared" si="99"/>
        <v>0</v>
      </c>
      <c r="AP484" s="235">
        <f t="shared" si="100"/>
        <v>0</v>
      </c>
      <c r="AQ484" s="237">
        <f t="shared" si="101"/>
        <v>0</v>
      </c>
      <c r="AR484" s="4">
        <f t="shared" si="102"/>
        <v>28.666666666666668</v>
      </c>
      <c r="AS484" s="1">
        <f t="shared" si="103"/>
        <v>1</v>
      </c>
      <c r="AT484" s="266">
        <f t="shared" si="105"/>
        <v>6</v>
      </c>
    </row>
    <row r="485" spans="1:46" s="211" customFormat="1" ht="15" customHeight="1">
      <c r="A485" s="246">
        <v>9150196</v>
      </c>
      <c r="B485" s="246">
        <v>775687</v>
      </c>
      <c r="C485" s="209" t="s">
        <v>53</v>
      </c>
      <c r="D485" s="247">
        <v>1979</v>
      </c>
      <c r="E485" s="210" t="s">
        <v>11</v>
      </c>
      <c r="F485" s="1" t="str">
        <f>IFERROR(VLOOKUP(B485,SVEXP!$A$2:$F$6577,6,FALSE),"")</f>
        <v>Lítací jelen</v>
      </c>
      <c r="G485" s="211" t="str">
        <f>IFERROR(VLOOKUP(B485,SVEXP!$A$2:$E$6577,5,FALSE),"")</f>
        <v>Moravskoslezský kraj</v>
      </c>
      <c r="H485" s="210" t="s">
        <v>161</v>
      </c>
      <c r="I485" s="212" t="str">
        <f>IFERROR(VLOOKUP(A485,'KLP1'!$C$1:$I$108,7,0),IFERROR(VLOOKUP(B485,'KLP1'!$D$1:$I$108,6,0),""))</f>
        <v/>
      </c>
      <c r="J485" s="212" t="str">
        <f>IFERROR(VLOOKUP(A485,'KLP2'!$C$1:$I$108,7,0),IFERROR(VLOOKUP(B485,'KLP2'!$D$1:$I$108,6,0),""))</f>
        <v/>
      </c>
      <c r="K485" s="212" t="str">
        <f>IFERROR(VLOOKUP(A485,'DM1'!$C$1:$I$108,7,0),IFERROR(VLOOKUP(B485,'DM1'!$D$1:$I$108,6,0),""))</f>
        <v/>
      </c>
      <c r="L485" s="212" t="str">
        <f>IFERROR(VLOOKUP(A485,'DM2'!$C$1:$I$108,7,0),IFERROR(VLOOKUP(B485,'DM2'!$D$1:$I$108,6,0),""))</f>
        <v/>
      </c>
      <c r="M485" s="211" t="str">
        <f>IFERROR(VLOOKUP(A485,'SPF1'!$C$1:$I$108,7,0),IFERROR(VLOOKUP(B485,'SPF1'!$D$1:$I$108,6,0),""))</f>
        <v/>
      </c>
      <c r="N485" s="212">
        <f>IFERROR(VLOOKUP(A485,'SPF2'!$C$1:$I$108,7,0),IFERROR(VLOOKUP(B485,'SPF2'!$D$1:$I$108,6,0),""))</f>
        <v>2.6</v>
      </c>
      <c r="O485" s="10">
        <f t="shared" si="93"/>
        <v>2.6</v>
      </c>
      <c r="P485" s="11">
        <f t="shared" si="94"/>
        <v>2.6</v>
      </c>
      <c r="Q485" s="201">
        <f t="shared" si="95"/>
        <v>0.8666666666666667</v>
      </c>
      <c r="R485" s="213"/>
      <c r="S485" s="248" t="str">
        <f>IFERROR(VLOOKUP(A485,DMSBX1!$C$1:$I$108,7,0),IFERROR(VLOOKUP(B485,DMSBX1!$D$1:$I$108,6,0),""))</f>
        <v/>
      </c>
      <c r="T485" s="248" t="str">
        <f>IFERROR(VLOOKUP(A485,DMSBX2!$C$1:$I$101,7,0),IFERROR(VLOOKUP(B485,DMSBX2!$D$1:$I$101,6,0),""))</f>
        <v/>
      </c>
      <c r="U485" s="212" t="str">
        <f>IFERROR(VLOOKUP(B485,'SP1'!$D$1:$I$107,6,0),"")</f>
        <v/>
      </c>
      <c r="V485" s="212" t="str">
        <f>IFERROR(VLOOKUP(B485,'SP2'!$D$1:$I$107,6,0),"")</f>
        <v/>
      </c>
      <c r="W485" s="212" t="str">
        <f>IFERROR(IF(B485&lt;&gt;0,VLOOKUP(B485,KLSBX1!$D$2:$I$120,6,FALSE()),NA()),IFERROR(IF(A485&lt;&gt;0,VLOOKUP(A485,KLSBX1!$C$2:$I$120,7,FALSE()),NA()),""))</f>
        <v/>
      </c>
      <c r="X485" s="212" t="str">
        <f>IFERROR(IF(B485&lt;&gt;0,VLOOKUP(B485,KLSBX2!$D$2:$I$120,6,FALSE()),NA()),IFERROR(IF(A485&lt;&gt;0,VLOOKUP(A485,KLSBX2!$C$2:$I$120,7,FALSE()),NA()),""))</f>
        <v/>
      </c>
      <c r="Y485" s="212" t="str">
        <f>IFERROR(IF(B485&lt;&gt;0,VLOOKUP(B485,DMSBXNC!$D$2:$I$420,6,FALSE()),NA()),IFERROR(IF(A485&lt;&gt;0,VLOOKUP(A485,DMSBXNC!$C$2:$I$420,7,FALSE()),NA()),""))</f>
        <v/>
      </c>
      <c r="Z485" s="212" t="str">
        <f>IFERROR(IF(B485&lt;&gt;0,VLOOKUP(B485,DMSBX1_3!$D$2:$I$420,6,FALSE()),NA()),IFERROR(IF(A485&lt;&gt;0,VLOOKUP(A485,DMSBX1_3!$C$2:$I$420,7,FALSE()),NA()),""))</f>
        <v/>
      </c>
      <c r="AA485" s="212" t="str">
        <f>IFERROR(IF(B485&lt;&gt;0,VLOOKUP(B485,'KLS1'!$D$2:$I$420,6,FALSE()),NA()),IFERROR(IF(A485&lt;&gt;0,VLOOKUP(A485,'KLS1'!$C$2:$I$420,7,FALSE()),NA()),""))</f>
        <v/>
      </c>
      <c r="AB485" s="249" t="str">
        <f>IFERROR(IF(B485&lt;&gt;0,VLOOKUP(B485,'KLS2'!$D$2:$I$426,6,FALSE()),NA()),IFERROR(IF(A485&lt;&gt;0,VLOOKUP(A485,'KLS2'!$C$2:$I$426,7,FALSE()),NA()),""))</f>
        <v/>
      </c>
      <c r="AC485" s="10">
        <f t="shared" si="96"/>
        <v>0</v>
      </c>
      <c r="AD485" s="11">
        <f t="shared" si="97"/>
        <v>0</v>
      </c>
      <c r="AE485" s="201">
        <f t="shared" si="98"/>
        <v>0</v>
      </c>
      <c r="AF485" s="240"/>
      <c r="AG485" s="4" t="str">
        <f>IFERROR(VLOOKUP(B485,FS!$A$2:$N$78,6,FALSE),"")</f>
        <v/>
      </c>
      <c r="AH485" s="4" t="str">
        <f>IFERROR(VLOOKUP(B485,FS!$A$2:$N$78,7,FALSE),"")</f>
        <v/>
      </c>
      <c r="AI485" s="4" t="str">
        <f>IFERROR(VLOOKUP(B485,FS!$A$2:$N$78,8,FALSE),"")</f>
        <v/>
      </c>
      <c r="AJ485" s="4" t="str">
        <f>IFERROR(VLOOKUP(B485,FS!$A$2:$N$78,9,FALSE),"")</f>
        <v/>
      </c>
      <c r="AK485" s="4" t="str">
        <f>IFERROR(VLOOKUP(B485,FS!$A$2:$N$78,10,FALSE),"")</f>
        <v/>
      </c>
      <c r="AL485" s="4" t="str">
        <f>IFERROR(VLOOKUP(B485,FS!$A$2:$N$78,11,FALSE),"")</f>
        <v/>
      </c>
      <c r="AM485" s="4" t="str">
        <f>IFERROR(VLOOKUP(B485,FS!$A$2:$N$78,12,FALSE),"")</f>
        <v/>
      </c>
      <c r="AN485" s="4" t="str">
        <f>IFERROR(VLOOKUP(B485,FS!$A$2:$N$78,13,FALSE),"")</f>
        <v/>
      </c>
      <c r="AO485" s="236">
        <f t="shared" si="99"/>
        <v>0</v>
      </c>
      <c r="AP485" s="235">
        <f t="shared" si="100"/>
        <v>0</v>
      </c>
      <c r="AQ485" s="237">
        <f t="shared" si="101"/>
        <v>0</v>
      </c>
      <c r="AR485" s="4">
        <f t="shared" si="102"/>
        <v>0.8666666666666667</v>
      </c>
      <c r="AS485" s="1">
        <f t="shared" si="103"/>
        <v>1</v>
      </c>
      <c r="AT485" s="266">
        <f t="shared" si="105"/>
        <v>1</v>
      </c>
    </row>
    <row r="486" spans="1:46" s="211" customFormat="1" ht="15" customHeight="1">
      <c r="A486" s="246">
        <v>9150198</v>
      </c>
      <c r="B486" s="246">
        <v>775712</v>
      </c>
      <c r="C486" s="209" t="s">
        <v>49</v>
      </c>
      <c r="D486" s="247">
        <v>1977</v>
      </c>
      <c r="E486" s="210" t="s">
        <v>11</v>
      </c>
      <c r="F486" s="1" t="str">
        <f>IFERROR(VLOOKUP(B486,SVEXP!$A$2:$F$6577,6,FALSE),"")</f>
        <v>100. Hard</v>
      </c>
      <c r="G486" s="211" t="str">
        <f>IFERROR(VLOOKUP(B486,SVEXP!$A$2:$E$6577,5,FALSE),"")</f>
        <v>Hlavní město Praha</v>
      </c>
      <c r="H486" s="210" t="s">
        <v>161</v>
      </c>
      <c r="I486" s="212" t="str">
        <f>IFERROR(VLOOKUP(A486,'KLP1'!$C$1:$I$108,7,0),IFERROR(VLOOKUP(B486,'KLP1'!$D$1:$I$108,6,0),""))</f>
        <v/>
      </c>
      <c r="J486" s="212" t="str">
        <f>IFERROR(VLOOKUP(A486,'KLP2'!$C$1:$I$108,7,0),IFERROR(VLOOKUP(B486,'KLP2'!$D$1:$I$108,6,0),""))</f>
        <v/>
      </c>
      <c r="K486" s="212">
        <f>IFERROR(VLOOKUP(A486,'DM1'!$C$1:$I$108,7,0),IFERROR(VLOOKUP(B486,'DM1'!$D$1:$I$108,6,0),""))</f>
        <v>7</v>
      </c>
      <c r="L486" s="212">
        <f>IFERROR(VLOOKUP(A486,'DM2'!$C$1:$I$108,7,0),IFERROR(VLOOKUP(B486,'DM2'!$D$1:$I$108,6,0),""))</f>
        <v>6</v>
      </c>
      <c r="M486" s="212">
        <f>IFERROR(VLOOKUP(A486,'SPF1'!$C$1:$I$108,7,0),IFERROR(VLOOKUP(B486,'SPF1'!$D$1:$I$108,6,0),""))</f>
        <v>10</v>
      </c>
      <c r="N486" s="212">
        <f>IFERROR(VLOOKUP(A486,'SPF2'!$C$1:$I$108,7,0),IFERROR(VLOOKUP(B486,'SPF2'!$D$1:$I$108,6,0),""))</f>
        <v>9</v>
      </c>
      <c r="O486" s="10">
        <f t="shared" si="93"/>
        <v>32</v>
      </c>
      <c r="P486" s="11">
        <f t="shared" si="94"/>
        <v>32</v>
      </c>
      <c r="Q486" s="201">
        <f t="shared" si="95"/>
        <v>8.6666666666666661</v>
      </c>
      <c r="R486" s="213"/>
      <c r="S486" s="248" t="str">
        <f>IFERROR(VLOOKUP(A486,DMSBX1!$C$1:$I$108,7,0),IFERROR(VLOOKUP(B486,DMSBX1!$D$1:$I$108,6,0),""))</f>
        <v/>
      </c>
      <c r="T486" s="248" t="str">
        <f>IFERROR(VLOOKUP(A486,DMSBX2!$C$1:$I$101,7,0),IFERROR(VLOOKUP(B486,DMSBX2!$D$1:$I$101,6,0),""))</f>
        <v/>
      </c>
      <c r="U486" s="212" t="str">
        <f>IFERROR(VLOOKUP(B486,'SP1'!$D$1:$I$107,6,0),"")</f>
        <v/>
      </c>
      <c r="V486" s="212" t="str">
        <f>IFERROR(VLOOKUP(B486,'SP2'!$D$1:$I$107,6,0),"")</f>
        <v/>
      </c>
      <c r="W486" s="212" t="str">
        <f>IFERROR(IF(B486&lt;&gt;0,VLOOKUP(B486,KLSBX1!$D$2:$I$120,6,FALSE()),NA()),IFERROR(IF(A486&lt;&gt;0,VLOOKUP(A486,KLSBX1!$C$2:$I$120,7,FALSE()),NA()),""))</f>
        <v/>
      </c>
      <c r="X486" s="212" t="str">
        <f>IFERROR(IF(B486&lt;&gt;0,VLOOKUP(B486,KLSBX2!$D$2:$I$120,6,FALSE()),NA()),IFERROR(IF(A486&lt;&gt;0,VLOOKUP(A486,KLSBX2!$C$2:$I$120,7,FALSE()),NA()),""))</f>
        <v/>
      </c>
      <c r="Y486" s="212" t="str">
        <f>IFERROR(IF(B486&lt;&gt;0,VLOOKUP(B486,DMSBXNC!$D$2:$I$420,6,FALSE()),NA()),IFERROR(IF(A486&lt;&gt;0,VLOOKUP(A486,DMSBXNC!$C$2:$I$420,7,FALSE()),NA()),""))</f>
        <v/>
      </c>
      <c r="Z486" s="212" t="str">
        <f>IFERROR(IF(B486&lt;&gt;0,VLOOKUP(B486,DMSBX1_3!$D$2:$I$420,6,FALSE()),NA()),IFERROR(IF(A486&lt;&gt;0,VLOOKUP(A486,DMSBX1_3!$C$2:$I$420,7,FALSE()),NA()),""))</f>
        <v/>
      </c>
      <c r="AA486" s="212" t="str">
        <f>IFERROR(IF(B486&lt;&gt;0,VLOOKUP(B486,'KLS1'!$D$2:$I$420,6,FALSE()),NA()),IFERROR(IF(A486&lt;&gt;0,VLOOKUP(A486,'KLS1'!$C$2:$I$420,7,FALSE()),NA()),""))</f>
        <v/>
      </c>
      <c r="AB486" s="249" t="str">
        <f>IFERROR(IF(B486&lt;&gt;0,VLOOKUP(B486,'KLS2'!$D$2:$I$426,6,FALSE()),NA()),IFERROR(IF(A486&lt;&gt;0,VLOOKUP(A486,'KLS2'!$C$2:$I$426,7,FALSE()),NA()),""))</f>
        <v/>
      </c>
      <c r="AC486" s="10">
        <f t="shared" si="96"/>
        <v>0</v>
      </c>
      <c r="AD486" s="11">
        <f t="shared" si="97"/>
        <v>0</v>
      </c>
      <c r="AE486" s="201">
        <f t="shared" si="98"/>
        <v>0</v>
      </c>
      <c r="AF486" s="240"/>
      <c r="AG486" s="4" t="str">
        <f>IFERROR(VLOOKUP(B486,FS!$A$2:$N$78,6,FALSE),"")</f>
        <v/>
      </c>
      <c r="AH486" s="4" t="str">
        <f>IFERROR(VLOOKUP(B486,FS!$A$2:$N$78,7,FALSE),"")</f>
        <v/>
      </c>
      <c r="AI486" s="4" t="str">
        <f>IFERROR(VLOOKUP(B486,FS!$A$2:$N$78,8,FALSE),"")</f>
        <v/>
      </c>
      <c r="AJ486" s="4" t="str">
        <f>IFERROR(VLOOKUP(B486,FS!$A$2:$N$78,9,FALSE),"")</f>
        <v/>
      </c>
      <c r="AK486" s="4" t="str">
        <f>IFERROR(VLOOKUP(B486,FS!$A$2:$N$78,10,FALSE),"")</f>
        <v/>
      </c>
      <c r="AL486" s="4" t="str">
        <f>IFERROR(VLOOKUP(B486,FS!$A$2:$N$78,11,FALSE),"")</f>
        <v/>
      </c>
      <c r="AM486" s="4" t="str">
        <f>IFERROR(VLOOKUP(B486,FS!$A$2:$N$78,12,FALSE),"")</f>
        <v/>
      </c>
      <c r="AN486" s="4" t="str">
        <f>IFERROR(VLOOKUP(B486,FS!$A$2:$N$78,13,FALSE),"")</f>
        <v/>
      </c>
      <c r="AO486" s="236">
        <f t="shared" si="99"/>
        <v>0</v>
      </c>
      <c r="AP486" s="235">
        <f t="shared" si="100"/>
        <v>0</v>
      </c>
      <c r="AQ486" s="237">
        <f t="shared" si="101"/>
        <v>0</v>
      </c>
      <c r="AR486" s="4">
        <f t="shared" si="102"/>
        <v>8.6666666666666661</v>
      </c>
      <c r="AS486" s="1">
        <f t="shared" si="103"/>
        <v>1</v>
      </c>
      <c r="AT486" s="266">
        <f t="shared" si="105"/>
        <v>4</v>
      </c>
    </row>
    <row r="487" spans="1:46" s="211" customFormat="1" ht="15" customHeight="1">
      <c r="A487" s="246">
        <v>1695463</v>
      </c>
      <c r="B487" s="246">
        <v>775721</v>
      </c>
      <c r="C487" s="209" t="s">
        <v>55</v>
      </c>
      <c r="D487" s="247">
        <v>1977</v>
      </c>
      <c r="E487" s="210" t="s">
        <v>11</v>
      </c>
      <c r="F487" s="1" t="str">
        <f>IFERROR(VLOOKUP(B487,SVEXP!$A$2:$F$6577,6,FALSE),"")</f>
        <v>100. Hard</v>
      </c>
      <c r="G487" s="211" t="str">
        <f>IFERROR(VLOOKUP(B487,SVEXP!$A$2:$E$6577,5,FALSE),"")</f>
        <v>Královéhradecký kraj</v>
      </c>
      <c r="H487" s="210" t="s">
        <v>161</v>
      </c>
      <c r="I487" s="212" t="str">
        <f>IFERROR(VLOOKUP(A487,'KLP1'!$C$1:$I$108,7,0),IFERROR(VLOOKUP(B487,'KLP1'!$D$1:$I$108,6,0),""))</f>
        <v/>
      </c>
      <c r="J487" s="212" t="str">
        <f>IFERROR(VLOOKUP(A487,'KLP2'!$C$1:$I$108,7,0),IFERROR(VLOOKUP(B487,'KLP2'!$D$1:$I$108,6,0),""))</f>
        <v/>
      </c>
      <c r="K487" s="212">
        <f>IFERROR(VLOOKUP(A487,'DM1'!$C$1:$I$108,7,0),IFERROR(VLOOKUP(B487,'DM1'!$D$1:$I$108,6,0),""))</f>
        <v>18</v>
      </c>
      <c r="L487" s="212">
        <f>IFERROR(VLOOKUP(A487,'DM2'!$C$1:$I$108,7,0),IFERROR(VLOOKUP(B487,'DM2'!$D$1:$I$108,6,0),""))</f>
        <v>2.8</v>
      </c>
      <c r="M487" s="212">
        <f>IFERROR(VLOOKUP(A487,'SPF1'!$C$1:$I$108,7,0),IFERROR(VLOOKUP(B487,'SPF1'!$D$1:$I$108,6,0),""))</f>
        <v>36</v>
      </c>
      <c r="N487" s="212">
        <f>IFERROR(VLOOKUP(A487,'SPF2'!$C$1:$I$108,7,0),IFERROR(VLOOKUP(B487,'SPF2'!$D$1:$I$108,6,0),""))</f>
        <v>24</v>
      </c>
      <c r="O487" s="10">
        <f t="shared" si="93"/>
        <v>80.8</v>
      </c>
      <c r="P487" s="11">
        <f t="shared" si="94"/>
        <v>80.8</v>
      </c>
      <c r="Q487" s="201">
        <f t="shared" si="95"/>
        <v>26</v>
      </c>
      <c r="R487" s="213"/>
      <c r="S487" s="248" t="str">
        <f>IFERROR(VLOOKUP(A487,DMSBX1!$C$1:$I$108,7,0),IFERROR(VLOOKUP(B487,DMSBX1!$D$1:$I$108,6,0),""))</f>
        <v/>
      </c>
      <c r="T487" s="248" t="str">
        <f>IFERROR(VLOOKUP(A487,DMSBX2!$C$1:$I$101,7,0),IFERROR(VLOOKUP(B487,DMSBX2!$D$1:$I$101,6,0),""))</f>
        <v/>
      </c>
      <c r="U487" s="212" t="str">
        <f>IFERROR(VLOOKUP(B487,'SP1'!$D$1:$I$107,6,0),"")</f>
        <v/>
      </c>
      <c r="V487" s="212" t="str">
        <f>IFERROR(VLOOKUP(B487,'SP2'!$D$1:$I$107,6,0),"")</f>
        <v/>
      </c>
      <c r="W487" s="212" t="str">
        <f>IFERROR(IF(B487&lt;&gt;0,VLOOKUP(B487,KLSBX1!$D$2:$I$120,6,FALSE()),NA()),IFERROR(IF(A487&lt;&gt;0,VLOOKUP(A487,KLSBX1!$C$2:$I$120,7,FALSE()),NA()),""))</f>
        <v/>
      </c>
      <c r="X487" s="212" t="str">
        <f>IFERROR(IF(B487&lt;&gt;0,VLOOKUP(B487,KLSBX2!$D$2:$I$120,6,FALSE()),NA()),IFERROR(IF(A487&lt;&gt;0,VLOOKUP(A487,KLSBX2!$C$2:$I$120,7,FALSE()),NA()),""))</f>
        <v/>
      </c>
      <c r="Y487" s="212" t="str">
        <f>IFERROR(IF(B487&lt;&gt;0,VLOOKUP(B487,DMSBXNC!$D$2:$I$420,6,FALSE()),NA()),IFERROR(IF(A487&lt;&gt;0,VLOOKUP(A487,DMSBXNC!$C$2:$I$420,7,FALSE()),NA()),""))</f>
        <v/>
      </c>
      <c r="Z487" s="212" t="str">
        <f>IFERROR(IF(B487&lt;&gt;0,VLOOKUP(B487,DMSBX1_3!$D$2:$I$420,6,FALSE()),NA()),IFERROR(IF(A487&lt;&gt;0,VLOOKUP(A487,DMSBX1_3!$C$2:$I$420,7,FALSE()),NA()),""))</f>
        <v/>
      </c>
      <c r="AA487" s="212" t="str">
        <f>IFERROR(IF(B487&lt;&gt;0,VLOOKUP(B487,'KLS1'!$D$2:$I$420,6,FALSE()),NA()),IFERROR(IF(A487&lt;&gt;0,VLOOKUP(A487,'KLS1'!$C$2:$I$420,7,FALSE()),NA()),""))</f>
        <v/>
      </c>
      <c r="AB487" s="249" t="str">
        <f>IFERROR(IF(B487&lt;&gt;0,VLOOKUP(B487,'KLS2'!$D$2:$I$426,6,FALSE()),NA()),IFERROR(IF(A487&lt;&gt;0,VLOOKUP(A487,'KLS2'!$C$2:$I$426,7,FALSE()),NA()),""))</f>
        <v/>
      </c>
      <c r="AC487" s="10">
        <f t="shared" si="96"/>
        <v>0</v>
      </c>
      <c r="AD487" s="11">
        <f t="shared" si="97"/>
        <v>0</v>
      </c>
      <c r="AE487" s="201">
        <f t="shared" si="98"/>
        <v>0</v>
      </c>
      <c r="AF487" s="240"/>
      <c r="AG487" s="4" t="str">
        <f>IFERROR(VLOOKUP(B487,FS!$A$2:$N$78,6,FALSE),"")</f>
        <v/>
      </c>
      <c r="AH487" s="4" t="str">
        <f>IFERROR(VLOOKUP(B487,FS!$A$2:$N$78,7,FALSE),"")</f>
        <v/>
      </c>
      <c r="AI487" s="4" t="str">
        <f>IFERROR(VLOOKUP(B487,FS!$A$2:$N$78,8,FALSE),"")</f>
        <v/>
      </c>
      <c r="AJ487" s="4" t="str">
        <f>IFERROR(VLOOKUP(B487,FS!$A$2:$N$78,9,FALSE),"")</f>
        <v/>
      </c>
      <c r="AK487" s="4" t="str">
        <f>IFERROR(VLOOKUP(B487,FS!$A$2:$N$78,10,FALSE),"")</f>
        <v/>
      </c>
      <c r="AL487" s="4" t="str">
        <f>IFERROR(VLOOKUP(B487,FS!$A$2:$N$78,11,FALSE),"")</f>
        <v/>
      </c>
      <c r="AM487" s="4" t="str">
        <f>IFERROR(VLOOKUP(B487,FS!$A$2:$N$78,12,FALSE),"")</f>
        <v/>
      </c>
      <c r="AN487" s="4" t="str">
        <f>IFERROR(VLOOKUP(B487,FS!$A$2:$N$78,13,FALSE),"")</f>
        <v/>
      </c>
      <c r="AO487" s="236">
        <f t="shared" si="99"/>
        <v>0</v>
      </c>
      <c r="AP487" s="235">
        <f t="shared" si="100"/>
        <v>0</v>
      </c>
      <c r="AQ487" s="237">
        <f t="shared" si="101"/>
        <v>0</v>
      </c>
      <c r="AR487" s="4">
        <f t="shared" si="102"/>
        <v>26</v>
      </c>
      <c r="AS487" s="1">
        <f t="shared" si="103"/>
        <v>1</v>
      </c>
      <c r="AT487" s="266">
        <f t="shared" si="105"/>
        <v>4</v>
      </c>
    </row>
    <row r="488" spans="1:46" s="211" customFormat="1" ht="15" customHeight="1">
      <c r="A488" s="246">
        <v>9150383</v>
      </c>
      <c r="B488" s="246">
        <v>776164</v>
      </c>
      <c r="C488" s="209" t="s">
        <v>366</v>
      </c>
      <c r="D488" s="247">
        <v>1975</v>
      </c>
      <c r="E488" s="210" t="s">
        <v>11</v>
      </c>
      <c r="F488" s="1" t="str">
        <f>IFERROR(VLOOKUP(B488,SVEXP!$A$2:$F$6577,6,FALSE),"")</f>
        <v>Snow Rockets</v>
      </c>
      <c r="G488" s="211" t="str">
        <f>IFERROR(VLOOKUP(B488,SVEXP!$A$2:$E$6577,5,FALSE),"")</f>
        <v>Hlavní město Praha</v>
      </c>
      <c r="H488" s="210" t="s">
        <v>161</v>
      </c>
      <c r="I488" s="212" t="str">
        <f>IFERROR(VLOOKUP(A488,'KLP1'!$C$1:$I$108,7,0),IFERROR(VLOOKUP(B488,'KLP1'!$D$1:$I$108,6,0),""))</f>
        <v/>
      </c>
      <c r="J488" s="212" t="str">
        <f>IFERROR(VLOOKUP(A488,'KLP2'!$C$1:$I$108,7,0),IFERROR(VLOOKUP(B488,'KLP2'!$D$1:$I$108,6,0),""))</f>
        <v/>
      </c>
      <c r="K488" s="212" t="str">
        <f>IFERROR(VLOOKUP(A488,'DM1'!$C$1:$I$108,7,0),IFERROR(VLOOKUP(B488,'DM1'!$D$1:$I$108,6,0),""))</f>
        <v/>
      </c>
      <c r="L488" s="212" t="str">
        <f>IFERROR(VLOOKUP(A488,'DM2'!$C$1:$I$108,7,0),IFERROR(VLOOKUP(B488,'DM2'!$D$1:$I$108,6,0),""))</f>
        <v/>
      </c>
      <c r="M488" s="211" t="str">
        <f>IFERROR(VLOOKUP(A488,'SPF1'!$C$1:$I$108,7,0),IFERROR(VLOOKUP(B488,'SPF1'!$D$1:$I$108,6,0),""))</f>
        <v/>
      </c>
      <c r="N488" s="212" t="str">
        <f>IFERROR(VLOOKUP(A488,'SPF2'!$C$1:$I$108,7,0),IFERROR(VLOOKUP(B488,'SPF2'!$D$1:$I$108,6,0),""))</f>
        <v/>
      </c>
      <c r="O488" s="10">
        <f t="shared" si="93"/>
        <v>0</v>
      </c>
      <c r="P488" s="11">
        <f t="shared" si="94"/>
        <v>0</v>
      </c>
      <c r="Q488" s="201">
        <f t="shared" si="95"/>
        <v>0</v>
      </c>
      <c r="R488" s="213"/>
      <c r="S488" s="248" t="str">
        <f>IFERROR(VLOOKUP(A488,DMSBX1!$C$1:$I$108,7,0),IFERROR(VLOOKUP(B488,DMSBX1!$D$1:$I$108,6,0),""))</f>
        <v/>
      </c>
      <c r="T488" s="248">
        <f>IFERROR(VLOOKUP(A488,DMSBX2!$C$1:$I$101,7,0),IFERROR(VLOOKUP(B488,DMSBX2!$D$1:$I$101,6,0),""))</f>
        <v>4</v>
      </c>
      <c r="U488" s="212" t="str">
        <f>IFERROR(VLOOKUP(B488,'SP1'!$D$1:$I$107,6,0),"")</f>
        <v/>
      </c>
      <c r="V488" s="212" t="str">
        <f>IFERROR(VLOOKUP(B488,'SP2'!$D$1:$I$107,6,0),"")</f>
        <v/>
      </c>
      <c r="W488" s="212">
        <f>IFERROR(IF(B488&lt;&gt;0,VLOOKUP(B488,KLSBX1!$D$2:$I$120,6,FALSE()),NA()),IFERROR(IF(A488&lt;&gt;0,VLOOKUP(A488,KLSBX1!$C$2:$I$120,7,FALSE()),NA()),""))</f>
        <v>3.2</v>
      </c>
      <c r="X488" s="212" t="str">
        <f>IFERROR(IF(B488&lt;&gt;0,VLOOKUP(B488,KLSBX2!$D$2:$I$120,6,FALSE()),NA()),IFERROR(IF(A488&lt;&gt;0,VLOOKUP(A488,KLSBX2!$C$2:$I$120,7,FALSE()),NA()),""))</f>
        <v/>
      </c>
      <c r="Y488" s="212">
        <f>IFERROR(IF(B488&lt;&gt;0,VLOOKUP(B488,DMSBXNC!$D$2:$I$420,6,FALSE()),NA()),IFERROR(IF(A488&lt;&gt;0,VLOOKUP(A488,DMSBXNC!$C$2:$I$420,7,FALSE()),NA()),""))</f>
        <v>1.88</v>
      </c>
      <c r="Z488" s="212">
        <f>IFERROR(IF(B488&lt;&gt;0,VLOOKUP(B488,DMSBX1_3!$D$2:$I$420,6,FALSE()),NA()),IFERROR(IF(A488&lt;&gt;0,VLOOKUP(A488,DMSBX1_3!$C$2:$I$420,7,FALSE()),NA()),""))</f>
        <v>1.88</v>
      </c>
      <c r="AA488" s="212">
        <f>IFERROR(IF(B488&lt;&gt;0,VLOOKUP(B488,'KLS1'!$D$2:$I$420,6,FALSE()),NA()),IFERROR(IF(A488&lt;&gt;0,VLOOKUP(A488,'KLS1'!$C$2:$I$420,7,FALSE()),NA()),""))</f>
        <v>15</v>
      </c>
      <c r="AB488" s="249">
        <f>IFERROR(IF(B488&lt;&gt;0,VLOOKUP(B488,'KLS2'!$D$2:$I$426,6,FALSE()),NA()),IFERROR(IF(A488&lt;&gt;0,VLOOKUP(A488,'KLS2'!$C$2:$I$426,7,FALSE()),NA()),""))</f>
        <v>0</v>
      </c>
      <c r="AC488" s="10">
        <f t="shared" si="96"/>
        <v>25.96</v>
      </c>
      <c r="AD488" s="11">
        <f t="shared" si="97"/>
        <v>25.959999999999997</v>
      </c>
      <c r="AE488" s="201">
        <f t="shared" si="98"/>
        <v>7.3999999999999995</v>
      </c>
      <c r="AF488" s="240"/>
      <c r="AG488" s="4" t="str">
        <f>IFERROR(VLOOKUP(B488,FS!$A$2:$N$78,6,FALSE),"")</f>
        <v/>
      </c>
      <c r="AH488" s="4" t="str">
        <f>IFERROR(VLOOKUP(B488,FS!$A$2:$N$78,7,FALSE),"")</f>
        <v/>
      </c>
      <c r="AI488" s="4" t="str">
        <f>IFERROR(VLOOKUP(B488,FS!$A$2:$N$78,8,FALSE),"")</f>
        <v/>
      </c>
      <c r="AJ488" s="4" t="str">
        <f>IFERROR(VLOOKUP(B488,FS!$A$2:$N$78,9,FALSE),"")</f>
        <v/>
      </c>
      <c r="AK488" s="4" t="str">
        <f>IFERROR(VLOOKUP(B488,FS!$A$2:$N$78,10,FALSE),"")</f>
        <v/>
      </c>
      <c r="AL488" s="4" t="str">
        <f>IFERROR(VLOOKUP(B488,FS!$A$2:$N$78,11,FALSE),"")</f>
        <v/>
      </c>
      <c r="AM488" s="4" t="str">
        <f>IFERROR(VLOOKUP(B488,FS!$A$2:$N$78,12,FALSE),"")</f>
        <v/>
      </c>
      <c r="AN488" s="4" t="str">
        <f>IFERROR(VLOOKUP(B488,FS!$A$2:$N$78,13,FALSE),"")</f>
        <v/>
      </c>
      <c r="AO488" s="236">
        <f t="shared" si="99"/>
        <v>0</v>
      </c>
      <c r="AP488" s="235">
        <f t="shared" si="100"/>
        <v>0</v>
      </c>
      <c r="AQ488" s="237">
        <f t="shared" si="101"/>
        <v>0</v>
      </c>
      <c r="AR488" s="4">
        <f t="shared" si="102"/>
        <v>7.3999999999999995</v>
      </c>
      <c r="AS488" s="1">
        <f t="shared" si="103"/>
        <v>1</v>
      </c>
      <c r="AT488" s="266">
        <f t="shared" si="105"/>
        <v>5</v>
      </c>
    </row>
    <row r="489" spans="1:46" s="211" customFormat="1" ht="15" customHeight="1">
      <c r="A489" s="246">
        <v>1698664</v>
      </c>
      <c r="B489" s="246">
        <v>774285</v>
      </c>
      <c r="C489" s="209" t="s">
        <v>446</v>
      </c>
      <c r="D489" s="247">
        <v>1975</v>
      </c>
      <c r="E489" s="210" t="s">
        <v>11</v>
      </c>
      <c r="F489" s="1" t="str">
        <f>IFERROR(VLOOKUP(B489,SVEXP!$A$2:$F$6577,6,FALSE),"")</f>
        <v>VLLNNA</v>
      </c>
      <c r="G489" s="211" t="str">
        <f>IFERROR(VLOOKUP(B489,SVEXP!$A$2:$E$6577,5,FALSE),"")</f>
        <v>Hlavní město Praha</v>
      </c>
      <c r="H489" s="210" t="s">
        <v>161</v>
      </c>
      <c r="I489" s="212" t="str">
        <f>IFERROR(VLOOKUP(A489,'KLP1'!$C$1:$I$108,7,0),IFERROR(VLOOKUP(B489,'KLP1'!$D$1:$I$108,6,0),""))</f>
        <v/>
      </c>
      <c r="J489" s="212" t="str">
        <f>IFERROR(VLOOKUP(A489,'KLP2'!$C$1:$I$108,7,0),IFERROR(VLOOKUP(B489,'KLP2'!$D$1:$I$108,6,0),""))</f>
        <v/>
      </c>
      <c r="K489" s="212">
        <f>IFERROR(VLOOKUP(A489,'DM1'!$C$1:$I$108,7,0),IFERROR(VLOOKUP(B489,'DM1'!$D$1:$I$108,6,0),""))</f>
        <v>4</v>
      </c>
      <c r="L489" s="212" t="str">
        <f>IFERROR(VLOOKUP(A489,'DM2'!$C$1:$I$108,7,0),IFERROR(VLOOKUP(B489,'DM2'!$D$1:$I$108,6,0),""))</f>
        <v/>
      </c>
      <c r="M489" s="212">
        <f>IFERROR(VLOOKUP(A489,'SPF1'!$C$1:$I$108,7,0),IFERROR(VLOOKUP(B489,'SPF1'!$D$1:$I$108,6,0),""))</f>
        <v>9</v>
      </c>
      <c r="N489" s="212">
        <f>IFERROR(VLOOKUP(A489,'SPF2'!$C$1:$I$108,7,0),IFERROR(VLOOKUP(B489,'SPF2'!$D$1:$I$108,6,0),""))</f>
        <v>5</v>
      </c>
      <c r="O489" s="10">
        <f t="shared" si="93"/>
        <v>18</v>
      </c>
      <c r="P489" s="11">
        <f t="shared" si="94"/>
        <v>18</v>
      </c>
      <c r="Q489" s="201">
        <f t="shared" si="95"/>
        <v>6</v>
      </c>
      <c r="R489" s="213"/>
      <c r="S489" s="248" t="str">
        <f>IFERROR(VLOOKUP(A489,DMSBX1!$C$1:$I$108,7,0),IFERROR(VLOOKUP(B489,DMSBX1!$D$1:$I$108,6,0),""))</f>
        <v/>
      </c>
      <c r="T489" s="248" t="str">
        <f>IFERROR(VLOOKUP(A489,DMSBX2!$C$1:$I$101,7,0),IFERROR(VLOOKUP(B489,DMSBX2!$D$1:$I$101,6,0),""))</f>
        <v/>
      </c>
      <c r="U489" s="212" t="str">
        <f>IFERROR(VLOOKUP(B489,'SP1'!$D$1:$I$107,6,0),"")</f>
        <v/>
      </c>
      <c r="V489" s="212" t="str">
        <f>IFERROR(VLOOKUP(B489,'SP2'!$D$1:$I$107,6,0),"")</f>
        <v/>
      </c>
      <c r="W489" s="212" t="str">
        <f>IFERROR(IF(B489&lt;&gt;0,VLOOKUP(B489,KLSBX1!$D$2:$I$120,6,FALSE()),NA()),IFERROR(IF(A489&lt;&gt;0,VLOOKUP(A489,KLSBX1!$C$2:$I$120,7,FALSE()),NA()),""))</f>
        <v/>
      </c>
      <c r="X489" s="212" t="str">
        <f>IFERROR(IF(B489&lt;&gt;0,VLOOKUP(B489,KLSBX2!$D$2:$I$120,6,FALSE()),NA()),IFERROR(IF(A489&lt;&gt;0,VLOOKUP(A489,KLSBX2!$C$2:$I$120,7,FALSE()),NA()),""))</f>
        <v/>
      </c>
      <c r="Y489" s="212" t="str">
        <f>IFERROR(IF(B489&lt;&gt;0,VLOOKUP(B489,DMSBXNC!$D$2:$I$420,6,FALSE()),NA()),IFERROR(IF(A489&lt;&gt;0,VLOOKUP(A489,DMSBXNC!$C$2:$I$420,7,FALSE()),NA()),""))</f>
        <v/>
      </c>
      <c r="Z489" s="212" t="str">
        <f>IFERROR(IF(B489&lt;&gt;0,VLOOKUP(B489,DMSBX1_3!$D$2:$I$420,6,FALSE()),NA()),IFERROR(IF(A489&lt;&gt;0,VLOOKUP(A489,DMSBX1_3!$C$2:$I$420,7,FALSE()),NA()),""))</f>
        <v/>
      </c>
      <c r="AA489" s="212" t="str">
        <f>IFERROR(IF(B489&lt;&gt;0,VLOOKUP(B489,'KLS1'!$D$2:$I$420,6,FALSE()),NA()),IFERROR(IF(A489&lt;&gt;0,VLOOKUP(A489,'KLS1'!$C$2:$I$420,7,FALSE()),NA()),""))</f>
        <v/>
      </c>
      <c r="AB489" s="249" t="str">
        <f>IFERROR(IF(B489&lt;&gt;0,VLOOKUP(B489,'KLS2'!$D$2:$I$426,6,FALSE()),NA()),IFERROR(IF(A489&lt;&gt;0,VLOOKUP(A489,'KLS2'!$C$2:$I$426,7,FALSE()),NA()),""))</f>
        <v/>
      </c>
      <c r="AC489" s="10">
        <f t="shared" si="96"/>
        <v>0</v>
      </c>
      <c r="AD489" s="11">
        <f t="shared" si="97"/>
        <v>0</v>
      </c>
      <c r="AE489" s="201">
        <f t="shared" si="98"/>
        <v>0</v>
      </c>
      <c r="AF489" s="240"/>
      <c r="AG489" s="4" t="str">
        <f>IFERROR(VLOOKUP(B489,FS!$A$2:$N$78,6,FALSE),"")</f>
        <v/>
      </c>
      <c r="AH489" s="4" t="str">
        <f>IFERROR(VLOOKUP(B489,FS!$A$2:$N$78,7,FALSE),"")</f>
        <v/>
      </c>
      <c r="AI489" s="4" t="str">
        <f>IFERROR(VLOOKUP(B489,FS!$A$2:$N$78,8,FALSE),"")</f>
        <v/>
      </c>
      <c r="AJ489" s="4" t="str">
        <f>IFERROR(VLOOKUP(B489,FS!$A$2:$N$78,9,FALSE),"")</f>
        <v/>
      </c>
      <c r="AK489" s="4" t="str">
        <f>IFERROR(VLOOKUP(B489,FS!$A$2:$N$78,10,FALSE),"")</f>
        <v/>
      </c>
      <c r="AL489" s="4" t="str">
        <f>IFERROR(VLOOKUP(B489,FS!$A$2:$N$78,11,FALSE),"")</f>
        <v/>
      </c>
      <c r="AM489" s="4" t="str">
        <f>IFERROR(VLOOKUP(B489,FS!$A$2:$N$78,12,FALSE),"")</f>
        <v/>
      </c>
      <c r="AN489" s="4" t="str">
        <f>IFERROR(VLOOKUP(B489,FS!$A$2:$N$78,13,FALSE),"")</f>
        <v/>
      </c>
      <c r="AO489" s="236">
        <f t="shared" si="99"/>
        <v>0</v>
      </c>
      <c r="AP489" s="235">
        <f t="shared" si="100"/>
        <v>0</v>
      </c>
      <c r="AQ489" s="237">
        <f t="shared" si="101"/>
        <v>0</v>
      </c>
      <c r="AR489" s="4">
        <f t="shared" si="102"/>
        <v>6</v>
      </c>
      <c r="AS489" s="1">
        <f t="shared" si="103"/>
        <v>1</v>
      </c>
      <c r="AT489" s="266">
        <f t="shared" si="105"/>
        <v>3</v>
      </c>
    </row>
    <row r="490" spans="1:46" s="211" customFormat="1" ht="15" customHeight="1">
      <c r="A490" s="250">
        <v>1698276</v>
      </c>
      <c r="B490" s="209">
        <v>775684</v>
      </c>
      <c r="C490" s="250" t="s">
        <v>54</v>
      </c>
      <c r="D490" s="251">
        <v>1974</v>
      </c>
      <c r="E490" s="252" t="s">
        <v>11</v>
      </c>
      <c r="F490" s="1" t="str">
        <f>IFERROR(VLOOKUP(B490,SVEXP!$A$2:$F$6577,6,FALSE),"")</f>
        <v>Lítací jelen</v>
      </c>
      <c r="G490" s="211" t="str">
        <f>IFERROR(VLOOKUP(B490,SVEXP!$A$2:$E$6577,5,FALSE),"")</f>
        <v>Moravskoslezský kraj</v>
      </c>
      <c r="H490" s="210" t="s">
        <v>161</v>
      </c>
      <c r="I490" s="212" t="str">
        <f>IFERROR(VLOOKUP(A490,'KLP1'!$C$1:$I$108,7,0),IFERROR(VLOOKUP(B490,'KLP1'!$D$1:$I$108,6,0),""))</f>
        <v/>
      </c>
      <c r="J490" s="212" t="str">
        <f>IFERROR(VLOOKUP(A490,'KLP2'!$C$1:$I$108,7,0),IFERROR(VLOOKUP(B490,'KLP2'!$D$1:$I$108,6,0),""))</f>
        <v/>
      </c>
      <c r="K490" s="212">
        <f>IFERROR(VLOOKUP(A490,'DM1'!$C$1:$I$108,7,0),IFERROR(VLOOKUP(B490,'DM1'!$D$1:$I$108,6,0),""))</f>
        <v>32</v>
      </c>
      <c r="L490" s="212">
        <f>IFERROR(VLOOKUP(A490,'DM2'!$C$1:$I$108,7,0),IFERROR(VLOOKUP(B490,'DM2'!$D$1:$I$108,6,0),""))</f>
        <v>3.2</v>
      </c>
      <c r="M490" s="212" t="str">
        <f>IFERROR(VLOOKUP(A490,'SPF1'!$C$1:$I$108,7,0),IFERROR(VLOOKUP(B490,'SPF1'!$D$1:$I$108,6,0),""))</f>
        <v/>
      </c>
      <c r="N490" s="212" t="str">
        <f>IFERROR(VLOOKUP(A490,'SPF2'!$C$1:$I$108,7,0),IFERROR(VLOOKUP(B490,'SPF2'!$D$1:$I$108,6,0),""))</f>
        <v/>
      </c>
      <c r="O490" s="10">
        <f t="shared" si="93"/>
        <v>35.200000000000003</v>
      </c>
      <c r="P490" s="11">
        <f t="shared" si="94"/>
        <v>35.200000000000003</v>
      </c>
      <c r="Q490" s="201">
        <f t="shared" si="95"/>
        <v>11.733333333333334</v>
      </c>
      <c r="R490" s="213"/>
      <c r="S490" s="248" t="str">
        <f>IFERROR(VLOOKUP(A490,DMSBX1!$C$1:$I$108,7,0),IFERROR(VLOOKUP(B490,DMSBX1!$D$1:$I$108,6,0),""))</f>
        <v/>
      </c>
      <c r="T490" s="248" t="str">
        <f>IFERROR(VLOOKUP(A490,DMSBX2!$C$1:$I$101,7,0),IFERROR(VLOOKUP(B490,DMSBX2!$D$1:$I$101,6,0),""))</f>
        <v/>
      </c>
      <c r="U490" s="212" t="str">
        <f>IFERROR(VLOOKUP(B490,'SP1'!$D$1:$I$107,6,0),"")</f>
        <v/>
      </c>
      <c r="V490" s="212" t="str">
        <f>IFERROR(VLOOKUP(B490,'SP2'!$D$1:$I$107,6,0),"")</f>
        <v/>
      </c>
      <c r="W490" s="212" t="str">
        <f>IFERROR(IF(B490&lt;&gt;0,VLOOKUP(B490,KLSBX1!$D$2:$I$120,6,FALSE()),NA()),IFERROR(IF(A490&lt;&gt;0,VLOOKUP(A490,KLSBX1!$C$2:$I$120,7,FALSE()),NA()),""))</f>
        <v/>
      </c>
      <c r="X490" s="212" t="str">
        <f>IFERROR(IF(B490&lt;&gt;0,VLOOKUP(B490,KLSBX2!$D$2:$I$120,6,FALSE()),NA()),IFERROR(IF(A490&lt;&gt;0,VLOOKUP(A490,KLSBX2!$C$2:$I$120,7,FALSE()),NA()),""))</f>
        <v/>
      </c>
      <c r="Y490" s="212" t="str">
        <f>IFERROR(IF(B490&lt;&gt;0,VLOOKUP(B490,DMSBXNC!$D$2:$I$420,6,FALSE()),NA()),IFERROR(IF(A490&lt;&gt;0,VLOOKUP(A490,DMSBXNC!$C$2:$I$420,7,FALSE()),NA()),""))</f>
        <v/>
      </c>
      <c r="Z490" s="212" t="str">
        <f>IFERROR(IF(B490&lt;&gt;0,VLOOKUP(B490,DMSBX1_3!$D$2:$I$420,6,FALSE()),NA()),IFERROR(IF(A490&lt;&gt;0,VLOOKUP(A490,DMSBX1_3!$C$2:$I$420,7,FALSE()),NA()),""))</f>
        <v/>
      </c>
      <c r="AA490" s="212" t="str">
        <f>IFERROR(IF(B490&lt;&gt;0,VLOOKUP(B490,'KLS1'!$D$2:$I$420,6,FALSE()),NA()),IFERROR(IF(A490&lt;&gt;0,VLOOKUP(A490,'KLS1'!$C$2:$I$420,7,FALSE()),NA()),""))</f>
        <v/>
      </c>
      <c r="AB490" s="249" t="str">
        <f>IFERROR(IF(B490&lt;&gt;0,VLOOKUP(B490,'KLS2'!$D$2:$I$426,6,FALSE()),NA()),IFERROR(IF(A490&lt;&gt;0,VLOOKUP(A490,'KLS2'!$C$2:$I$426,7,FALSE()),NA()),""))</f>
        <v/>
      </c>
      <c r="AC490" s="10">
        <f t="shared" si="96"/>
        <v>0</v>
      </c>
      <c r="AD490" s="11">
        <f t="shared" si="97"/>
        <v>0</v>
      </c>
      <c r="AE490" s="201">
        <f t="shared" si="98"/>
        <v>0</v>
      </c>
      <c r="AF490" s="240"/>
      <c r="AG490" s="4" t="str">
        <f>IFERROR(VLOOKUP(B490,FS!$A$2:$N$78,6,FALSE),"")</f>
        <v/>
      </c>
      <c r="AH490" s="4" t="str">
        <f>IFERROR(VLOOKUP(B490,FS!$A$2:$N$78,7,FALSE),"")</f>
        <v/>
      </c>
      <c r="AI490" s="4" t="str">
        <f>IFERROR(VLOOKUP(B490,FS!$A$2:$N$78,8,FALSE),"")</f>
        <v/>
      </c>
      <c r="AJ490" s="4" t="str">
        <f>IFERROR(VLOOKUP(B490,FS!$A$2:$N$78,9,FALSE),"")</f>
        <v/>
      </c>
      <c r="AK490" s="4" t="str">
        <f>IFERROR(VLOOKUP(B490,FS!$A$2:$N$78,10,FALSE),"")</f>
        <v/>
      </c>
      <c r="AL490" s="4" t="str">
        <f>IFERROR(VLOOKUP(B490,FS!$A$2:$N$78,11,FALSE),"")</f>
        <v/>
      </c>
      <c r="AM490" s="4" t="str">
        <f>IFERROR(VLOOKUP(B490,FS!$A$2:$N$78,12,FALSE),"")</f>
        <v/>
      </c>
      <c r="AN490" s="4" t="str">
        <f>IFERROR(VLOOKUP(B490,FS!$A$2:$N$78,13,FALSE),"")</f>
        <v/>
      </c>
      <c r="AO490" s="236">
        <f t="shared" si="99"/>
        <v>0</v>
      </c>
      <c r="AP490" s="235">
        <f t="shared" si="100"/>
        <v>0</v>
      </c>
      <c r="AQ490" s="237">
        <f t="shared" si="101"/>
        <v>0</v>
      </c>
      <c r="AR490" s="4">
        <f t="shared" si="102"/>
        <v>11.733333333333334</v>
      </c>
      <c r="AS490" s="1">
        <f t="shared" si="103"/>
        <v>1</v>
      </c>
      <c r="AT490" s="266">
        <f t="shared" si="105"/>
        <v>2</v>
      </c>
    </row>
    <row r="491" spans="1:46" s="211" customFormat="1" ht="15" customHeight="1">
      <c r="A491" s="209"/>
      <c r="B491" s="209">
        <v>890698</v>
      </c>
      <c r="C491" s="209" t="s">
        <v>305</v>
      </c>
      <c r="D491" s="247">
        <v>2017</v>
      </c>
      <c r="E491" s="210" t="s">
        <v>11</v>
      </c>
      <c r="F491" s="1" t="str">
        <f>IFERROR(VLOOKUP(B491,SVEXP!$A$2:$F$6577,6,FALSE),"")</f>
        <v>SA Špindlerův Mlýn</v>
      </c>
      <c r="G491" s="211" t="str">
        <f>IFERROR(VLOOKUP(B491,SVEXP!$A$2:$E$6577,5,FALSE),"")</f>
        <v>Královéhradecký kraj</v>
      </c>
      <c r="H491" s="210" t="s">
        <v>164</v>
      </c>
      <c r="I491" s="212" t="str">
        <f>IFERROR(VLOOKUP(A491,'KLP1'!$C$1:$I$108,7,0),IFERROR(VLOOKUP(B491,'KLP1'!$D$1:$I$108,6,0),""))</f>
        <v/>
      </c>
      <c r="J491" s="212" t="str">
        <f>IFERROR(VLOOKUP(A491,'KLP2'!$C$1:$I$108,7,0),IFERROR(VLOOKUP(B491,'KLP2'!$D$1:$I$108,6,0),""))</f>
        <v/>
      </c>
      <c r="K491" s="212" t="str">
        <f>IFERROR(VLOOKUP(A491,'DM1'!$C$1:$I$108,7,0),IFERROR(VLOOKUP(B491,'DM1'!$D$1:$I$108,6,0),""))</f>
        <v/>
      </c>
      <c r="L491" s="212" t="str">
        <f>IFERROR(VLOOKUP(A491,'DM2'!$C$1:$I$108,7,0),IFERROR(VLOOKUP(B491,'DM2'!$D$1:$I$108,6,0),""))</f>
        <v/>
      </c>
      <c r="M491" s="254" t="str">
        <f>IFERROR(VLOOKUP(A491,'SPF1'!$C$1:$I$108,7,0),IFERROR(VLOOKUP(B491,'SPF1'!$D$1:$I$108,6,0),""))</f>
        <v/>
      </c>
      <c r="N491" s="263" t="str">
        <f>IFERROR(VLOOKUP(A491,'SPF2'!$C$1:$I$108,7,0),IFERROR(VLOOKUP(B491,'SPF2'!$D$1:$I$108,6,0),""))</f>
        <v/>
      </c>
      <c r="O491" s="10">
        <f t="shared" si="93"/>
        <v>0</v>
      </c>
      <c r="P491" s="11">
        <f t="shared" si="94"/>
        <v>0</v>
      </c>
      <c r="Q491" s="201">
        <f t="shared" si="95"/>
        <v>0</v>
      </c>
      <c r="R491" s="213"/>
      <c r="S491" s="248" t="str">
        <f>IFERROR(VLOOKUP(A491,DMSBX1!$C$1:$I$108,7,0),IFERROR(VLOOKUP(B491,DMSBX1!$D$1:$I$108,6,0),""))</f>
        <v/>
      </c>
      <c r="T491" s="248" t="str">
        <f>IFERROR(VLOOKUP(A491,DMSBX2!$C$1:$I$101,7,0),IFERROR(VLOOKUP(B491,DMSBX2!$D$1:$I$101,6,0),""))</f>
        <v/>
      </c>
      <c r="U491" s="212" t="str">
        <f>IFERROR(VLOOKUP(B491,'SP1'!$D$1:$I$107,6,0),"")</f>
        <v/>
      </c>
      <c r="V491" s="212" t="str">
        <f>IFERROR(VLOOKUP(B491,'SP2'!$D$1:$I$107,6,0),"")</f>
        <v/>
      </c>
      <c r="W491" s="212" t="str">
        <f>IFERROR(IF(B491&lt;&gt;0,VLOOKUP(B491,KLSBX1!$D$2:$I$120,6,FALSE()),NA()),IFERROR(IF(A491&lt;&gt;0,VLOOKUP(A491,KLSBX1!$C$2:$I$120,7,FALSE()),NA()),""))</f>
        <v/>
      </c>
      <c r="X491" s="212" t="str">
        <f>IFERROR(IF(B491&lt;&gt;0,VLOOKUP(B491,KLSBX2!$D$2:$I$120,6,FALSE()),NA()),IFERROR(IF(A491&lt;&gt;0,VLOOKUP(A491,KLSBX2!$C$2:$I$120,7,FALSE()),NA()),""))</f>
        <v/>
      </c>
      <c r="Y491" s="212" t="str">
        <f>IFERROR(IF(B491&lt;&gt;0,VLOOKUP(B491,DMSBXNC!$D$2:$I$420,6,FALSE()),NA()),IFERROR(IF(A491&lt;&gt;0,VLOOKUP(A491,DMSBXNC!$C$2:$I$420,7,FALSE()),NA()),""))</f>
        <v/>
      </c>
      <c r="Z491" s="212" t="str">
        <f>IFERROR(IF(B491&lt;&gt;0,VLOOKUP(B491,DMSBX1_3!$D$2:$I$420,6,FALSE()),NA()),IFERROR(IF(A491&lt;&gt;0,VLOOKUP(A491,DMSBX1_3!$C$2:$I$420,7,FALSE()),NA()),""))</f>
        <v/>
      </c>
      <c r="AA491" s="212" t="str">
        <f>IFERROR(IF(B491&lt;&gt;0,VLOOKUP(B491,'KLS1'!$D$2:$I$420,6,FALSE()),NA()),IFERROR(IF(A491&lt;&gt;0,VLOOKUP(A491,'KLS1'!$C$2:$I$420,7,FALSE()),NA()),""))</f>
        <v/>
      </c>
      <c r="AB491" s="249" t="str">
        <f>IFERROR(IF(B491&lt;&gt;0,VLOOKUP(B491,'KLS2'!$D$2:$I$426,6,FALSE()),NA()),IFERROR(IF(A491&lt;&gt;0,VLOOKUP(A491,'KLS2'!$C$2:$I$426,7,FALSE()),NA()),""))</f>
        <v/>
      </c>
      <c r="AC491" s="10">
        <f t="shared" si="96"/>
        <v>0</v>
      </c>
      <c r="AD491" s="11">
        <f t="shared" si="97"/>
        <v>0</v>
      </c>
      <c r="AE491" s="201">
        <f t="shared" si="98"/>
        <v>0</v>
      </c>
      <c r="AF491" s="240"/>
      <c r="AG491" s="4" t="str">
        <f>IFERROR(VLOOKUP(B491,FS!$A$2:$N$78,6,FALSE),"")</f>
        <v/>
      </c>
      <c r="AH491" s="4" t="str">
        <f>IFERROR(VLOOKUP(B491,FS!$A$2:$N$78,7,FALSE),"")</f>
        <v/>
      </c>
      <c r="AI491" s="4" t="str">
        <f>IFERROR(VLOOKUP(B491,FS!$A$2:$N$78,8,FALSE),"")</f>
        <v/>
      </c>
      <c r="AJ491" s="4" t="str">
        <f>IFERROR(VLOOKUP(B491,FS!$A$2:$N$78,9,FALSE),"")</f>
        <v/>
      </c>
      <c r="AK491" s="4" t="str">
        <f>IFERROR(VLOOKUP(B491,FS!$A$2:$N$78,10,FALSE),"")</f>
        <v/>
      </c>
      <c r="AL491" s="4" t="str">
        <f>IFERROR(VLOOKUP(B491,FS!$A$2:$N$78,11,FALSE),"")</f>
        <v/>
      </c>
      <c r="AM491" s="4" t="str">
        <f>IFERROR(VLOOKUP(B491,FS!$A$2:$N$78,12,FALSE),"")</f>
        <v/>
      </c>
      <c r="AN491" s="4" t="str">
        <f>IFERROR(VLOOKUP(B491,FS!$A$2:$N$78,13,FALSE),"")</f>
        <v/>
      </c>
      <c r="AO491" s="236">
        <f t="shared" si="99"/>
        <v>0</v>
      </c>
      <c r="AP491" s="235">
        <f t="shared" si="100"/>
        <v>0</v>
      </c>
      <c r="AQ491" s="237">
        <f t="shared" si="101"/>
        <v>0</v>
      </c>
      <c r="AR491" s="4">
        <f t="shared" si="102"/>
        <v>0</v>
      </c>
      <c r="AS491" s="1">
        <f t="shared" si="103"/>
        <v>0</v>
      </c>
    </row>
    <row r="492" spans="1:46" s="211" customFormat="1" ht="15" customHeight="1">
      <c r="A492" s="209"/>
      <c r="B492" s="250">
        <v>777427</v>
      </c>
      <c r="C492" s="250" t="s">
        <v>543</v>
      </c>
      <c r="D492" s="251">
        <v>2017</v>
      </c>
      <c r="E492" s="252" t="s">
        <v>11</v>
      </c>
      <c r="F492" s="1" t="str">
        <f>IFERROR(VLOOKUP(B492,SVEXP!$A$2:$F$6577,6,FALSE),"")</f>
        <v>Snow Rockets</v>
      </c>
      <c r="G492" s="211" t="str">
        <f>IFERROR(VLOOKUP(B492,SVEXP!$A$2:$E$6577,5,FALSE),"")</f>
        <v>Pardubický kraj</v>
      </c>
      <c r="H492" s="252" t="s">
        <v>161</v>
      </c>
      <c r="I492" s="212" t="str">
        <f>IFERROR(VLOOKUP(A492,'KLP1'!$C$1:$I$108,7,0),IFERROR(VLOOKUP(B492,'KLP1'!$D$1:$I$108,6,0),""))</f>
        <v/>
      </c>
      <c r="J492" s="212" t="str">
        <f>IFERROR(VLOOKUP(A492,'KLP2'!$C$1:$I$108,7,0),IFERROR(VLOOKUP(B492,'KLP2'!$D$1:$I$108,6,0),""))</f>
        <v/>
      </c>
      <c r="K492" s="212" t="str">
        <f>IFERROR(VLOOKUP(A492,'DM1'!$C$1:$I$108,7,0),IFERROR(VLOOKUP(B492,'DM1'!$D$1:$I$108,6,0),""))</f>
        <v/>
      </c>
      <c r="L492" s="212" t="str">
        <f>IFERROR(VLOOKUP(A492,'DM2'!$C$1:$I$108,7,0),IFERROR(VLOOKUP(B492,'DM2'!$D$1:$I$108,6,0),""))</f>
        <v/>
      </c>
      <c r="M492" s="254" t="str">
        <f>IFERROR(VLOOKUP(A492,'SPF1'!$C$1:$I$108,7,0),IFERROR(VLOOKUP(B492,'SPF1'!$D$1:$I$108,6,0),""))</f>
        <v/>
      </c>
      <c r="N492" s="263" t="str">
        <f>IFERROR(VLOOKUP(A492,'SPF2'!$C$1:$I$108,7,0),IFERROR(VLOOKUP(B492,'SPF2'!$D$1:$I$108,6,0),""))</f>
        <v/>
      </c>
      <c r="O492" s="10">
        <f t="shared" si="93"/>
        <v>0</v>
      </c>
      <c r="P492" s="11">
        <f t="shared" si="94"/>
        <v>0</v>
      </c>
      <c r="Q492" s="201">
        <f t="shared" si="95"/>
        <v>0</v>
      </c>
      <c r="R492" s="213"/>
      <c r="S492" s="248" t="str">
        <f>IFERROR(VLOOKUP(A492,DMSBX1!$C$1:$I$108,7,0),IFERROR(VLOOKUP(B492,DMSBX1!$D$1:$I$108,6,0),""))</f>
        <v/>
      </c>
      <c r="T492" s="248" t="str">
        <f>IFERROR(VLOOKUP(A492,DMSBX2!$C$1:$I$101,7,0),IFERROR(VLOOKUP(B492,DMSBX2!$D$1:$I$101,6,0),""))</f>
        <v/>
      </c>
      <c r="U492" s="212" t="str">
        <f>IFERROR(VLOOKUP(B492,'SP1'!$D$1:$I$107,6,0),"")</f>
        <v/>
      </c>
      <c r="V492" s="212" t="str">
        <f>IFERROR(VLOOKUP(B492,'SP2'!$D$1:$I$107,6,0),"")</f>
        <v/>
      </c>
      <c r="W492" s="212" t="str">
        <f>IFERROR(IF(B492&lt;&gt;0,VLOOKUP(B492,KLSBX1!$D$2:$I$120,6,FALSE()),NA()),IFERROR(IF(A492&lt;&gt;0,VLOOKUP(A492,KLSBX1!$C$2:$I$120,7,FALSE()),NA()),""))</f>
        <v/>
      </c>
      <c r="X492" s="212" t="str">
        <f>IFERROR(IF(B492&lt;&gt;0,VLOOKUP(B492,KLSBX2!$D$2:$I$120,6,FALSE()),NA()),IFERROR(IF(A492&lt;&gt;0,VLOOKUP(A492,KLSBX2!$C$2:$I$120,7,FALSE()),NA()),""))</f>
        <v/>
      </c>
      <c r="Y492" s="212" t="str">
        <f>IFERROR(IF(B492&lt;&gt;0,VLOOKUP(B492,DMSBXNC!$D$2:$I$420,6,FALSE()),NA()),IFERROR(IF(A492&lt;&gt;0,VLOOKUP(A492,DMSBXNC!$C$2:$I$420,7,FALSE()),NA()),""))</f>
        <v/>
      </c>
      <c r="Z492" s="212" t="str">
        <f>IFERROR(IF(B492&lt;&gt;0,VLOOKUP(B492,DMSBX1_3!$D$2:$I$420,6,FALSE()),NA()),IFERROR(IF(A492&lt;&gt;0,VLOOKUP(A492,DMSBX1_3!$C$2:$I$420,7,FALSE()),NA()),""))</f>
        <v/>
      </c>
      <c r="AA492" s="212" t="str">
        <f>IFERROR(IF(B492&lt;&gt;0,VLOOKUP(B492,'KLS1'!$D$2:$I$420,6,FALSE()),NA()),IFERROR(IF(A492&lt;&gt;0,VLOOKUP(A492,'KLS1'!$C$2:$I$420,7,FALSE()),NA()),""))</f>
        <v/>
      </c>
      <c r="AB492" s="249" t="str">
        <f>IFERROR(IF(B492&lt;&gt;0,VLOOKUP(B492,'KLS2'!$D$2:$I$426,6,FALSE()),NA()),IFERROR(IF(A492&lt;&gt;0,VLOOKUP(A492,'KLS2'!$C$2:$I$426,7,FALSE()),NA()),""))</f>
        <v/>
      </c>
      <c r="AC492" s="10">
        <f t="shared" si="96"/>
        <v>0</v>
      </c>
      <c r="AD492" s="11">
        <f t="shared" si="97"/>
        <v>0</v>
      </c>
      <c r="AE492" s="201">
        <f t="shared" si="98"/>
        <v>0</v>
      </c>
      <c r="AF492" s="240"/>
      <c r="AG492" s="4" t="str">
        <f>IFERROR(VLOOKUP(B492,FS!$A$2:$N$78,6,FALSE),"")</f>
        <v/>
      </c>
      <c r="AH492" s="4" t="str">
        <f>IFERROR(VLOOKUP(B492,FS!$A$2:$N$78,7,FALSE),"")</f>
        <v/>
      </c>
      <c r="AI492" s="4" t="str">
        <f>IFERROR(VLOOKUP(B492,FS!$A$2:$N$78,8,FALSE),"")</f>
        <v/>
      </c>
      <c r="AJ492" s="4" t="str">
        <f>IFERROR(VLOOKUP(B492,FS!$A$2:$N$78,9,FALSE),"")</f>
        <v/>
      </c>
      <c r="AK492" s="4" t="str">
        <f>IFERROR(VLOOKUP(B492,FS!$A$2:$N$78,10,FALSE),"")</f>
        <v/>
      </c>
      <c r="AL492" s="4" t="str">
        <f>IFERROR(VLOOKUP(B492,FS!$A$2:$N$78,11,FALSE),"")</f>
        <v/>
      </c>
      <c r="AM492" s="4" t="str">
        <f>IFERROR(VLOOKUP(B492,FS!$A$2:$N$78,12,FALSE),"")</f>
        <v/>
      </c>
      <c r="AN492" s="4" t="str">
        <f>IFERROR(VLOOKUP(B492,FS!$A$2:$N$78,13,FALSE),"")</f>
        <v/>
      </c>
      <c r="AO492" s="236">
        <f t="shared" si="99"/>
        <v>0</v>
      </c>
      <c r="AP492" s="235">
        <f t="shared" si="100"/>
        <v>0</v>
      </c>
      <c r="AQ492" s="237">
        <f t="shared" si="101"/>
        <v>0</v>
      </c>
      <c r="AR492" s="4">
        <f t="shared" si="102"/>
        <v>0</v>
      </c>
      <c r="AS492" s="1">
        <f t="shared" si="103"/>
        <v>0</v>
      </c>
      <c r="AT492" s="227"/>
    </row>
    <row r="493" spans="1:46" s="211" customFormat="1" ht="15" customHeight="1">
      <c r="A493" s="215"/>
      <c r="B493" s="215">
        <v>1706</v>
      </c>
      <c r="C493" s="227" t="s">
        <v>490</v>
      </c>
      <c r="D493" s="222">
        <v>2017</v>
      </c>
      <c r="E493" s="222" t="s">
        <v>248</v>
      </c>
      <c r="F493" s="227"/>
      <c r="G493" s="227"/>
      <c r="H493" s="228" t="s">
        <v>161</v>
      </c>
      <c r="I493" s="229"/>
      <c r="J493" s="229"/>
      <c r="K493" s="229"/>
      <c r="L493" s="229"/>
      <c r="M493" s="227" t="str">
        <f>IFERROR(VLOOKUP(A493,'SPF1'!$C$1:$I$108,7,0),IFERROR(VLOOKUP(B493,'SPF1'!$D$1:$I$108,6,0),""))</f>
        <v/>
      </c>
      <c r="N493" s="229" t="str">
        <f>IFERROR(VLOOKUP(A493,'SPF2'!$C$1:$I$108,7,0),IFERROR(VLOOKUP(B493,'SPF2'!$D$1:$I$108,6,0),""))</f>
        <v/>
      </c>
      <c r="O493" s="10">
        <f t="shared" si="93"/>
        <v>0</v>
      </c>
      <c r="P493" s="11">
        <f t="shared" si="94"/>
        <v>0</v>
      </c>
      <c r="Q493" s="201">
        <f t="shared" si="95"/>
        <v>0</v>
      </c>
      <c r="R493" s="213"/>
      <c r="S493" s="232"/>
      <c r="T493" s="229"/>
      <c r="U493" s="229" t="str">
        <f>IFERROR(VLOOKUP(B499,DMSBX2!$D$1:$I$101,6,0),"")</f>
        <v/>
      </c>
      <c r="V493" s="229"/>
      <c r="W493" s="229"/>
      <c r="X493" s="229"/>
      <c r="Y493" s="229" t="str">
        <f>IFERROR(IF(B493&lt;&gt;0,VLOOKUP(B493,DMSBXNC!$D$2:$I$420,6,FALSE()),NA()),IFERROR(IF(A493&lt;&gt;0,VLOOKUP(A493,DMSBXNC!$C$2:$I$420,7,FALSE()),NA()),""))</f>
        <v/>
      </c>
      <c r="Z493" s="229" t="str">
        <f>IFERROR(IF(B493&lt;&gt;0,VLOOKUP(B493,DMSBX1_3!$D$2:$I$420,6,FALSE()),NA()),IFERROR(IF(A493&lt;&gt;0,VLOOKUP(A493,DMSBX1_3!$C$2:$I$420,7,FALSE()),NA()),""))</f>
        <v/>
      </c>
      <c r="AA493" s="229">
        <f>IFERROR(IF(B493&lt;&gt;0,VLOOKUP(B493,'KLS1'!$D$2:$I$420,6,FALSE()),NA()),IFERROR(IF(A493&lt;&gt;0,VLOOKUP(A493,'KLS1'!$C$2:$I$420,7,FALSE()),NA()),""))</f>
        <v>48</v>
      </c>
      <c r="AB493" s="234">
        <f>IFERROR(IF(B493&lt;&gt;0,VLOOKUP(B493,'KLS2'!$D$2:$I$426,6,FALSE()),NA()),IFERROR(IF(A493&lt;&gt;0,VLOOKUP(A493,'KLS2'!$C$2:$I$426,7,FALSE()),NA()),""))</f>
        <v>40</v>
      </c>
      <c r="AC493" s="10">
        <f t="shared" si="96"/>
        <v>88</v>
      </c>
      <c r="AD493" s="11">
        <f t="shared" si="97"/>
        <v>88</v>
      </c>
      <c r="AE493" s="201">
        <f t="shared" si="98"/>
        <v>29.333333333333332</v>
      </c>
      <c r="AF493" s="240"/>
      <c r="AG493" s="4" t="str">
        <f>IFERROR(VLOOKUP(B493,FS!$A$2:$N$78,6,FALSE),"")</f>
        <v/>
      </c>
      <c r="AH493" s="4" t="str">
        <f>IFERROR(VLOOKUP(B493,FS!$A$2:$N$78,7,FALSE),"")</f>
        <v/>
      </c>
      <c r="AI493" s="4" t="str">
        <f>IFERROR(VLOOKUP(B493,FS!$A$2:$N$78,8,FALSE),"")</f>
        <v/>
      </c>
      <c r="AJ493" s="4" t="str">
        <f>IFERROR(VLOOKUP(B493,FS!$A$2:$N$78,9,FALSE),"")</f>
        <v/>
      </c>
      <c r="AK493" s="4" t="str">
        <f>IFERROR(VLOOKUP(B493,FS!$A$2:$N$78,10,FALSE),"")</f>
        <v/>
      </c>
      <c r="AL493" s="4" t="str">
        <f>IFERROR(VLOOKUP(B493,FS!$A$2:$N$78,11,FALSE),"")</f>
        <v/>
      </c>
      <c r="AM493" s="4" t="str">
        <f>IFERROR(VLOOKUP(B493,FS!$A$2:$N$78,12,FALSE),"")</f>
        <v/>
      </c>
      <c r="AN493" s="4" t="str">
        <f>IFERROR(VLOOKUP(B493,FS!$A$2:$N$78,13,FALSE),"")</f>
        <v/>
      </c>
      <c r="AO493" s="236">
        <f t="shared" si="99"/>
        <v>0</v>
      </c>
      <c r="AP493" s="235">
        <f t="shared" si="100"/>
        <v>0</v>
      </c>
      <c r="AQ493" s="237">
        <f t="shared" si="101"/>
        <v>0</v>
      </c>
      <c r="AR493" s="4">
        <f t="shared" si="102"/>
        <v>29.333333333333332</v>
      </c>
      <c r="AS493" s="1">
        <f t="shared" si="103"/>
        <v>1</v>
      </c>
      <c r="AT493" s="227"/>
    </row>
    <row r="494" spans="1:46" s="211" customFormat="1" ht="15" customHeight="1">
      <c r="A494" s="246">
        <v>9150195</v>
      </c>
      <c r="B494" s="246">
        <v>775693</v>
      </c>
      <c r="C494" s="209" t="s">
        <v>56</v>
      </c>
      <c r="D494" s="247">
        <v>1974</v>
      </c>
      <c r="E494" s="210" t="s">
        <v>11</v>
      </c>
      <c r="F494" s="1" t="str">
        <f>IFERROR(VLOOKUP(B494,SVEXP!$A$2:$F$6577,6,FALSE),"")</f>
        <v>Lítací jelen</v>
      </c>
      <c r="G494" s="211" t="str">
        <f>IFERROR(VLOOKUP(B494,SVEXP!$A$2:$E$6577,5,FALSE),"")</f>
        <v>Moravskoslezský kraj</v>
      </c>
      <c r="H494" s="210" t="s">
        <v>161</v>
      </c>
      <c r="I494" s="212" t="str">
        <f>IFERROR(VLOOKUP(A494,'KLP1'!$C$1:$I$108,7,0),IFERROR(VLOOKUP(B494,'KLP1'!$D$1:$I$108,6,0),""))</f>
        <v/>
      </c>
      <c r="J494" s="212" t="str">
        <f>IFERROR(VLOOKUP(A494,'KLP2'!$C$1:$I$108,7,0),IFERROR(VLOOKUP(B494,'KLP2'!$D$1:$I$108,6,0),""))</f>
        <v/>
      </c>
      <c r="K494" s="212">
        <f>IFERROR(VLOOKUP(A494,'DM1'!$C$1:$I$108,7,0),IFERROR(VLOOKUP(B494,'DM1'!$D$1:$I$108,6,0),""))</f>
        <v>2.8</v>
      </c>
      <c r="L494" s="212">
        <f>IFERROR(VLOOKUP(A494,'DM2'!$C$1:$I$108,7,0),IFERROR(VLOOKUP(B494,'DM2'!$D$1:$I$108,6,0),""))</f>
        <v>2.6</v>
      </c>
      <c r="M494" s="212" t="str">
        <f>IFERROR(VLOOKUP(A494,'SPF1'!$C$1:$I$108,7,0),IFERROR(VLOOKUP(B494,'SPF1'!$D$1:$I$108,6,0),""))</f>
        <v/>
      </c>
      <c r="N494" s="212" t="str">
        <f>IFERROR(VLOOKUP(A494,'SPF2'!$C$1:$I$108,7,0),IFERROR(VLOOKUP(B494,'SPF2'!$D$1:$I$108,6,0),""))</f>
        <v/>
      </c>
      <c r="O494" s="10">
        <f t="shared" si="93"/>
        <v>5.4</v>
      </c>
      <c r="P494" s="11">
        <f t="shared" si="94"/>
        <v>5.4</v>
      </c>
      <c r="Q494" s="201">
        <f t="shared" si="95"/>
        <v>1.8</v>
      </c>
      <c r="R494" s="213"/>
      <c r="S494" s="248" t="str">
        <f>IFERROR(VLOOKUP(A494,DMSBX1!$C$1:$I$108,7,0),IFERROR(VLOOKUP(B494,DMSBX1!$D$1:$I$108,6,0),""))</f>
        <v/>
      </c>
      <c r="T494" s="248" t="str">
        <f>IFERROR(VLOOKUP(A494,DMSBX2!$C$1:$I$101,7,0),IFERROR(VLOOKUP(B494,DMSBX2!$D$1:$I$101,6,0),""))</f>
        <v/>
      </c>
      <c r="U494" s="212" t="str">
        <f>IFERROR(VLOOKUP(B494,'SP1'!$D$1:$I$107,6,0),"")</f>
        <v/>
      </c>
      <c r="V494" s="212" t="str">
        <f>IFERROR(VLOOKUP(B494,'SP2'!$D$1:$I$107,6,0),"")</f>
        <v/>
      </c>
      <c r="W494" s="212" t="str">
        <f>IFERROR(IF(B494&lt;&gt;0,VLOOKUP(B494,KLSBX1!$D$2:$I$120,6,FALSE()),NA()),IFERROR(IF(A494&lt;&gt;0,VLOOKUP(A494,KLSBX1!$C$2:$I$120,7,FALSE()),NA()),""))</f>
        <v/>
      </c>
      <c r="X494" s="212" t="str">
        <f>IFERROR(IF(B494&lt;&gt;0,VLOOKUP(B494,KLSBX2!$D$2:$I$120,6,FALSE()),NA()),IFERROR(IF(A494&lt;&gt;0,VLOOKUP(A494,KLSBX2!$C$2:$I$120,7,FALSE()),NA()),""))</f>
        <v/>
      </c>
      <c r="Y494" s="212" t="str">
        <f>IFERROR(IF(B494&lt;&gt;0,VLOOKUP(B494,DMSBXNC!$D$2:$I$420,6,FALSE()),NA()),IFERROR(IF(A494&lt;&gt;0,VLOOKUP(A494,DMSBXNC!$C$2:$I$420,7,FALSE()),NA()),""))</f>
        <v/>
      </c>
      <c r="Z494" s="212" t="str">
        <f>IFERROR(IF(B494&lt;&gt;0,VLOOKUP(B494,DMSBX1_3!$D$2:$I$420,6,FALSE()),NA()),IFERROR(IF(A494&lt;&gt;0,VLOOKUP(A494,DMSBX1_3!$C$2:$I$420,7,FALSE()),NA()),""))</f>
        <v/>
      </c>
      <c r="AA494" s="212" t="str">
        <f>IFERROR(IF(B494&lt;&gt;0,VLOOKUP(B494,'KLS1'!$D$2:$I$420,6,FALSE()),NA()),IFERROR(IF(A494&lt;&gt;0,VLOOKUP(A494,'KLS1'!$C$2:$I$420,7,FALSE()),NA()),""))</f>
        <v/>
      </c>
      <c r="AB494" s="249" t="str">
        <f>IFERROR(IF(B494&lt;&gt;0,VLOOKUP(B494,'KLS2'!$D$2:$I$426,6,FALSE()),NA()),IFERROR(IF(A494&lt;&gt;0,VLOOKUP(A494,'KLS2'!$C$2:$I$426,7,FALSE()),NA()),""))</f>
        <v/>
      </c>
      <c r="AC494" s="10">
        <f t="shared" si="96"/>
        <v>0</v>
      </c>
      <c r="AD494" s="11">
        <f t="shared" si="97"/>
        <v>0</v>
      </c>
      <c r="AE494" s="201">
        <f t="shared" si="98"/>
        <v>0</v>
      </c>
      <c r="AF494" s="240"/>
      <c r="AG494" s="4" t="str">
        <f>IFERROR(VLOOKUP(B494,FS!$A$2:$N$78,6,FALSE),"")</f>
        <v/>
      </c>
      <c r="AH494" s="4" t="str">
        <f>IFERROR(VLOOKUP(B494,FS!$A$2:$N$78,7,FALSE),"")</f>
        <v/>
      </c>
      <c r="AI494" s="4" t="str">
        <f>IFERROR(VLOOKUP(B494,FS!$A$2:$N$78,8,FALSE),"")</f>
        <v/>
      </c>
      <c r="AJ494" s="4" t="str">
        <f>IFERROR(VLOOKUP(B494,FS!$A$2:$N$78,9,FALSE),"")</f>
        <v/>
      </c>
      <c r="AK494" s="4" t="str">
        <f>IFERROR(VLOOKUP(B494,FS!$A$2:$N$78,10,FALSE),"")</f>
        <v/>
      </c>
      <c r="AL494" s="4" t="str">
        <f>IFERROR(VLOOKUP(B494,FS!$A$2:$N$78,11,FALSE),"")</f>
        <v/>
      </c>
      <c r="AM494" s="4" t="str">
        <f>IFERROR(VLOOKUP(B494,FS!$A$2:$N$78,12,FALSE),"")</f>
        <v/>
      </c>
      <c r="AN494" s="4" t="str">
        <f>IFERROR(VLOOKUP(B494,FS!$A$2:$N$78,13,FALSE),"")</f>
        <v/>
      </c>
      <c r="AO494" s="236">
        <f t="shared" si="99"/>
        <v>0</v>
      </c>
      <c r="AP494" s="235">
        <f t="shared" si="100"/>
        <v>0</v>
      </c>
      <c r="AQ494" s="237">
        <f t="shared" si="101"/>
        <v>0</v>
      </c>
      <c r="AR494" s="4">
        <f t="shared" si="102"/>
        <v>1.8</v>
      </c>
      <c r="AS494" s="1">
        <f t="shared" si="103"/>
        <v>1</v>
      </c>
      <c r="AT494" s="266">
        <f>COUNTIF(I494:N494,"&gt;"&amp;0)+COUNTIF(S494:AB494,"&gt;"&amp;0)+COUNTIF(AG494:AN494,"&gt;"&amp;0)</f>
        <v>2</v>
      </c>
    </row>
    <row r="495" spans="1:46" s="211" customFormat="1" ht="15" customHeight="1">
      <c r="A495" s="246">
        <v>9150221</v>
      </c>
      <c r="B495" s="246">
        <v>777030</v>
      </c>
      <c r="C495" s="209" t="s">
        <v>376</v>
      </c>
      <c r="D495" s="247">
        <v>1973</v>
      </c>
      <c r="E495" s="210" t="s">
        <v>11</v>
      </c>
      <c r="F495" s="1" t="str">
        <f>IFERROR(VLOOKUP(B495,SVEXP!$A$2:$F$6577,6,FALSE),"")</f>
        <v>SK SKIracingMB</v>
      </c>
      <c r="G495" s="211" t="str">
        <f>IFERROR(VLOOKUP(B495,SVEXP!$A$2:$E$6577,5,FALSE),"")</f>
        <v>Hlavní město Praha</v>
      </c>
      <c r="H495" s="210" t="s">
        <v>161</v>
      </c>
      <c r="I495" s="212">
        <f>IFERROR(VLOOKUP(A495,'KLP1'!$C$1:$I$108,7,0),IFERROR(VLOOKUP(B495,'KLP1'!$D$1:$I$108,6,0),""))</f>
        <v>15</v>
      </c>
      <c r="J495" s="212" t="str">
        <f>IFERROR(VLOOKUP(A495,'KLP2'!$C$1:$I$108,7,0),IFERROR(VLOOKUP(B495,'KLP2'!$D$1:$I$108,6,0),""))</f>
        <v/>
      </c>
      <c r="K495" s="212" t="str">
        <f>IFERROR(VLOOKUP(A495,'DM1'!$C$1:$I$108,7,0),IFERROR(VLOOKUP(B495,'DM1'!$D$1:$I$108,6,0),""))</f>
        <v/>
      </c>
      <c r="L495" s="212" t="str">
        <f>IFERROR(VLOOKUP(A495,'DM2'!$C$1:$I$108,7,0),IFERROR(VLOOKUP(B495,'DM2'!$D$1:$I$108,6,0),""))</f>
        <v/>
      </c>
      <c r="M495" s="212" t="str">
        <f>IFERROR(VLOOKUP(A495,'SPF1'!$C$1:$I$108,7,0),IFERROR(VLOOKUP(B495,'SPF1'!$D$1:$I$108,6,0),""))</f>
        <v/>
      </c>
      <c r="N495" s="212" t="str">
        <f>IFERROR(VLOOKUP(A495,'SPF2'!$C$1:$I$108,7,0),IFERROR(VLOOKUP(B495,'SPF2'!$D$1:$I$108,6,0),""))</f>
        <v/>
      </c>
      <c r="O495" s="10">
        <f t="shared" si="93"/>
        <v>15</v>
      </c>
      <c r="P495" s="11">
        <f t="shared" si="94"/>
        <v>15</v>
      </c>
      <c r="Q495" s="201">
        <f t="shared" si="95"/>
        <v>5</v>
      </c>
      <c r="R495" s="213"/>
      <c r="S495" s="248" t="str">
        <f>IFERROR(VLOOKUP(A495,DMSBX1!$C$1:$I$108,7,0),IFERROR(VLOOKUP(B495,DMSBX1!$D$1:$I$108,6,0),""))</f>
        <v/>
      </c>
      <c r="T495" s="248" t="str">
        <f>IFERROR(VLOOKUP(A495,DMSBX2!$C$1:$I$101,7,0),IFERROR(VLOOKUP(B495,DMSBX2!$D$1:$I$101,6,0),""))</f>
        <v/>
      </c>
      <c r="U495" s="212" t="str">
        <f>IFERROR(VLOOKUP(B495,'SP1'!$D$1:$I$107,6,0),"")</f>
        <v/>
      </c>
      <c r="V495" s="212" t="str">
        <f>IFERROR(VLOOKUP(B495,'SP2'!$D$1:$I$107,6,0),"")</f>
        <v/>
      </c>
      <c r="W495" s="212" t="str">
        <f>IFERROR(IF(B495&lt;&gt;0,VLOOKUP(B495,KLSBX1!$D$2:$I$120,6,FALSE()),NA()),IFERROR(IF(A495&lt;&gt;0,VLOOKUP(A495,KLSBX1!$C$2:$I$120,7,FALSE()),NA()),""))</f>
        <v/>
      </c>
      <c r="X495" s="212" t="str">
        <f>IFERROR(IF(B495&lt;&gt;0,VLOOKUP(B495,KLSBX2!$D$2:$I$120,6,FALSE()),NA()),IFERROR(IF(A495&lt;&gt;0,VLOOKUP(A495,KLSBX2!$C$2:$I$120,7,FALSE()),NA()),""))</f>
        <v/>
      </c>
      <c r="Y495" s="212" t="str">
        <f>IFERROR(IF(B495&lt;&gt;0,VLOOKUP(B495,DMSBXNC!$D$2:$I$420,6,FALSE()),NA()),IFERROR(IF(A495&lt;&gt;0,VLOOKUP(A495,DMSBXNC!$C$2:$I$420,7,FALSE()),NA()),""))</f>
        <v/>
      </c>
      <c r="Z495" s="212" t="str">
        <f>IFERROR(IF(B495&lt;&gt;0,VLOOKUP(B495,DMSBX1_3!$D$2:$I$420,6,FALSE()),NA()),IFERROR(IF(A495&lt;&gt;0,VLOOKUP(A495,DMSBX1_3!$C$2:$I$420,7,FALSE()),NA()),""))</f>
        <v/>
      </c>
      <c r="AA495" s="212" t="str">
        <f>IFERROR(IF(B495&lt;&gt;0,VLOOKUP(B495,'KLS1'!$D$2:$I$420,6,FALSE()),NA()),IFERROR(IF(A495&lt;&gt;0,VLOOKUP(A495,'KLS1'!$C$2:$I$420,7,FALSE()),NA()),""))</f>
        <v/>
      </c>
      <c r="AB495" s="249" t="str">
        <f>IFERROR(IF(B495&lt;&gt;0,VLOOKUP(B495,'KLS2'!$D$2:$I$426,6,FALSE()),NA()),IFERROR(IF(A495&lt;&gt;0,VLOOKUP(A495,'KLS2'!$C$2:$I$426,7,FALSE()),NA()),""))</f>
        <v/>
      </c>
      <c r="AC495" s="10">
        <f t="shared" si="96"/>
        <v>0</v>
      </c>
      <c r="AD495" s="11">
        <f t="shared" si="97"/>
        <v>0</v>
      </c>
      <c r="AE495" s="201">
        <f t="shared" si="98"/>
        <v>0</v>
      </c>
      <c r="AF495" s="240"/>
      <c r="AG495" s="4" t="str">
        <f>IFERROR(VLOOKUP(B495,FS!$A$2:$N$78,6,FALSE),"")</f>
        <v/>
      </c>
      <c r="AH495" s="4" t="str">
        <f>IFERROR(VLOOKUP(B495,FS!$A$2:$N$78,7,FALSE),"")</f>
        <v/>
      </c>
      <c r="AI495" s="4" t="str">
        <f>IFERROR(VLOOKUP(B495,FS!$A$2:$N$78,8,FALSE),"")</f>
        <v/>
      </c>
      <c r="AJ495" s="4" t="str">
        <f>IFERROR(VLOOKUP(B495,FS!$A$2:$N$78,9,FALSE),"")</f>
        <v/>
      </c>
      <c r="AK495" s="4" t="str">
        <f>IFERROR(VLOOKUP(B495,FS!$A$2:$N$78,10,FALSE),"")</f>
        <v/>
      </c>
      <c r="AL495" s="4" t="str">
        <f>IFERROR(VLOOKUP(B495,FS!$A$2:$N$78,11,FALSE),"")</f>
        <v/>
      </c>
      <c r="AM495" s="4" t="str">
        <f>IFERROR(VLOOKUP(B495,FS!$A$2:$N$78,12,FALSE),"")</f>
        <v/>
      </c>
      <c r="AN495" s="4" t="str">
        <f>IFERROR(VLOOKUP(B495,FS!$A$2:$N$78,13,FALSE),"")</f>
        <v/>
      </c>
      <c r="AO495" s="236">
        <f t="shared" si="99"/>
        <v>0</v>
      </c>
      <c r="AP495" s="235">
        <f t="shared" si="100"/>
        <v>0</v>
      </c>
      <c r="AQ495" s="237">
        <f t="shared" si="101"/>
        <v>0</v>
      </c>
      <c r="AR495" s="4">
        <f t="shared" si="102"/>
        <v>5</v>
      </c>
      <c r="AS495" s="1">
        <f t="shared" si="103"/>
        <v>1</v>
      </c>
      <c r="AT495" s="266">
        <f>COUNTIF(I495:N495,"&gt;"&amp;0)+COUNTIF(S495:AB495,"&gt;"&amp;0)+COUNTIF(AG495:AN495,"&gt;"&amp;0)</f>
        <v>1</v>
      </c>
    </row>
    <row r="496" spans="1:46" s="211" customFormat="1" ht="15" customHeight="1">
      <c r="A496" s="209"/>
      <c r="B496" s="209">
        <v>777755</v>
      </c>
      <c r="C496" s="250" t="s">
        <v>544</v>
      </c>
      <c r="D496" s="210">
        <v>2018</v>
      </c>
      <c r="E496" s="210" t="s">
        <v>11</v>
      </c>
      <c r="F496" s="1" t="str">
        <f>IFERROR(VLOOKUP(B496,SVEXP!$A$2:$F$6577,6,FALSE),"")</f>
        <v>Neregistrovaní</v>
      </c>
      <c r="G496" s="211" t="str">
        <f>IFERROR(VLOOKUP(B496,SVEXP!$A$2:$E$6577,5,FALSE),"")</f>
        <v>Olomoucký kraj</v>
      </c>
      <c r="H496" s="210" t="s">
        <v>161</v>
      </c>
      <c r="I496" s="212" t="str">
        <f>IFERROR(VLOOKUP(A496,'KLP1'!$C$1:$I$108,7,0),IFERROR(VLOOKUP(B496,'KLP1'!$D$1:$I$108,6,0),""))</f>
        <v/>
      </c>
      <c r="J496" s="212" t="str">
        <f>IFERROR(VLOOKUP(A496,'KLP2'!$C$1:$I$108,7,0),IFERROR(VLOOKUP(B496,'KLP2'!$D$1:$I$108,6,0),""))</f>
        <v/>
      </c>
      <c r="K496" s="212" t="str">
        <f>IFERROR(VLOOKUP(A496,'DM1'!$C$1:$I$108,7,0),IFERROR(VLOOKUP(B496,'DM1'!$D$1:$I$108,6,0),""))</f>
        <v/>
      </c>
      <c r="L496" s="212" t="str">
        <f>IFERROR(VLOOKUP(A496,'DM2'!$C$1:$I$108,7,0),IFERROR(VLOOKUP(B496,'DM2'!$D$1:$I$108,6,0),""))</f>
        <v/>
      </c>
      <c r="M496" s="254" t="str">
        <f>IFERROR(VLOOKUP(A496,'SPF1'!$C$1:$I$108,7,0),IFERROR(VLOOKUP(B496,'SPF1'!$D$1:$I$108,6,0),""))</f>
        <v/>
      </c>
      <c r="N496" s="263" t="str">
        <f>IFERROR(VLOOKUP(A496,'SPF2'!$C$1:$I$108,7,0),IFERROR(VLOOKUP(B496,'SPF2'!$D$1:$I$108,6,0),""))</f>
        <v/>
      </c>
      <c r="O496" s="10">
        <f t="shared" si="93"/>
        <v>0</v>
      </c>
      <c r="P496" s="11">
        <f t="shared" si="94"/>
        <v>0</v>
      </c>
      <c r="Q496" s="201">
        <f t="shared" si="95"/>
        <v>0</v>
      </c>
      <c r="R496" s="213"/>
      <c r="S496" s="248" t="str">
        <f>IFERROR(VLOOKUP(A496,DMSBX1!$C$1:$I$108,7,0),IFERROR(VLOOKUP(B496,DMSBX1!$D$1:$I$108,6,0),""))</f>
        <v/>
      </c>
      <c r="T496" s="248" t="str">
        <f>IFERROR(VLOOKUP(A496,DMSBX2!$C$1:$I$101,7,0),IFERROR(VLOOKUP(B496,DMSBX2!$D$1:$I$101,6,0),""))</f>
        <v/>
      </c>
      <c r="U496" s="212" t="str">
        <f>IFERROR(VLOOKUP(B496,'SP1'!$D$1:$I$107,6,0),"")</f>
        <v/>
      </c>
      <c r="V496" s="212" t="str">
        <f>IFERROR(VLOOKUP(B496,'SP2'!$D$1:$I$107,6,0),"")</f>
        <v/>
      </c>
      <c r="W496" s="212" t="str">
        <f>IFERROR(IF(B496&lt;&gt;0,VLOOKUP(B496,KLSBX1!$D$2:$I$120,6,FALSE()),NA()),IFERROR(IF(A496&lt;&gt;0,VLOOKUP(A496,KLSBX1!$C$2:$I$120,7,FALSE()),NA()),""))</f>
        <v/>
      </c>
      <c r="X496" s="212" t="str">
        <f>IFERROR(IF(B496&lt;&gt;0,VLOOKUP(B496,KLSBX2!$D$2:$I$120,6,FALSE()),NA()),IFERROR(IF(A496&lt;&gt;0,VLOOKUP(A496,KLSBX2!$C$2:$I$120,7,FALSE()),NA()),""))</f>
        <v/>
      </c>
      <c r="Y496" s="212" t="str">
        <f>IFERROR(IF(B496&lt;&gt;0,VLOOKUP(B496,DMSBXNC!$D$2:$I$420,6,FALSE()),NA()),IFERROR(IF(A496&lt;&gt;0,VLOOKUP(A496,DMSBXNC!$C$2:$I$420,7,FALSE()),NA()),""))</f>
        <v/>
      </c>
      <c r="Z496" s="212" t="str">
        <f>IFERROR(IF(B496&lt;&gt;0,VLOOKUP(B496,DMSBX1_3!$D$2:$I$420,6,FALSE()),NA()),IFERROR(IF(A496&lt;&gt;0,VLOOKUP(A496,DMSBX1_3!$C$2:$I$420,7,FALSE()),NA()),""))</f>
        <v/>
      </c>
      <c r="AA496" s="212" t="str">
        <f>IFERROR(IF(B496&lt;&gt;0,VLOOKUP(B496,'KLS1'!$D$2:$I$420,6,FALSE()),NA()),IFERROR(IF(A496&lt;&gt;0,VLOOKUP(A496,'KLS1'!$C$2:$I$420,7,FALSE()),NA()),""))</f>
        <v/>
      </c>
      <c r="AB496" s="249" t="str">
        <f>IFERROR(IF(B496&lt;&gt;0,VLOOKUP(B496,'KLS2'!$D$2:$I$426,6,FALSE()),NA()),IFERROR(IF(A496&lt;&gt;0,VLOOKUP(A496,'KLS2'!$C$2:$I$426,7,FALSE()),NA()),""))</f>
        <v/>
      </c>
      <c r="AC496" s="10">
        <f t="shared" si="96"/>
        <v>0</v>
      </c>
      <c r="AD496" s="11">
        <f t="shared" si="97"/>
        <v>0</v>
      </c>
      <c r="AE496" s="201">
        <f t="shared" si="98"/>
        <v>0</v>
      </c>
      <c r="AF496" s="240"/>
      <c r="AG496" s="4" t="str">
        <f>IFERROR(VLOOKUP(B496,FS!$A$2:$N$78,6,FALSE),"")</f>
        <v/>
      </c>
      <c r="AH496" s="4" t="str">
        <f>IFERROR(VLOOKUP(B496,FS!$A$2:$N$78,7,FALSE),"")</f>
        <v/>
      </c>
      <c r="AI496" s="4" t="str">
        <f>IFERROR(VLOOKUP(B496,FS!$A$2:$N$78,8,FALSE),"")</f>
        <v/>
      </c>
      <c r="AJ496" s="4" t="str">
        <f>IFERROR(VLOOKUP(B496,FS!$A$2:$N$78,9,FALSE),"")</f>
        <v/>
      </c>
      <c r="AK496" s="4" t="str">
        <f>IFERROR(VLOOKUP(B496,FS!$A$2:$N$78,10,FALSE),"")</f>
        <v/>
      </c>
      <c r="AL496" s="4" t="str">
        <f>IFERROR(VLOOKUP(B496,FS!$A$2:$N$78,11,FALSE),"")</f>
        <v/>
      </c>
      <c r="AM496" s="4" t="str">
        <f>IFERROR(VLOOKUP(B496,FS!$A$2:$N$78,12,FALSE),"")</f>
        <v/>
      </c>
      <c r="AN496" s="4" t="str">
        <f>IFERROR(VLOOKUP(B496,FS!$A$2:$N$78,13,FALSE),"")</f>
        <v/>
      </c>
      <c r="AO496" s="236">
        <f t="shared" si="99"/>
        <v>0</v>
      </c>
      <c r="AP496" s="235">
        <f t="shared" si="100"/>
        <v>0</v>
      </c>
      <c r="AQ496" s="237">
        <f t="shared" si="101"/>
        <v>0</v>
      </c>
      <c r="AR496" s="4">
        <f t="shared" si="102"/>
        <v>0</v>
      </c>
      <c r="AS496" s="1">
        <f t="shared" si="103"/>
        <v>0</v>
      </c>
      <c r="AT496" s="227"/>
    </row>
    <row r="497" spans="1:46" s="211" customFormat="1" ht="15" customHeight="1">
      <c r="A497" s="215"/>
      <c r="B497" s="215">
        <v>1704</v>
      </c>
      <c r="C497" s="227" t="s">
        <v>488</v>
      </c>
      <c r="D497" s="222">
        <v>2018</v>
      </c>
      <c r="E497" s="222" t="s">
        <v>248</v>
      </c>
      <c r="F497" s="226"/>
      <c r="G497" s="226"/>
      <c r="H497" s="228"/>
      <c r="I497" s="229"/>
      <c r="J497" s="229"/>
      <c r="K497" s="229"/>
      <c r="L497" s="229"/>
      <c r="M497" s="227" t="str">
        <f>IFERROR(VLOOKUP(A497,'SPF1'!$C$1:$I$108,7,0),IFERROR(VLOOKUP(B497,'SPF1'!$D$1:$I$108,6,0),""))</f>
        <v/>
      </c>
      <c r="N497" s="229" t="str">
        <f>IFERROR(VLOOKUP(A497,'SPF2'!$C$1:$I$108,7,0),IFERROR(VLOOKUP(B497,'SPF2'!$D$1:$I$108,6,0),""))</f>
        <v/>
      </c>
      <c r="O497" s="10">
        <f t="shared" si="93"/>
        <v>0</v>
      </c>
      <c r="P497" s="11">
        <f t="shared" si="94"/>
        <v>0</v>
      </c>
      <c r="Q497" s="201">
        <f t="shared" si="95"/>
        <v>0</v>
      </c>
      <c r="R497" s="213"/>
      <c r="S497" s="232"/>
      <c r="T497" s="229"/>
      <c r="U497" s="229" t="str">
        <f>IFERROR(VLOOKUP(B502,DMSBX2!$D$1:$I$101,6,0),"")</f>
        <v/>
      </c>
      <c r="V497" s="229"/>
      <c r="W497" s="229"/>
      <c r="X497" s="229"/>
      <c r="Y497" s="229" t="str">
        <f>IFERROR(IF(B497&lt;&gt;0,VLOOKUP(B497,DMSBXNC!$D$2:$I$420,6,FALSE()),NA()),IFERROR(IF(A497&lt;&gt;0,VLOOKUP(A497,DMSBXNC!$C$2:$I$420,7,FALSE()),NA()),""))</f>
        <v/>
      </c>
      <c r="Z497" s="229" t="str">
        <f>IFERROR(IF(B497&lt;&gt;0,VLOOKUP(B497,DMSBX1_3!$D$2:$I$420,6,FALSE()),NA()),IFERROR(IF(A497&lt;&gt;0,VLOOKUP(A497,DMSBX1_3!$C$2:$I$420,7,FALSE()),NA()),""))</f>
        <v/>
      </c>
      <c r="AA497" s="229">
        <f>IFERROR(IF(B497&lt;&gt;0,VLOOKUP(B497,'KLS1'!$D$2:$I$420,6,FALSE()),NA()),IFERROR(IF(A497&lt;&gt;0,VLOOKUP(A497,'KLS1'!$C$2:$I$420,7,FALSE()),NA()),""))</f>
        <v>25.6</v>
      </c>
      <c r="AB497" s="234">
        <f>IFERROR(IF(B497&lt;&gt;0,VLOOKUP(B497,'KLS2'!$D$2:$I$426,6,FALSE()),NA()),IFERROR(IF(A497&lt;&gt;0,VLOOKUP(A497,'KLS2'!$C$2:$I$426,7,FALSE()),NA()),""))</f>
        <v>25.6</v>
      </c>
      <c r="AC497" s="10">
        <f t="shared" si="96"/>
        <v>51.2</v>
      </c>
      <c r="AD497" s="11">
        <f t="shared" si="97"/>
        <v>51.2</v>
      </c>
      <c r="AE497" s="201">
        <f t="shared" si="98"/>
        <v>17.066666666666666</v>
      </c>
      <c r="AF497" s="240"/>
      <c r="AG497" s="4" t="str">
        <f>IFERROR(VLOOKUP(B497,FS!$A$2:$N$78,6,FALSE),"")</f>
        <v/>
      </c>
      <c r="AH497" s="4" t="str">
        <f>IFERROR(VLOOKUP(B497,FS!$A$2:$N$78,7,FALSE),"")</f>
        <v/>
      </c>
      <c r="AI497" s="4" t="str">
        <f>IFERROR(VLOOKUP(B497,FS!$A$2:$N$78,8,FALSE),"")</f>
        <v/>
      </c>
      <c r="AJ497" s="4" t="str">
        <f>IFERROR(VLOOKUP(B497,FS!$A$2:$N$78,9,FALSE),"")</f>
        <v/>
      </c>
      <c r="AK497" s="4" t="str">
        <f>IFERROR(VLOOKUP(B497,FS!$A$2:$N$78,10,FALSE),"")</f>
        <v/>
      </c>
      <c r="AL497" s="4" t="str">
        <f>IFERROR(VLOOKUP(B497,FS!$A$2:$N$78,11,FALSE),"")</f>
        <v/>
      </c>
      <c r="AM497" s="4" t="str">
        <f>IFERROR(VLOOKUP(B497,FS!$A$2:$N$78,12,FALSE),"")</f>
        <v/>
      </c>
      <c r="AN497" s="4" t="str">
        <f>IFERROR(VLOOKUP(B497,FS!$A$2:$N$78,13,FALSE),"")</f>
        <v/>
      </c>
      <c r="AO497" s="236">
        <f t="shared" si="99"/>
        <v>0</v>
      </c>
      <c r="AP497" s="235">
        <f t="shared" si="100"/>
        <v>0</v>
      </c>
      <c r="AQ497" s="237">
        <f t="shared" si="101"/>
        <v>0</v>
      </c>
      <c r="AR497" s="4">
        <f t="shared" si="102"/>
        <v>17.066666666666666</v>
      </c>
      <c r="AS497" s="1">
        <f t="shared" si="103"/>
        <v>1</v>
      </c>
      <c r="AT497" s="227"/>
    </row>
    <row r="498" spans="1:46" s="211" customFormat="1" ht="15" customHeight="1">
      <c r="A498" s="257"/>
      <c r="B498" s="257">
        <v>1123</v>
      </c>
      <c r="C498" s="257" t="s">
        <v>632</v>
      </c>
      <c r="D498" s="231">
        <v>2018</v>
      </c>
      <c r="E498" s="231" t="s">
        <v>16</v>
      </c>
      <c r="F498" s="257"/>
      <c r="G498" s="257"/>
      <c r="H498" s="231" t="s">
        <v>161</v>
      </c>
      <c r="I498" s="227" t="str">
        <f>IFERROR(VLOOKUP(A498,'KLP1'!$C$1:$I$108,7,0),IFERROR(VLOOKUP(B498,'KLP1'!$D$1:$I$108,6,0),""))</f>
        <v/>
      </c>
      <c r="J498" s="227" t="str">
        <f>IFERROR(VLOOKUP(A498,'KLP2'!$C$1:$I$108,7,0),IFERROR(VLOOKUP(B498,'KLP2'!$D$1:$I$108,6,0),""))</f>
        <v/>
      </c>
      <c r="K498" s="227" t="str">
        <f>IFERROR(VLOOKUP(A498,'DM1'!$C$1:$I$108,7,0),IFERROR(VLOOKUP(B498,'DM1'!$D$1:$I$108,6,0),""))</f>
        <v/>
      </c>
      <c r="L498" s="227" t="str">
        <f>IFERROR(VLOOKUP(A498,'DM2'!$C$1:$I$108,7,0),IFERROR(VLOOKUP(B498,'DM2'!$D$1:$I$108,6,0),""))</f>
        <v/>
      </c>
      <c r="M498" s="227">
        <f>IFERROR(VLOOKUP(A498,'SPF1'!$C$1:$I$108,7,0),IFERROR(VLOOKUP(B498,'SPF1'!$D$1:$I$108,6,0),""))</f>
        <v>18</v>
      </c>
      <c r="N498" s="229">
        <f>IFERROR(VLOOKUP(A498,'SPF2'!$C$1:$I$108,7,0),IFERROR(VLOOKUP(B498,'SPF2'!$D$1:$I$108,6,0),""))</f>
        <v>22.5</v>
      </c>
      <c r="O498" s="10">
        <f t="shared" si="93"/>
        <v>40.5</v>
      </c>
      <c r="P498" s="11">
        <f t="shared" si="94"/>
        <v>40.5</v>
      </c>
      <c r="Q498" s="201">
        <f t="shared" si="95"/>
        <v>13.5</v>
      </c>
      <c r="R498" s="264"/>
      <c r="S498" s="227" t="str">
        <f>IFERROR(VLOOKUP(A498,DMSBX1!$C$1:$I$108,7,0),IFERROR(VLOOKUP(B498,DMSBX1!$D$1:$I$108,6,0),""))</f>
        <v/>
      </c>
      <c r="T498" s="227" t="str">
        <f>IFERROR(VLOOKUP(A498,DMSBX2!$C$1:$I$101,7,0),IFERROR(VLOOKUP(B498,DMSBX2!$D$1:$I$101,6,0),""))</f>
        <v/>
      </c>
      <c r="U498" s="227" t="str">
        <f>IFERROR(VLOOKUP(B498,'SP1'!$D$1:$I$107,6,0),"")</f>
        <v/>
      </c>
      <c r="V498" s="227" t="str">
        <f>IFERROR(VLOOKUP(B498,'SP2'!$D$1:$I$107,6,0),"")</f>
        <v/>
      </c>
      <c r="W498" s="229" t="str">
        <f>IFERROR(IF(B498&lt;&gt;0,VLOOKUP(B498,KLSBX1!$D$2:$I$120,6,FALSE()),NA()),IFERROR(IF(A498&lt;&gt;0,VLOOKUP(A498,KLSBX1!$C$2:$I$120,7,FALSE()),NA()),""))</f>
        <v/>
      </c>
      <c r="X498" s="229" t="str">
        <f>IFERROR(IF(B498&lt;&gt;0,VLOOKUP(B498,KLSBX2!$D$2:$I$120,6,FALSE()),NA()),IFERROR(IF(A498&lt;&gt;0,VLOOKUP(A498,KLSBX2!$C$2:$I$120,7,FALSE()),NA()),""))</f>
        <v/>
      </c>
      <c r="Y498" s="229" t="str">
        <f>IFERROR(IF(B498&lt;&gt;0,VLOOKUP(B498,DMSBXNC!$D$2:$I$420,6,FALSE()),NA()),IFERROR(IF(A498&lt;&gt;0,VLOOKUP(A498,DMSBXNC!$C$2:$I$420,7,FALSE()),NA()),""))</f>
        <v/>
      </c>
      <c r="Z498" s="229" t="str">
        <f>IFERROR(IF(B498&lt;&gt;0,VLOOKUP(B498,DMSBX1_3!$D$2:$I$420,6,FALSE()),NA()),IFERROR(IF(A498&lt;&gt;0,VLOOKUP(A498,DMSBX1_3!$C$2:$I$420,7,FALSE()),NA()),""))</f>
        <v/>
      </c>
      <c r="AA498" s="229" t="str">
        <f>IFERROR(IF(B498&lt;&gt;0,VLOOKUP(B498,'KLS1'!$D$2:$I$420,6,FALSE()),NA()),IFERROR(IF(A498&lt;&gt;0,VLOOKUP(A498,'KLS1'!$C$2:$I$420,7,FALSE()),NA()),""))</f>
        <v/>
      </c>
      <c r="AB498" s="234" t="str">
        <f>IFERROR(IF(B498&lt;&gt;0,VLOOKUP(B498,'KLS2'!$D$2:$I$426,6,FALSE()),NA()),IFERROR(IF(A498&lt;&gt;0,VLOOKUP(A498,'KLS2'!$C$2:$I$426,7,FALSE()),NA()),""))</f>
        <v/>
      </c>
      <c r="AC498" s="10">
        <f t="shared" si="96"/>
        <v>0</v>
      </c>
      <c r="AD498" s="11">
        <f t="shared" si="97"/>
        <v>0</v>
      </c>
      <c r="AE498" s="201">
        <f t="shared" si="98"/>
        <v>0</v>
      </c>
      <c r="AF498" s="240"/>
      <c r="AG498" s="4" t="str">
        <f>IFERROR(VLOOKUP(B498,FS!$A$2:$N$78,6,FALSE),"")</f>
        <v/>
      </c>
      <c r="AH498" s="4" t="str">
        <f>IFERROR(VLOOKUP(B498,FS!$A$2:$N$78,7,FALSE),"")</f>
        <v/>
      </c>
      <c r="AI498" s="4" t="str">
        <f>IFERROR(VLOOKUP(B498,FS!$A$2:$N$78,8,FALSE),"")</f>
        <v/>
      </c>
      <c r="AJ498" s="4" t="str">
        <f>IFERROR(VLOOKUP(B498,FS!$A$2:$N$78,9,FALSE),"")</f>
        <v/>
      </c>
      <c r="AK498" s="4" t="str">
        <f>IFERROR(VLOOKUP(B498,FS!$A$2:$N$78,10,FALSE),"")</f>
        <v/>
      </c>
      <c r="AL498" s="4" t="str">
        <f>IFERROR(VLOOKUP(B498,FS!$A$2:$N$78,11,FALSE),"")</f>
        <v/>
      </c>
      <c r="AM498" s="4" t="str">
        <f>IFERROR(VLOOKUP(B498,FS!$A$2:$N$78,12,FALSE),"")</f>
        <v/>
      </c>
      <c r="AN498" s="4" t="str">
        <f>IFERROR(VLOOKUP(B498,FS!$A$2:$N$78,13,FALSE),"")</f>
        <v/>
      </c>
      <c r="AO498" s="236">
        <f t="shared" si="99"/>
        <v>0</v>
      </c>
      <c r="AP498" s="235">
        <f t="shared" si="100"/>
        <v>0</v>
      </c>
      <c r="AQ498" s="237">
        <f t="shared" si="101"/>
        <v>0</v>
      </c>
      <c r="AR498" s="4">
        <f t="shared" si="102"/>
        <v>13.5</v>
      </c>
      <c r="AS498" s="1">
        <f t="shared" si="103"/>
        <v>1</v>
      </c>
      <c r="AT498" s="227"/>
    </row>
    <row r="499" spans="1:46" s="211" customFormat="1" ht="15" customHeight="1">
      <c r="A499" s="246">
        <v>7150003</v>
      </c>
      <c r="B499" s="246">
        <v>775711</v>
      </c>
      <c r="C499" s="209" t="s">
        <v>38</v>
      </c>
      <c r="D499" s="247">
        <v>1973</v>
      </c>
      <c r="E499" s="210" t="s">
        <v>11</v>
      </c>
      <c r="F499" s="1" t="str">
        <f>IFERROR(VLOOKUP(B499,SVEXP!$A$2:$F$6577,6,FALSE),"")</f>
        <v>100. Hard</v>
      </c>
      <c r="G499" s="211" t="str">
        <f>IFERROR(VLOOKUP(B499,SVEXP!$A$2:$E$6577,5,FALSE),"")</f>
        <v>Středočeský kraj</v>
      </c>
      <c r="H499" s="210" t="s">
        <v>161</v>
      </c>
      <c r="I499" s="212" t="str">
        <f>IFERROR(VLOOKUP(A499,'KLP1'!$C$1:$I$108,7,0),IFERROR(VLOOKUP(B499,'KLP1'!$D$1:$I$108,6,0),""))</f>
        <v/>
      </c>
      <c r="J499" s="212" t="str">
        <f>IFERROR(VLOOKUP(A499,'KLP2'!$C$1:$I$108,7,0),IFERROR(VLOOKUP(B499,'KLP2'!$D$1:$I$108,6,0),""))</f>
        <v/>
      </c>
      <c r="K499" s="212">
        <f>IFERROR(VLOOKUP(A499,'DM1'!$C$1:$I$108,7,0),IFERROR(VLOOKUP(B499,'DM1'!$D$1:$I$108,6,0),""))</f>
        <v>16</v>
      </c>
      <c r="L499" s="212">
        <f>IFERROR(VLOOKUP(A499,'DM2'!$C$1:$I$108,7,0),IFERROR(VLOOKUP(B499,'DM2'!$D$1:$I$108,6,0),""))</f>
        <v>15</v>
      </c>
      <c r="M499" s="212">
        <f>IFERROR(VLOOKUP(A499,'SPF1'!$C$1:$I$108,7,0),IFERROR(VLOOKUP(B499,'SPF1'!$D$1:$I$108,6,0),""))</f>
        <v>15</v>
      </c>
      <c r="N499" s="212">
        <f>IFERROR(VLOOKUP(A499,'SPF2'!$C$1:$I$108,7,0),IFERROR(VLOOKUP(B499,'SPF2'!$D$1:$I$108,6,0),""))</f>
        <v>22</v>
      </c>
      <c r="O499" s="10">
        <f t="shared" si="93"/>
        <v>68</v>
      </c>
      <c r="P499" s="11">
        <f t="shared" si="94"/>
        <v>68</v>
      </c>
      <c r="Q499" s="201">
        <f t="shared" si="95"/>
        <v>17.666666666666668</v>
      </c>
      <c r="R499" s="213"/>
      <c r="S499" s="248" t="str">
        <f>IFERROR(VLOOKUP(A499,DMSBX1!$C$1:$I$108,7,0),IFERROR(VLOOKUP(B499,DMSBX1!$D$1:$I$108,6,0),""))</f>
        <v/>
      </c>
      <c r="T499" s="248" t="str">
        <f>IFERROR(VLOOKUP(A499,DMSBX2!$C$1:$I$101,7,0),IFERROR(VLOOKUP(B499,DMSBX2!$D$1:$I$101,6,0),""))</f>
        <v/>
      </c>
      <c r="U499" s="212" t="str">
        <f>IFERROR(VLOOKUP(B499,'SP1'!$D$1:$I$107,6,0),"")</f>
        <v/>
      </c>
      <c r="V499" s="212" t="str">
        <f>IFERROR(VLOOKUP(B499,'SP2'!$D$1:$I$107,6,0),"")</f>
        <v/>
      </c>
      <c r="W499" s="212" t="str">
        <f>IFERROR(IF(B499&lt;&gt;0,VLOOKUP(B499,KLSBX1!$D$2:$I$120,6,FALSE()),NA()),IFERROR(IF(A499&lt;&gt;0,VLOOKUP(A499,KLSBX1!$C$2:$I$120,7,FALSE()),NA()),""))</f>
        <v/>
      </c>
      <c r="X499" s="212" t="str">
        <f>IFERROR(IF(B499&lt;&gt;0,VLOOKUP(B499,KLSBX2!$D$2:$I$120,6,FALSE()),NA()),IFERROR(IF(A499&lt;&gt;0,VLOOKUP(A499,KLSBX2!$C$2:$I$120,7,FALSE()),NA()),""))</f>
        <v/>
      </c>
      <c r="Y499" s="212" t="str">
        <f>IFERROR(IF(B499&lt;&gt;0,VLOOKUP(B499,DMSBXNC!$D$2:$I$420,6,FALSE()),NA()),IFERROR(IF(A499&lt;&gt;0,VLOOKUP(A499,DMSBXNC!$C$2:$I$420,7,FALSE()),NA()),""))</f>
        <v/>
      </c>
      <c r="Z499" s="212" t="str">
        <f>IFERROR(IF(B499&lt;&gt;0,VLOOKUP(B499,DMSBX1_3!$D$2:$I$420,6,FALSE()),NA()),IFERROR(IF(A499&lt;&gt;0,VLOOKUP(A499,DMSBX1_3!$C$2:$I$420,7,FALSE()),NA()),""))</f>
        <v/>
      </c>
      <c r="AA499" s="212" t="str">
        <f>IFERROR(IF(B499&lt;&gt;0,VLOOKUP(B499,'KLS1'!$D$2:$I$420,6,FALSE()),NA()),IFERROR(IF(A499&lt;&gt;0,VLOOKUP(A499,'KLS1'!$C$2:$I$420,7,FALSE()),NA()),""))</f>
        <v/>
      </c>
      <c r="AB499" s="249" t="str">
        <f>IFERROR(IF(B499&lt;&gt;0,VLOOKUP(B499,'KLS2'!$D$2:$I$426,6,FALSE()),NA()),IFERROR(IF(A499&lt;&gt;0,VLOOKUP(A499,'KLS2'!$C$2:$I$426,7,FALSE()),NA()),""))</f>
        <v/>
      </c>
      <c r="AC499" s="10">
        <f t="shared" si="96"/>
        <v>0</v>
      </c>
      <c r="AD499" s="11">
        <f t="shared" si="97"/>
        <v>0</v>
      </c>
      <c r="AE499" s="201">
        <f t="shared" si="98"/>
        <v>0</v>
      </c>
      <c r="AF499" s="240"/>
      <c r="AG499" s="4" t="str">
        <f>IFERROR(VLOOKUP(B499,FS!$A$2:$N$78,6,FALSE),"")</f>
        <v/>
      </c>
      <c r="AH499" s="4" t="str">
        <f>IFERROR(VLOOKUP(B499,FS!$A$2:$N$78,7,FALSE),"")</f>
        <v/>
      </c>
      <c r="AI499" s="4" t="str">
        <f>IFERROR(VLOOKUP(B499,FS!$A$2:$N$78,8,FALSE),"")</f>
        <v/>
      </c>
      <c r="AJ499" s="4" t="str">
        <f>IFERROR(VLOOKUP(B499,FS!$A$2:$N$78,9,FALSE),"")</f>
        <v/>
      </c>
      <c r="AK499" s="4" t="str">
        <f>IFERROR(VLOOKUP(B499,FS!$A$2:$N$78,10,FALSE),"")</f>
        <v/>
      </c>
      <c r="AL499" s="4" t="str">
        <f>IFERROR(VLOOKUP(B499,FS!$A$2:$N$78,11,FALSE),"")</f>
        <v/>
      </c>
      <c r="AM499" s="4" t="str">
        <f>IFERROR(VLOOKUP(B499,FS!$A$2:$N$78,12,FALSE),"")</f>
        <v/>
      </c>
      <c r="AN499" s="4" t="str">
        <f>IFERROR(VLOOKUP(B499,FS!$A$2:$N$78,13,FALSE),"")</f>
        <v/>
      </c>
      <c r="AO499" s="236">
        <f t="shared" si="99"/>
        <v>0</v>
      </c>
      <c r="AP499" s="235">
        <f t="shared" si="100"/>
        <v>0</v>
      </c>
      <c r="AQ499" s="237">
        <f t="shared" si="101"/>
        <v>0</v>
      </c>
      <c r="AR499" s="4">
        <f t="shared" si="102"/>
        <v>17.666666666666668</v>
      </c>
      <c r="AS499" s="1">
        <f t="shared" si="103"/>
        <v>1</v>
      </c>
      <c r="AT499" s="266">
        <f>COUNTIF(I499:N499,"&gt;"&amp;0)+COUNTIF(S499:AB499,"&gt;"&amp;0)+COUNTIF(AG499:AN499,"&gt;"&amp;0)</f>
        <v>4</v>
      </c>
    </row>
    <row r="500" spans="1:46" s="211" customFormat="1" ht="15" customHeight="1">
      <c r="A500" s="246">
        <v>9150347</v>
      </c>
      <c r="B500" s="246">
        <v>775699</v>
      </c>
      <c r="C500" s="209" t="s">
        <v>50</v>
      </c>
      <c r="D500" s="247">
        <v>1972</v>
      </c>
      <c r="E500" s="210" t="s">
        <v>11</v>
      </c>
      <c r="F500" s="1" t="str">
        <f>IFERROR(VLOOKUP(B500,SVEXP!$A$2:$F$6577,6,FALSE),"")</f>
        <v>Lítací jelen</v>
      </c>
      <c r="G500" s="211" t="str">
        <f>IFERROR(VLOOKUP(B500,SVEXP!$A$2:$E$6577,5,FALSE),"")</f>
        <v>Moravskoslezský kraj</v>
      </c>
      <c r="H500" s="210" t="s">
        <v>161</v>
      </c>
      <c r="I500" s="212" t="str">
        <f>IFERROR(VLOOKUP(A500,'KLP1'!$C$1:$I$108,7,0),IFERROR(VLOOKUP(B500,'KLP1'!$D$1:$I$108,6,0),""))</f>
        <v/>
      </c>
      <c r="J500" s="212" t="str">
        <f>IFERROR(VLOOKUP(A500,'KLP2'!$C$1:$I$108,7,0),IFERROR(VLOOKUP(B500,'KLP2'!$D$1:$I$108,6,0),""))</f>
        <v/>
      </c>
      <c r="K500" s="212">
        <f>IFERROR(VLOOKUP(A500,'DM1'!$C$1:$I$108,7,0),IFERROR(VLOOKUP(B500,'DM1'!$D$1:$I$108,6,0),""))</f>
        <v>2.2000000000000002</v>
      </c>
      <c r="L500" s="212">
        <f>IFERROR(VLOOKUP(A500,'DM2'!$C$1:$I$108,7,0),IFERROR(VLOOKUP(B500,'DM2'!$D$1:$I$108,6,0),""))</f>
        <v>5</v>
      </c>
      <c r="M500" s="212">
        <f>IFERROR(VLOOKUP(A500,'SPF1'!$C$1:$I$108,7,0),IFERROR(VLOOKUP(B500,'SPF1'!$D$1:$I$108,6,0),""))</f>
        <v>4</v>
      </c>
      <c r="N500" s="212">
        <f>IFERROR(VLOOKUP(A500,'SPF2'!$C$1:$I$108,7,0),IFERROR(VLOOKUP(B500,'SPF2'!$D$1:$I$108,6,0),""))</f>
        <v>3.6</v>
      </c>
      <c r="O500" s="10">
        <f t="shared" si="93"/>
        <v>14.799999999999999</v>
      </c>
      <c r="P500" s="11">
        <f t="shared" si="94"/>
        <v>14.8</v>
      </c>
      <c r="Q500" s="201">
        <f t="shared" si="95"/>
        <v>4.2</v>
      </c>
      <c r="R500" s="213"/>
      <c r="S500" s="248" t="str">
        <f>IFERROR(VLOOKUP(A500,DMSBX1!$C$1:$I$108,7,0),IFERROR(VLOOKUP(B500,DMSBX1!$D$1:$I$108,6,0),""))</f>
        <v/>
      </c>
      <c r="T500" s="248" t="str">
        <f>IFERROR(VLOOKUP(A500,DMSBX2!$C$1:$I$101,7,0),IFERROR(VLOOKUP(B500,DMSBX2!$D$1:$I$101,6,0),""))</f>
        <v/>
      </c>
      <c r="U500" s="212" t="str">
        <f>IFERROR(VLOOKUP(B500,'SP1'!$D$1:$I$107,6,0),"")</f>
        <v/>
      </c>
      <c r="V500" s="212" t="str">
        <f>IFERROR(VLOOKUP(B500,'SP2'!$D$1:$I$107,6,0),"")</f>
        <v/>
      </c>
      <c r="W500" s="212" t="str">
        <f>IFERROR(IF(B500&lt;&gt;0,VLOOKUP(B500,KLSBX1!$D$2:$I$120,6,FALSE()),NA()),IFERROR(IF(A500&lt;&gt;0,VLOOKUP(A500,KLSBX1!$C$2:$I$120,7,FALSE()),NA()),""))</f>
        <v/>
      </c>
      <c r="X500" s="212" t="str">
        <f>IFERROR(IF(B500&lt;&gt;0,VLOOKUP(B500,KLSBX2!$D$2:$I$120,6,FALSE()),NA()),IFERROR(IF(A500&lt;&gt;0,VLOOKUP(A500,KLSBX2!$C$2:$I$120,7,FALSE()),NA()),""))</f>
        <v/>
      </c>
      <c r="Y500" s="212" t="str">
        <f>IFERROR(IF(B500&lt;&gt;0,VLOOKUP(B500,DMSBXNC!$D$2:$I$420,6,FALSE()),NA()),IFERROR(IF(A500&lt;&gt;0,VLOOKUP(A500,DMSBXNC!$C$2:$I$420,7,FALSE()),NA()),""))</f>
        <v/>
      </c>
      <c r="Z500" s="212" t="str">
        <f>IFERROR(IF(B500&lt;&gt;0,VLOOKUP(B500,DMSBX1_3!$D$2:$I$420,6,FALSE()),NA()),IFERROR(IF(A500&lt;&gt;0,VLOOKUP(A500,DMSBX1_3!$C$2:$I$420,7,FALSE()),NA()),""))</f>
        <v/>
      </c>
      <c r="AA500" s="212" t="str">
        <f>IFERROR(IF(B500&lt;&gt;0,VLOOKUP(B500,'KLS1'!$D$2:$I$420,6,FALSE()),NA()),IFERROR(IF(A500&lt;&gt;0,VLOOKUP(A500,'KLS1'!$C$2:$I$420,7,FALSE()),NA()),""))</f>
        <v/>
      </c>
      <c r="AB500" s="249" t="str">
        <f>IFERROR(IF(B500&lt;&gt;0,VLOOKUP(B500,'KLS2'!$D$2:$I$426,6,FALSE()),NA()),IFERROR(IF(A500&lt;&gt;0,VLOOKUP(A500,'KLS2'!$C$2:$I$426,7,FALSE()),NA()),""))</f>
        <v/>
      </c>
      <c r="AC500" s="10">
        <f t="shared" si="96"/>
        <v>0</v>
      </c>
      <c r="AD500" s="11">
        <f t="shared" si="97"/>
        <v>0</v>
      </c>
      <c r="AE500" s="201">
        <f t="shared" si="98"/>
        <v>0</v>
      </c>
      <c r="AF500" s="240"/>
      <c r="AG500" s="4" t="str">
        <f>IFERROR(VLOOKUP(B500,FS!$A$2:$N$78,6,FALSE),"")</f>
        <v/>
      </c>
      <c r="AH500" s="4" t="str">
        <f>IFERROR(VLOOKUP(B500,FS!$A$2:$N$78,7,FALSE),"")</f>
        <v/>
      </c>
      <c r="AI500" s="4" t="str">
        <f>IFERROR(VLOOKUP(B500,FS!$A$2:$N$78,8,FALSE),"")</f>
        <v/>
      </c>
      <c r="AJ500" s="4" t="str">
        <f>IFERROR(VLOOKUP(B500,FS!$A$2:$N$78,9,FALSE),"")</f>
        <v/>
      </c>
      <c r="AK500" s="4" t="str">
        <f>IFERROR(VLOOKUP(B500,FS!$A$2:$N$78,10,FALSE),"")</f>
        <v/>
      </c>
      <c r="AL500" s="4" t="str">
        <f>IFERROR(VLOOKUP(B500,FS!$A$2:$N$78,11,FALSE),"")</f>
        <v/>
      </c>
      <c r="AM500" s="4" t="str">
        <f>IFERROR(VLOOKUP(B500,FS!$A$2:$N$78,12,FALSE),"")</f>
        <v/>
      </c>
      <c r="AN500" s="4" t="str">
        <f>IFERROR(VLOOKUP(B500,FS!$A$2:$N$78,13,FALSE),"")</f>
        <v/>
      </c>
      <c r="AO500" s="236">
        <f t="shared" si="99"/>
        <v>0</v>
      </c>
      <c r="AP500" s="235">
        <f t="shared" si="100"/>
        <v>0</v>
      </c>
      <c r="AQ500" s="237">
        <f t="shared" si="101"/>
        <v>0</v>
      </c>
      <c r="AR500" s="4">
        <f t="shared" si="102"/>
        <v>4.2</v>
      </c>
      <c r="AS500" s="1">
        <f t="shared" si="103"/>
        <v>1</v>
      </c>
      <c r="AT500" s="266">
        <f>COUNTIF(I500:N500,"&gt;"&amp;0)+COUNTIF(S500:AB500,"&gt;"&amp;0)+COUNTIF(AG500:AN500,"&gt;"&amp;0)</f>
        <v>4</v>
      </c>
    </row>
    <row r="501" spans="1:46" s="211" customFormat="1" ht="15" customHeight="1">
      <c r="A501" s="246">
        <v>9150184</v>
      </c>
      <c r="B501" s="246">
        <v>775688</v>
      </c>
      <c r="C501" s="209" t="s">
        <v>45</v>
      </c>
      <c r="D501" s="247">
        <v>1971</v>
      </c>
      <c r="E501" s="210" t="s">
        <v>11</v>
      </c>
      <c r="F501" s="1" t="str">
        <f>IFERROR(VLOOKUP(B501,SVEXP!$A$2:$F$6577,6,FALSE),"")</f>
        <v>Lítací jelen</v>
      </c>
      <c r="G501" s="211" t="str">
        <f>IFERROR(VLOOKUP(B501,SVEXP!$A$2:$E$6577,5,FALSE),"")</f>
        <v>Moravskoslezský kraj</v>
      </c>
      <c r="H501" s="210" t="s">
        <v>161</v>
      </c>
      <c r="I501" s="212" t="str">
        <f>IFERROR(VLOOKUP(A501,'KLP1'!$C$1:$I$108,7,0),IFERROR(VLOOKUP(B501,'KLP1'!$D$1:$I$108,6,0),""))</f>
        <v/>
      </c>
      <c r="J501" s="212" t="str">
        <f>IFERROR(VLOOKUP(A501,'KLP2'!$C$1:$I$108,7,0),IFERROR(VLOOKUP(B501,'KLP2'!$D$1:$I$108,6,0),""))</f>
        <v/>
      </c>
      <c r="K501" s="212">
        <f>IFERROR(VLOOKUP(A501,'DM1'!$C$1:$I$108,7,0),IFERROR(VLOOKUP(B501,'DM1'!$D$1:$I$108,6,0),""))</f>
        <v>5</v>
      </c>
      <c r="L501" s="212">
        <f>IFERROR(VLOOKUP(A501,'DM2'!$C$1:$I$108,7,0),IFERROR(VLOOKUP(B501,'DM2'!$D$1:$I$108,6,0),""))</f>
        <v>9</v>
      </c>
      <c r="M501" s="212">
        <f>IFERROR(VLOOKUP(A501,'SPF1'!$C$1:$I$108,7,0),IFERROR(VLOOKUP(B501,'SPF1'!$D$1:$I$108,6,0),""))</f>
        <v>6</v>
      </c>
      <c r="N501" s="212" t="str">
        <f>IFERROR(VLOOKUP(A501,'SPF2'!$C$1:$I$108,7,0),IFERROR(VLOOKUP(B501,'SPF2'!$D$1:$I$108,6,0),""))</f>
        <v/>
      </c>
      <c r="O501" s="10">
        <f t="shared" si="93"/>
        <v>20</v>
      </c>
      <c r="P501" s="11">
        <f t="shared" si="94"/>
        <v>20</v>
      </c>
      <c r="Q501" s="201">
        <f t="shared" si="95"/>
        <v>6.666666666666667</v>
      </c>
      <c r="R501" s="213"/>
      <c r="S501" s="248" t="str">
        <f>IFERROR(VLOOKUP(A501,DMSBX1!$C$1:$I$108,7,0),IFERROR(VLOOKUP(B501,DMSBX1!$D$1:$I$108,6,0),""))</f>
        <v/>
      </c>
      <c r="T501" s="248" t="str">
        <f>IFERROR(VLOOKUP(A501,DMSBX2!$C$1:$I$101,7,0),IFERROR(VLOOKUP(B501,DMSBX2!$D$1:$I$101,6,0),""))</f>
        <v/>
      </c>
      <c r="U501" s="212" t="str">
        <f>IFERROR(VLOOKUP(B501,'SP1'!$D$1:$I$107,6,0),"")</f>
        <v/>
      </c>
      <c r="V501" s="212" t="str">
        <f>IFERROR(VLOOKUP(B501,'SP2'!$D$1:$I$107,6,0),"")</f>
        <v/>
      </c>
      <c r="W501" s="212" t="str">
        <f>IFERROR(IF(B501&lt;&gt;0,VLOOKUP(B501,KLSBX1!$D$2:$I$120,6,FALSE()),NA()),IFERROR(IF(A501&lt;&gt;0,VLOOKUP(A501,KLSBX1!$C$2:$I$120,7,FALSE()),NA()),""))</f>
        <v/>
      </c>
      <c r="X501" s="212" t="str">
        <f>IFERROR(IF(B501&lt;&gt;0,VLOOKUP(B501,KLSBX2!$D$2:$I$120,6,FALSE()),NA()),IFERROR(IF(A501&lt;&gt;0,VLOOKUP(A501,KLSBX2!$C$2:$I$120,7,FALSE()),NA()),""))</f>
        <v/>
      </c>
      <c r="Y501" s="212" t="str">
        <f>IFERROR(IF(B501&lt;&gt;0,VLOOKUP(B501,DMSBXNC!$D$2:$I$420,6,FALSE()),NA()),IFERROR(IF(A501&lt;&gt;0,VLOOKUP(A501,DMSBXNC!$C$2:$I$420,7,FALSE()),NA()),""))</f>
        <v/>
      </c>
      <c r="Z501" s="212" t="str">
        <f>IFERROR(IF(B501&lt;&gt;0,VLOOKUP(B501,DMSBX1_3!$D$2:$I$420,6,FALSE()),NA()),IFERROR(IF(A501&lt;&gt;0,VLOOKUP(A501,DMSBX1_3!$C$2:$I$420,7,FALSE()),NA()),""))</f>
        <v/>
      </c>
      <c r="AA501" s="212" t="str">
        <f>IFERROR(IF(B501&lt;&gt;0,VLOOKUP(B501,'KLS1'!$D$2:$I$420,6,FALSE()),NA()),IFERROR(IF(A501&lt;&gt;0,VLOOKUP(A501,'KLS1'!$C$2:$I$420,7,FALSE()),NA()),""))</f>
        <v/>
      </c>
      <c r="AB501" s="249" t="str">
        <f>IFERROR(IF(B501&lt;&gt;0,VLOOKUP(B501,'KLS2'!$D$2:$I$426,6,FALSE()),NA()),IFERROR(IF(A501&lt;&gt;0,VLOOKUP(A501,'KLS2'!$C$2:$I$426,7,FALSE()),NA()),""))</f>
        <v/>
      </c>
      <c r="AC501" s="10">
        <f t="shared" si="96"/>
        <v>0</v>
      </c>
      <c r="AD501" s="11">
        <f t="shared" si="97"/>
        <v>0</v>
      </c>
      <c r="AE501" s="201">
        <f t="shared" si="98"/>
        <v>0</v>
      </c>
      <c r="AF501" s="240"/>
      <c r="AG501" s="4" t="str">
        <f>IFERROR(VLOOKUP(B501,FS!$A$2:$N$78,6,FALSE),"")</f>
        <v/>
      </c>
      <c r="AH501" s="4" t="str">
        <f>IFERROR(VLOOKUP(B501,FS!$A$2:$N$78,7,FALSE),"")</f>
        <v/>
      </c>
      <c r="AI501" s="4" t="str">
        <f>IFERROR(VLOOKUP(B501,FS!$A$2:$N$78,8,FALSE),"")</f>
        <v/>
      </c>
      <c r="AJ501" s="4" t="str">
        <f>IFERROR(VLOOKUP(B501,FS!$A$2:$N$78,9,FALSE),"")</f>
        <v/>
      </c>
      <c r="AK501" s="4" t="str">
        <f>IFERROR(VLOOKUP(B501,FS!$A$2:$N$78,10,FALSE),"")</f>
        <v/>
      </c>
      <c r="AL501" s="4" t="str">
        <f>IFERROR(VLOOKUP(B501,FS!$A$2:$N$78,11,FALSE),"")</f>
        <v/>
      </c>
      <c r="AM501" s="4" t="str">
        <f>IFERROR(VLOOKUP(B501,FS!$A$2:$N$78,12,FALSE),"")</f>
        <v/>
      </c>
      <c r="AN501" s="4" t="str">
        <f>IFERROR(VLOOKUP(B501,FS!$A$2:$N$78,13,FALSE),"")</f>
        <v/>
      </c>
      <c r="AO501" s="236">
        <f t="shared" si="99"/>
        <v>0</v>
      </c>
      <c r="AP501" s="235">
        <f t="shared" si="100"/>
        <v>0</v>
      </c>
      <c r="AQ501" s="237">
        <f t="shared" si="101"/>
        <v>0</v>
      </c>
      <c r="AR501" s="4">
        <f t="shared" si="102"/>
        <v>6.666666666666667</v>
      </c>
      <c r="AS501" s="1">
        <f t="shared" si="103"/>
        <v>1</v>
      </c>
      <c r="AT501" s="266">
        <f>COUNTIF(I501:N501,"&gt;"&amp;0)+COUNTIF(S501:AB501,"&gt;"&amp;0)+COUNTIF(AG501:AN501,"&gt;"&amp;0)</f>
        <v>3</v>
      </c>
    </row>
    <row r="502" spans="1:46" s="211" customFormat="1" ht="15" customHeight="1">
      <c r="A502" s="246">
        <v>1696045</v>
      </c>
      <c r="B502" s="246">
        <v>775710</v>
      </c>
      <c r="C502" s="209" t="s">
        <v>374</v>
      </c>
      <c r="D502" s="247">
        <v>1971</v>
      </c>
      <c r="E502" s="210" t="s">
        <v>11</v>
      </c>
      <c r="F502" s="1" t="str">
        <f>IFERROR(VLOOKUP(B502,SVEXP!$A$2:$F$6577,6,FALSE),"")</f>
        <v>100. Hard</v>
      </c>
      <c r="G502" s="211" t="str">
        <f>IFERROR(VLOOKUP(B502,SVEXP!$A$2:$E$6577,5,FALSE),"")</f>
        <v>Středočeský kraj</v>
      </c>
      <c r="H502" s="210" t="s">
        <v>161</v>
      </c>
      <c r="I502" s="212" t="str">
        <f>IFERROR(VLOOKUP(A502,'KLP1'!$C$1:$I$108,7,0),IFERROR(VLOOKUP(B502,'KLP1'!$D$1:$I$108,6,0),""))</f>
        <v/>
      </c>
      <c r="J502" s="212" t="str">
        <f>IFERROR(VLOOKUP(A502,'KLP2'!$C$1:$I$108,7,0),IFERROR(VLOOKUP(B502,'KLP2'!$D$1:$I$108,6,0),""))</f>
        <v/>
      </c>
      <c r="K502" s="212">
        <f>IFERROR(VLOOKUP(A502,'DM1'!$C$1:$I$108,7,0),IFERROR(VLOOKUP(B502,'DM1'!$D$1:$I$108,6,0),""))</f>
        <v>50</v>
      </c>
      <c r="L502" s="212" t="str">
        <f>IFERROR(VLOOKUP(A502,'DM2'!$C$1:$I$108,7,0),IFERROR(VLOOKUP(B502,'DM2'!$D$1:$I$108,6,0),""))</f>
        <v/>
      </c>
      <c r="M502" s="212">
        <f>IFERROR(VLOOKUP(A502,'SPF1'!$C$1:$I$108,7,0),IFERROR(VLOOKUP(B502,'SPF1'!$D$1:$I$108,6,0),""))</f>
        <v>40</v>
      </c>
      <c r="N502" s="212">
        <f>IFERROR(VLOOKUP(A502,'SPF2'!$C$1:$I$108,7,0),IFERROR(VLOOKUP(B502,'SPF2'!$D$1:$I$108,6,0),""))</f>
        <v>29</v>
      </c>
      <c r="O502" s="10">
        <f t="shared" si="93"/>
        <v>119</v>
      </c>
      <c r="P502" s="11">
        <f t="shared" si="94"/>
        <v>119</v>
      </c>
      <c r="Q502" s="201">
        <f t="shared" si="95"/>
        <v>39.666666666666664</v>
      </c>
      <c r="R502" s="213"/>
      <c r="S502" s="248" t="str">
        <f>IFERROR(VLOOKUP(A502,DMSBX1!$C$1:$I$108,7,0),IFERROR(VLOOKUP(B502,DMSBX1!$D$1:$I$108,6,0),""))</f>
        <v/>
      </c>
      <c r="T502" s="248" t="str">
        <f>IFERROR(VLOOKUP(A502,DMSBX2!$C$1:$I$101,7,0),IFERROR(VLOOKUP(B502,DMSBX2!$D$1:$I$101,6,0),""))</f>
        <v/>
      </c>
      <c r="U502" s="212" t="str">
        <f>IFERROR(VLOOKUP(B502,'SP1'!$D$1:$I$107,6,0),"")</f>
        <v/>
      </c>
      <c r="V502" s="212" t="str">
        <f>IFERROR(VLOOKUP(B502,'SP2'!$D$1:$I$107,6,0),"")</f>
        <v/>
      </c>
      <c r="W502" s="212" t="str">
        <f>IFERROR(IF(B502&lt;&gt;0,VLOOKUP(B502,KLSBX1!$D$2:$I$120,6,FALSE()),NA()),IFERROR(IF(A502&lt;&gt;0,VLOOKUP(A502,KLSBX1!$C$2:$I$120,7,FALSE()),NA()),""))</f>
        <v/>
      </c>
      <c r="X502" s="212" t="str">
        <f>IFERROR(IF(B502&lt;&gt;0,VLOOKUP(B502,KLSBX2!$D$2:$I$120,6,FALSE()),NA()),IFERROR(IF(A502&lt;&gt;0,VLOOKUP(A502,KLSBX2!$C$2:$I$120,7,FALSE()),NA()),""))</f>
        <v/>
      </c>
      <c r="Y502" s="212" t="str">
        <f>IFERROR(IF(B502&lt;&gt;0,VLOOKUP(B502,DMSBXNC!$D$2:$I$420,6,FALSE()),NA()),IFERROR(IF(A502&lt;&gt;0,VLOOKUP(A502,DMSBXNC!$C$2:$I$420,7,FALSE()),NA()),""))</f>
        <v/>
      </c>
      <c r="Z502" s="212" t="str">
        <f>IFERROR(IF(B502&lt;&gt;0,VLOOKUP(B502,DMSBX1_3!$D$2:$I$420,6,FALSE()),NA()),IFERROR(IF(A502&lt;&gt;0,VLOOKUP(A502,DMSBX1_3!$C$2:$I$420,7,FALSE()),NA()),""))</f>
        <v/>
      </c>
      <c r="AA502" s="212" t="str">
        <f>IFERROR(IF(B502&lt;&gt;0,VLOOKUP(B502,'KLS1'!$D$2:$I$420,6,FALSE()),NA()),IFERROR(IF(A502&lt;&gt;0,VLOOKUP(A502,'KLS1'!$C$2:$I$420,7,FALSE()),NA()),""))</f>
        <v/>
      </c>
      <c r="AB502" s="249" t="str">
        <f>IFERROR(IF(B502&lt;&gt;0,VLOOKUP(B502,'KLS2'!$D$2:$I$426,6,FALSE()),NA()),IFERROR(IF(A502&lt;&gt;0,VLOOKUP(A502,'KLS2'!$C$2:$I$426,7,FALSE()),NA()),""))</f>
        <v/>
      </c>
      <c r="AC502" s="10">
        <f t="shared" si="96"/>
        <v>0</v>
      </c>
      <c r="AD502" s="11">
        <f t="shared" si="97"/>
        <v>0</v>
      </c>
      <c r="AE502" s="201">
        <f t="shared" si="98"/>
        <v>0</v>
      </c>
      <c r="AF502" s="240"/>
      <c r="AG502" s="4" t="str">
        <f>IFERROR(VLOOKUP(B502,FS!$A$2:$N$78,6,FALSE),"")</f>
        <v/>
      </c>
      <c r="AH502" s="4" t="str">
        <f>IFERROR(VLOOKUP(B502,FS!$A$2:$N$78,7,FALSE),"")</f>
        <v/>
      </c>
      <c r="AI502" s="4" t="str">
        <f>IFERROR(VLOOKUP(B502,FS!$A$2:$N$78,8,FALSE),"")</f>
        <v/>
      </c>
      <c r="AJ502" s="4" t="str">
        <f>IFERROR(VLOOKUP(B502,FS!$A$2:$N$78,9,FALSE),"")</f>
        <v/>
      </c>
      <c r="AK502" s="4" t="str">
        <f>IFERROR(VLOOKUP(B502,FS!$A$2:$N$78,10,FALSE),"")</f>
        <v/>
      </c>
      <c r="AL502" s="4" t="str">
        <f>IFERROR(VLOOKUP(B502,FS!$A$2:$N$78,11,FALSE),"")</f>
        <v/>
      </c>
      <c r="AM502" s="4" t="str">
        <f>IFERROR(VLOOKUP(B502,FS!$A$2:$N$78,12,FALSE),"")</f>
        <v/>
      </c>
      <c r="AN502" s="4" t="str">
        <f>IFERROR(VLOOKUP(B502,FS!$A$2:$N$78,13,FALSE),"")</f>
        <v/>
      </c>
      <c r="AO502" s="236">
        <f t="shared" si="99"/>
        <v>0</v>
      </c>
      <c r="AP502" s="235">
        <f t="shared" si="100"/>
        <v>0</v>
      </c>
      <c r="AQ502" s="237">
        <f t="shared" si="101"/>
        <v>0</v>
      </c>
      <c r="AR502" s="4">
        <f t="shared" si="102"/>
        <v>39.666666666666664</v>
      </c>
      <c r="AS502" s="1">
        <f t="shared" si="103"/>
        <v>1</v>
      </c>
      <c r="AT502" s="266">
        <f>COUNTIF(I502:N502,"&gt;"&amp;0)+COUNTIF(S502:AB502,"&gt;"&amp;0)+COUNTIF(AG502:AN502,"&gt;"&amp;0)</f>
        <v>3</v>
      </c>
    </row>
    <row r="503" spans="1:46" s="211" customFormat="1" ht="15" customHeight="1">
      <c r="A503" s="258"/>
      <c r="B503" s="258">
        <v>891570</v>
      </c>
      <c r="C503" s="258" t="s">
        <v>627</v>
      </c>
      <c r="D503" s="261">
        <v>2019</v>
      </c>
      <c r="E503" s="261" t="s">
        <v>11</v>
      </c>
      <c r="F503" s="1" t="str">
        <f>IFERROR(VLOOKUP(B503,SVEXP!$A$2:$F$6577,6,FALSE),"")</f>
        <v>SA Špindlerův Mlýn</v>
      </c>
      <c r="G503" s="211" t="str">
        <f>IFERROR(VLOOKUP(B503,SVEXP!$A$2:$E$6577,5,FALSE),"")</f>
        <v>Hlavní město Praha</v>
      </c>
      <c r="H503" s="261" t="s">
        <v>164</v>
      </c>
      <c r="I503" s="254" t="str">
        <f>IFERROR(VLOOKUP(A503,'KLP1'!$C$1:$I$108,7,0),IFERROR(VLOOKUP(B503,'KLP1'!$D$1:$I$108,6,0),""))</f>
        <v/>
      </c>
      <c r="J503" s="254" t="str">
        <f>IFERROR(VLOOKUP(A503,'KLP2'!$C$1:$I$108,7,0),IFERROR(VLOOKUP(B503,'KLP2'!$D$1:$I$108,6,0),""))</f>
        <v/>
      </c>
      <c r="K503" s="254" t="str">
        <f>IFERROR(VLOOKUP(A503,'DM1'!$C$1:$I$108,7,0),IFERROR(VLOOKUP(B503,'DM1'!$D$1:$I$108,6,0),""))</f>
        <v/>
      </c>
      <c r="L503" s="254" t="str">
        <f>IFERROR(VLOOKUP(A503,'DM2'!$C$1:$I$108,7,0),IFERROR(VLOOKUP(B503,'DM2'!$D$1:$I$108,6,0),""))</f>
        <v/>
      </c>
      <c r="M503" s="254" t="str">
        <f>IFERROR(VLOOKUP(A503,'SPF1'!$C$1:$I$108,7,0),IFERROR(VLOOKUP(B503,'SPF1'!$D$1:$I$108,6,0),""))</f>
        <v/>
      </c>
      <c r="N503" s="263" t="str">
        <f>IFERROR(VLOOKUP(A503,'SPF2'!$C$1:$I$108,7,0),IFERROR(VLOOKUP(B503,'SPF2'!$D$1:$I$108,6,0),""))</f>
        <v/>
      </c>
      <c r="O503" s="10">
        <f t="shared" si="93"/>
        <v>0</v>
      </c>
      <c r="P503" s="11">
        <f t="shared" si="94"/>
        <v>0</v>
      </c>
      <c r="Q503" s="201">
        <f t="shared" si="95"/>
        <v>0</v>
      </c>
      <c r="R503" s="265"/>
      <c r="S503" s="254" t="str">
        <f>IFERROR(VLOOKUP(A503,DMSBX1!$C$1:$I$108,7,0),IFERROR(VLOOKUP(B503,DMSBX1!$D$1:$I$108,6,0),""))</f>
        <v/>
      </c>
      <c r="T503" s="254" t="str">
        <f>IFERROR(VLOOKUP(A503,DMSBX2!$C$1:$I$101,7,0),IFERROR(VLOOKUP(B503,DMSBX2!$D$1:$I$101,6,0),""))</f>
        <v/>
      </c>
      <c r="U503" s="254" t="str">
        <f>IFERROR(VLOOKUP(B503,'SP1'!$D$1:$I$107,6,0),"")</f>
        <v/>
      </c>
      <c r="V503" s="254" t="str">
        <f>IFERROR(VLOOKUP(B503,'SP2'!$D$1:$I$107,6,0),"")</f>
        <v/>
      </c>
      <c r="W503" s="212" t="str">
        <f>IFERROR(IF(B503&lt;&gt;0,VLOOKUP(B503,KLSBX1!$D$2:$I$120,6,FALSE()),NA()),IFERROR(IF(A503&lt;&gt;0,VLOOKUP(A503,KLSBX1!$C$2:$I$120,7,FALSE()),NA()),""))</f>
        <v/>
      </c>
      <c r="X503" s="212" t="str">
        <f>IFERROR(IF(B503&lt;&gt;0,VLOOKUP(B503,KLSBX2!$D$2:$I$120,6,FALSE()),NA()),IFERROR(IF(A503&lt;&gt;0,VLOOKUP(A503,KLSBX2!$C$2:$I$120,7,FALSE()),NA()),""))</f>
        <v/>
      </c>
      <c r="Y503" s="212" t="str">
        <f>IFERROR(IF(B503&lt;&gt;0,VLOOKUP(B503,DMSBXNC!$D$2:$I$420,6,FALSE()),NA()),IFERROR(IF(A503&lt;&gt;0,VLOOKUP(A503,DMSBXNC!$C$2:$I$420,7,FALSE()),NA()),""))</f>
        <v/>
      </c>
      <c r="Z503" s="212" t="str">
        <f>IFERROR(IF(B503&lt;&gt;0,VLOOKUP(B503,DMSBX1_3!$D$2:$I$420,6,FALSE()),NA()),IFERROR(IF(A503&lt;&gt;0,VLOOKUP(A503,DMSBX1_3!$C$2:$I$420,7,FALSE()),NA()),""))</f>
        <v/>
      </c>
      <c r="AA503" s="212" t="str">
        <f>IFERROR(IF(B503&lt;&gt;0,VLOOKUP(B503,'KLS1'!$D$2:$I$420,6,FALSE()),NA()),IFERROR(IF(A503&lt;&gt;0,VLOOKUP(A503,'KLS1'!$C$2:$I$420,7,FALSE()),NA()),""))</f>
        <v/>
      </c>
      <c r="AB503" s="249" t="str">
        <f>IFERROR(IF(B503&lt;&gt;0,VLOOKUP(B503,'KLS2'!$D$2:$I$426,6,FALSE()),NA()),IFERROR(IF(A503&lt;&gt;0,VLOOKUP(A503,'KLS2'!$C$2:$I$426,7,FALSE()),NA()),""))</f>
        <v/>
      </c>
      <c r="AC503" s="10">
        <f t="shared" si="96"/>
        <v>0</v>
      </c>
      <c r="AD503" s="11">
        <f t="shared" si="97"/>
        <v>0</v>
      </c>
      <c r="AE503" s="201">
        <f t="shared" si="98"/>
        <v>0</v>
      </c>
      <c r="AF503" s="240"/>
      <c r="AG503" s="4" t="str">
        <f>IFERROR(VLOOKUP(B503,FS!$A$2:$N$78,6,FALSE),"")</f>
        <v/>
      </c>
      <c r="AH503" s="4" t="str">
        <f>IFERROR(VLOOKUP(B503,FS!$A$2:$N$78,7,FALSE),"")</f>
        <v/>
      </c>
      <c r="AI503" s="4" t="str">
        <f>IFERROR(VLOOKUP(B503,FS!$A$2:$N$78,8,FALSE),"")</f>
        <v/>
      </c>
      <c r="AJ503" s="4" t="str">
        <f>IFERROR(VLOOKUP(B503,FS!$A$2:$N$78,9,FALSE),"")</f>
        <v/>
      </c>
      <c r="AK503" s="4" t="str">
        <f>IFERROR(VLOOKUP(B503,FS!$A$2:$N$78,10,FALSE),"")</f>
        <v/>
      </c>
      <c r="AL503" s="4" t="str">
        <f>IFERROR(VLOOKUP(B503,FS!$A$2:$N$78,11,FALSE),"")</f>
        <v/>
      </c>
      <c r="AM503" s="4" t="str">
        <f>IFERROR(VLOOKUP(B503,FS!$A$2:$N$78,12,FALSE),"")</f>
        <v/>
      </c>
      <c r="AN503" s="4" t="str">
        <f>IFERROR(VLOOKUP(B503,FS!$A$2:$N$78,13,FALSE),"")</f>
        <v/>
      </c>
      <c r="AO503" s="236">
        <f t="shared" si="99"/>
        <v>0</v>
      </c>
      <c r="AP503" s="235">
        <f t="shared" si="100"/>
        <v>0</v>
      </c>
      <c r="AQ503" s="237">
        <f t="shared" si="101"/>
        <v>0</v>
      </c>
      <c r="AR503" s="4">
        <f t="shared" si="102"/>
        <v>0</v>
      </c>
      <c r="AS503" s="1">
        <f t="shared" si="103"/>
        <v>0</v>
      </c>
      <c r="AT503" s="266">
        <f>COUNTIF(I503:N503,"&gt;"&amp;0)+COUNTIF(S503:AB503,"&gt;"&amp;0)+COUNTIF(AG503:AN503,"&gt;"&amp;0)</f>
        <v>0</v>
      </c>
    </row>
    <row r="504" spans="1:46" s="211" customFormat="1" ht="15" customHeight="1">
      <c r="A504" s="215"/>
      <c r="B504" s="215">
        <v>1705</v>
      </c>
      <c r="C504" s="227" t="s">
        <v>489</v>
      </c>
      <c r="D504" s="222">
        <v>2019</v>
      </c>
      <c r="E504" s="222" t="s">
        <v>248</v>
      </c>
      <c r="F504" s="226"/>
      <c r="G504" s="226"/>
      <c r="H504" s="228" t="s">
        <v>161</v>
      </c>
      <c r="I504" s="229"/>
      <c r="J504" s="229"/>
      <c r="K504" s="229"/>
      <c r="L504" s="229"/>
      <c r="M504" s="227" t="str">
        <f>IFERROR(VLOOKUP(A504,'SPF1'!$C$1:$I$108,7,0),IFERROR(VLOOKUP(B504,'SPF1'!$D$1:$I$108,6,0),""))</f>
        <v/>
      </c>
      <c r="N504" s="229" t="str">
        <f>IFERROR(VLOOKUP(A504,'SPF2'!$C$1:$I$108,7,0),IFERROR(VLOOKUP(B504,'SPF2'!$D$1:$I$108,6,0),""))</f>
        <v/>
      </c>
      <c r="O504" s="10">
        <f t="shared" si="93"/>
        <v>0</v>
      </c>
      <c r="P504" s="11">
        <f t="shared" si="94"/>
        <v>0</v>
      </c>
      <c r="Q504" s="201">
        <f t="shared" si="95"/>
        <v>0</v>
      </c>
      <c r="R504" s="213"/>
      <c r="S504" s="232"/>
      <c r="T504" s="229"/>
      <c r="U504" s="229"/>
      <c r="V504" s="229"/>
      <c r="W504" s="229"/>
      <c r="X504" s="229"/>
      <c r="Y504" s="229"/>
      <c r="Z504" s="229"/>
      <c r="AA504" s="229">
        <f>IFERROR(IF(B504&lt;&gt;0,VLOOKUP(B504,'KLS1'!$D$2:$I$420,6,FALSE()),NA()),IFERROR(IF(A504&lt;&gt;0,VLOOKUP(A504,'KLS1'!$C$2:$I$420,7,FALSE()),NA()),""))</f>
        <v>36</v>
      </c>
      <c r="AB504" s="234">
        <f>IFERROR(IF(B504&lt;&gt;0,VLOOKUP(B504,'KLS2'!$D$2:$I$426,6,FALSE()),NA()),IFERROR(IF(A504&lt;&gt;0,VLOOKUP(A504,'KLS2'!$C$2:$I$426,7,FALSE()),NA()),""))</f>
        <v>28.8</v>
      </c>
      <c r="AC504" s="10">
        <f t="shared" si="96"/>
        <v>64.8</v>
      </c>
      <c r="AD504" s="11">
        <f t="shared" si="97"/>
        <v>64.8</v>
      </c>
      <c r="AE504" s="201">
        <f t="shared" si="98"/>
        <v>21.599999999999998</v>
      </c>
      <c r="AF504" s="240"/>
      <c r="AG504" s="4" t="str">
        <f>IFERROR(VLOOKUP(B504,FS!$A$2:$N$78,6,FALSE),"")</f>
        <v/>
      </c>
      <c r="AH504" s="4" t="str">
        <f>IFERROR(VLOOKUP(B504,FS!$A$2:$N$78,7,FALSE),"")</f>
        <v/>
      </c>
      <c r="AI504" s="4" t="str">
        <f>IFERROR(VLOOKUP(B504,FS!$A$2:$N$78,8,FALSE),"")</f>
        <v/>
      </c>
      <c r="AJ504" s="4" t="str">
        <f>IFERROR(VLOOKUP(B504,FS!$A$2:$N$78,9,FALSE),"")</f>
        <v/>
      </c>
      <c r="AK504" s="4" t="str">
        <f>IFERROR(VLOOKUP(B504,FS!$A$2:$N$78,10,FALSE),"")</f>
        <v/>
      </c>
      <c r="AL504" s="4" t="str">
        <f>IFERROR(VLOOKUP(B504,FS!$A$2:$N$78,11,FALSE),"")</f>
        <v/>
      </c>
      <c r="AM504" s="4" t="str">
        <f>IFERROR(VLOOKUP(B504,FS!$A$2:$N$78,12,FALSE),"")</f>
        <v/>
      </c>
      <c r="AN504" s="4" t="str">
        <f>IFERROR(VLOOKUP(B504,FS!$A$2:$N$78,13,FALSE),"")</f>
        <v/>
      </c>
      <c r="AO504" s="236">
        <f t="shared" si="99"/>
        <v>0</v>
      </c>
      <c r="AP504" s="235">
        <f t="shared" si="100"/>
        <v>0</v>
      </c>
      <c r="AQ504" s="237">
        <f t="shared" si="101"/>
        <v>0</v>
      </c>
      <c r="AR504" s="4">
        <f t="shared" si="102"/>
        <v>21.599999999999998</v>
      </c>
      <c r="AS504" s="1">
        <f t="shared" si="103"/>
        <v>1</v>
      </c>
      <c r="AT504" s="227"/>
    </row>
    <row r="505" spans="1:46" s="211" customFormat="1" ht="15" customHeight="1">
      <c r="A505" s="250">
        <v>1697403</v>
      </c>
      <c r="B505" s="209">
        <v>774886</v>
      </c>
      <c r="C505" s="250" t="s">
        <v>449</v>
      </c>
      <c r="D505" s="251">
        <v>1957</v>
      </c>
      <c r="E505" s="252" t="s">
        <v>11</v>
      </c>
      <c r="F505" s="1" t="str">
        <f>IFERROR(VLOOKUP(B505,SVEXP!$A$2:$F$6577,6,FALSE),"")</f>
        <v>Snowboard Club Malá Ohrada</v>
      </c>
      <c r="G505" s="211" t="str">
        <f>IFERROR(VLOOKUP(B505,SVEXP!$A$2:$E$6577,5,FALSE),"")</f>
        <v>Hlavní město Praha</v>
      </c>
      <c r="H505" s="210" t="s">
        <v>161</v>
      </c>
      <c r="I505" s="212" t="str">
        <f>IFERROR(VLOOKUP(A505,'KLP1'!$C$1:$I$108,7,0),IFERROR(VLOOKUP(B505,'KLP1'!$D$1:$I$108,6,0),""))</f>
        <v/>
      </c>
      <c r="J505" s="212" t="str">
        <f>IFERROR(VLOOKUP(A505,'KLP2'!$C$1:$I$108,7,0),IFERROR(VLOOKUP(B505,'KLP2'!$D$1:$I$108,6,0),""))</f>
        <v/>
      </c>
      <c r="K505" s="212">
        <f>IFERROR(VLOOKUP(A505,'DM1'!$C$1:$I$108,7,0),IFERROR(VLOOKUP(B505,'DM1'!$D$1:$I$108,6,0),""))</f>
        <v>2.8</v>
      </c>
      <c r="L505" s="212" t="str">
        <f>IFERROR(VLOOKUP(A505,'DM2'!$C$1:$I$108,7,0),IFERROR(VLOOKUP(B505,'DM2'!$D$1:$I$108,6,0),""))</f>
        <v/>
      </c>
      <c r="M505" s="212">
        <f>IFERROR(VLOOKUP(A505,'SPF1'!$C$1:$I$108,7,0),IFERROR(VLOOKUP(B505,'SPF1'!$D$1:$I$108,6,0),""))</f>
        <v>4.5</v>
      </c>
      <c r="N505" s="212">
        <f>IFERROR(VLOOKUP(A505,'SPF2'!$C$1:$I$108,7,0),IFERROR(VLOOKUP(B505,'SPF2'!$D$1:$I$108,6,0),""))</f>
        <v>2.4</v>
      </c>
      <c r="O505" s="10">
        <f t="shared" si="93"/>
        <v>9.6999999999999993</v>
      </c>
      <c r="P505" s="11">
        <f t="shared" si="94"/>
        <v>9.6999999999999993</v>
      </c>
      <c r="Q505" s="201">
        <f t="shared" si="95"/>
        <v>3.2333333333333329</v>
      </c>
      <c r="R505" s="213"/>
      <c r="S505" s="248" t="str">
        <f>IFERROR(VLOOKUP(A505,DMSBX1!$C$1:$I$108,7,0),IFERROR(VLOOKUP(B505,DMSBX1!$D$1:$I$108,6,0),""))</f>
        <v/>
      </c>
      <c r="T505" s="248" t="str">
        <f>IFERROR(VLOOKUP(A505,DMSBX2!$C$1:$I$101,7,0),IFERROR(VLOOKUP(B505,DMSBX2!$D$1:$I$101,6,0),""))</f>
        <v/>
      </c>
      <c r="U505" s="212" t="str">
        <f>IFERROR(VLOOKUP(B505,'SP1'!$D$1:$I$107,6,0),"")</f>
        <v/>
      </c>
      <c r="V505" s="212" t="str">
        <f>IFERROR(VLOOKUP(B505,'SP2'!$D$1:$I$107,6,0),"")</f>
        <v/>
      </c>
      <c r="W505" s="212" t="str">
        <f>IFERROR(IF(B505&lt;&gt;0,VLOOKUP(B505,KLSBX1!$D$2:$I$120,6,FALSE()),NA()),IFERROR(IF(A505&lt;&gt;0,VLOOKUP(A505,KLSBX1!$C$2:$I$120,7,FALSE()),NA()),""))</f>
        <v/>
      </c>
      <c r="X505" s="212" t="str">
        <f>IFERROR(IF(B505&lt;&gt;0,VLOOKUP(B505,KLSBX2!$D$2:$I$120,6,FALSE()),NA()),IFERROR(IF(A505&lt;&gt;0,VLOOKUP(A505,KLSBX2!$C$2:$I$120,7,FALSE()),NA()),""))</f>
        <v/>
      </c>
      <c r="Y505" s="212" t="str">
        <f>IFERROR(IF(B505&lt;&gt;0,VLOOKUP(B505,DMSBXNC!$D$2:$I$420,6,FALSE()),NA()),IFERROR(IF(A505&lt;&gt;0,VLOOKUP(A505,DMSBXNC!$C$2:$I$420,7,FALSE()),NA()),""))</f>
        <v/>
      </c>
      <c r="Z505" s="212" t="str">
        <f>IFERROR(IF(B505&lt;&gt;0,VLOOKUP(B505,DMSBX1_3!$D$2:$I$420,6,FALSE()),NA()),IFERROR(IF(A505&lt;&gt;0,VLOOKUP(A505,DMSBX1_3!$C$2:$I$420,7,FALSE()),NA()),""))</f>
        <v/>
      </c>
      <c r="AA505" s="212" t="str">
        <f>IFERROR(IF(B505&lt;&gt;0,VLOOKUP(B505,'KLS1'!$D$2:$I$420,6,FALSE()),NA()),IFERROR(IF(A505&lt;&gt;0,VLOOKUP(A505,'KLS1'!$C$2:$I$420,7,FALSE()),NA()),""))</f>
        <v/>
      </c>
      <c r="AB505" s="249" t="str">
        <f>IFERROR(IF(B505&lt;&gt;0,VLOOKUP(B505,'KLS2'!$D$2:$I$426,6,FALSE()),NA()),IFERROR(IF(A505&lt;&gt;0,VLOOKUP(A505,'KLS2'!$C$2:$I$426,7,FALSE()),NA()),""))</f>
        <v/>
      </c>
      <c r="AC505" s="10">
        <f t="shared" si="96"/>
        <v>0</v>
      </c>
      <c r="AD505" s="11">
        <f t="shared" si="97"/>
        <v>0</v>
      </c>
      <c r="AE505" s="201">
        <f t="shared" si="98"/>
        <v>0</v>
      </c>
      <c r="AF505" s="240"/>
      <c r="AG505" s="4" t="str">
        <f>IFERROR(VLOOKUP(B505,FS!$A$2:$N$78,6,FALSE),"")</f>
        <v/>
      </c>
      <c r="AH505" s="4" t="str">
        <f>IFERROR(VLOOKUP(B505,FS!$A$2:$N$78,7,FALSE),"")</f>
        <v/>
      </c>
      <c r="AI505" s="4" t="str">
        <f>IFERROR(VLOOKUP(B505,FS!$A$2:$N$78,8,FALSE),"")</f>
        <v/>
      </c>
      <c r="AJ505" s="4" t="str">
        <f>IFERROR(VLOOKUP(B505,FS!$A$2:$N$78,9,FALSE),"")</f>
        <v/>
      </c>
      <c r="AK505" s="4" t="str">
        <f>IFERROR(VLOOKUP(B505,FS!$A$2:$N$78,10,FALSE),"")</f>
        <v/>
      </c>
      <c r="AL505" s="4" t="str">
        <f>IFERROR(VLOOKUP(B505,FS!$A$2:$N$78,11,FALSE),"")</f>
        <v/>
      </c>
      <c r="AM505" s="4" t="str">
        <f>IFERROR(VLOOKUP(B505,FS!$A$2:$N$78,12,FALSE),"")</f>
        <v/>
      </c>
      <c r="AN505" s="4" t="str">
        <f>IFERROR(VLOOKUP(B505,FS!$A$2:$N$78,13,FALSE),"")</f>
        <v/>
      </c>
      <c r="AO505" s="236">
        <f t="shared" si="99"/>
        <v>0</v>
      </c>
      <c r="AP505" s="235">
        <f t="shared" si="100"/>
        <v>0</v>
      </c>
      <c r="AQ505" s="237">
        <f t="shared" si="101"/>
        <v>0</v>
      </c>
      <c r="AR505" s="4">
        <f t="shared" si="102"/>
        <v>3.2333333333333329</v>
      </c>
      <c r="AS505" s="1">
        <f t="shared" si="103"/>
        <v>1</v>
      </c>
      <c r="AT505" s="266">
        <f>COUNTIF(I505:N505,"&gt;"&amp;0)+COUNTIF(S505:AB505,"&gt;"&amp;0)+COUNTIF(AG505:AN505,"&gt;"&amp;0)</f>
        <v>3</v>
      </c>
    </row>
    <row r="506" spans="1:46" s="211" customFormat="1" ht="15" customHeight="1">
      <c r="A506" s="246">
        <v>9150185</v>
      </c>
      <c r="B506" s="246">
        <v>775691</v>
      </c>
      <c r="C506" s="209" t="s">
        <v>384</v>
      </c>
      <c r="D506" s="247">
        <v>1953</v>
      </c>
      <c r="E506" s="210" t="s">
        <v>11</v>
      </c>
      <c r="F506" s="1" t="str">
        <f>IFERROR(VLOOKUP(B506,SVEXP!$A$2:$F$6577,6,FALSE),"")</f>
        <v>Lítací jelen</v>
      </c>
      <c r="G506" s="211" t="str">
        <f>IFERROR(VLOOKUP(B506,SVEXP!$A$2:$E$6577,5,FALSE),"")</f>
        <v>Moravskoslezský kraj</v>
      </c>
      <c r="H506" s="210" t="s">
        <v>161</v>
      </c>
      <c r="I506" s="212" t="str">
        <f>IFERROR(VLOOKUP(A506,'KLP1'!$C$1:$I$108,7,0),IFERROR(VLOOKUP(B506,'KLP1'!$D$1:$I$108,6,0),""))</f>
        <v/>
      </c>
      <c r="J506" s="212" t="str">
        <f>IFERROR(VLOOKUP(A506,'KLP2'!$C$1:$I$108,7,0),IFERROR(VLOOKUP(B506,'KLP2'!$D$1:$I$108,6,0),""))</f>
        <v/>
      </c>
      <c r="K506" s="212">
        <f>IFERROR(VLOOKUP(A506,'DM1'!$C$1:$I$108,7,0),IFERROR(VLOOKUP(B506,'DM1'!$D$1:$I$108,6,0),""))</f>
        <v>2</v>
      </c>
      <c r="L506" s="212">
        <f>IFERROR(VLOOKUP(A506,'DM2'!$C$1:$I$108,7,0),IFERROR(VLOOKUP(B506,'DM2'!$D$1:$I$108,6,0),""))</f>
        <v>3.6</v>
      </c>
      <c r="M506" s="212">
        <f>IFERROR(VLOOKUP(A506,'SPF1'!$C$1:$I$108,7,0),IFERROR(VLOOKUP(B506,'SPF1'!$D$1:$I$108,6,0),""))</f>
        <v>2.8</v>
      </c>
      <c r="N506" s="212">
        <f>IFERROR(VLOOKUP(A506,'SPF2'!$C$1:$I$108,7,0),IFERROR(VLOOKUP(B506,'SPF2'!$D$1:$I$108,6,0),""))</f>
        <v>3.2</v>
      </c>
      <c r="O506" s="10">
        <f t="shared" si="93"/>
        <v>11.599999999999998</v>
      </c>
      <c r="P506" s="11">
        <f t="shared" si="94"/>
        <v>11.600000000000001</v>
      </c>
      <c r="Q506" s="201">
        <f t="shared" si="95"/>
        <v>3.2000000000000006</v>
      </c>
      <c r="R506" s="213"/>
      <c r="S506" s="248" t="str">
        <f>IFERROR(VLOOKUP(A506,DMSBX1!$C$1:$I$108,7,0),IFERROR(VLOOKUP(B506,DMSBX1!$D$1:$I$108,6,0),""))</f>
        <v/>
      </c>
      <c r="T506" s="248" t="str">
        <f>IFERROR(VLOOKUP(A506,DMSBX2!$C$1:$I$101,7,0),IFERROR(VLOOKUP(B506,DMSBX2!$D$1:$I$101,6,0),""))</f>
        <v/>
      </c>
      <c r="U506" s="212" t="str">
        <f>IFERROR(VLOOKUP(B506,'SP1'!$D$1:$I$107,6,0),"")</f>
        <v/>
      </c>
      <c r="V506" s="212" t="str">
        <f>IFERROR(VLOOKUP(B506,'SP2'!$D$1:$I$107,6,0),"")</f>
        <v/>
      </c>
      <c r="W506" s="212" t="str">
        <f>IFERROR(IF(B506&lt;&gt;0,VLOOKUP(B506,KLSBX1!$D$2:$I$120,6,FALSE()),NA()),IFERROR(IF(A506&lt;&gt;0,VLOOKUP(A506,KLSBX1!$C$2:$I$120,7,FALSE()),NA()),""))</f>
        <v/>
      </c>
      <c r="X506" s="212" t="str">
        <f>IFERROR(IF(B506&lt;&gt;0,VLOOKUP(B506,KLSBX2!$D$2:$I$120,6,FALSE()),NA()),IFERROR(IF(A506&lt;&gt;0,VLOOKUP(A506,KLSBX2!$C$2:$I$120,7,FALSE()),NA()),""))</f>
        <v/>
      </c>
      <c r="Y506" s="212" t="str">
        <f>IFERROR(IF(B506&lt;&gt;0,VLOOKUP(B506,DMSBXNC!$D$2:$I$420,6,FALSE()),NA()),IFERROR(IF(A506&lt;&gt;0,VLOOKUP(A506,DMSBXNC!$C$2:$I$420,7,FALSE()),NA()),""))</f>
        <v/>
      </c>
      <c r="Z506" s="212" t="str">
        <f>IFERROR(IF(B506&lt;&gt;0,VLOOKUP(B506,DMSBX1_3!$D$2:$I$420,6,FALSE()),NA()),IFERROR(IF(A506&lt;&gt;0,VLOOKUP(A506,DMSBX1_3!$C$2:$I$420,7,FALSE()),NA()),""))</f>
        <v/>
      </c>
      <c r="AA506" s="212" t="str">
        <f>IFERROR(IF(B506&lt;&gt;0,VLOOKUP(B506,'KLS1'!$D$2:$I$420,6,FALSE()),NA()),IFERROR(IF(A506&lt;&gt;0,VLOOKUP(A506,'KLS1'!$C$2:$I$420,7,FALSE()),NA()),""))</f>
        <v/>
      </c>
      <c r="AB506" s="249" t="str">
        <f>IFERROR(IF(B506&lt;&gt;0,VLOOKUP(B506,'KLS2'!$D$2:$I$426,6,FALSE()),NA()),IFERROR(IF(A506&lt;&gt;0,VLOOKUP(A506,'KLS2'!$C$2:$I$426,7,FALSE()),NA()),""))</f>
        <v/>
      </c>
      <c r="AC506" s="10">
        <f t="shared" si="96"/>
        <v>0</v>
      </c>
      <c r="AD506" s="11">
        <f t="shared" si="97"/>
        <v>0</v>
      </c>
      <c r="AE506" s="201">
        <f t="shared" si="98"/>
        <v>0</v>
      </c>
      <c r="AF506" s="240"/>
      <c r="AG506" s="4" t="str">
        <f>IFERROR(VLOOKUP(B506,FS!$A$2:$N$78,6,FALSE),"")</f>
        <v/>
      </c>
      <c r="AH506" s="4" t="str">
        <f>IFERROR(VLOOKUP(B506,FS!$A$2:$N$78,7,FALSE),"")</f>
        <v/>
      </c>
      <c r="AI506" s="4" t="str">
        <f>IFERROR(VLOOKUP(B506,FS!$A$2:$N$78,8,FALSE),"")</f>
        <v/>
      </c>
      <c r="AJ506" s="4" t="str">
        <f>IFERROR(VLOOKUP(B506,FS!$A$2:$N$78,9,FALSE),"")</f>
        <v/>
      </c>
      <c r="AK506" s="4" t="str">
        <f>IFERROR(VLOOKUP(B506,FS!$A$2:$N$78,10,FALSE),"")</f>
        <v/>
      </c>
      <c r="AL506" s="4" t="str">
        <f>IFERROR(VLOOKUP(B506,FS!$A$2:$N$78,11,FALSE),"")</f>
        <v/>
      </c>
      <c r="AM506" s="4" t="str">
        <f>IFERROR(VLOOKUP(B506,FS!$A$2:$N$78,12,FALSE),"")</f>
        <v/>
      </c>
      <c r="AN506" s="4" t="str">
        <f>IFERROR(VLOOKUP(B506,FS!$A$2:$N$78,13,FALSE),"")</f>
        <v/>
      </c>
      <c r="AO506" s="236">
        <f t="shared" si="99"/>
        <v>0</v>
      </c>
      <c r="AP506" s="235">
        <f t="shared" si="100"/>
        <v>0</v>
      </c>
      <c r="AQ506" s="237">
        <f t="shared" si="101"/>
        <v>0</v>
      </c>
      <c r="AR506" s="4">
        <f t="shared" si="102"/>
        <v>3.2000000000000006</v>
      </c>
      <c r="AS506" s="1">
        <f t="shared" si="103"/>
        <v>1</v>
      </c>
      <c r="AT506" s="266">
        <f>COUNTIF(I506:N506,"&gt;"&amp;0)+COUNTIF(S506:AB506,"&gt;"&amp;0)+COUNTIF(AG506:AN506,"&gt;"&amp;0)</f>
        <v>4</v>
      </c>
    </row>
    <row r="507" spans="1:46" s="211" customFormat="1" ht="15" customHeight="1">
      <c r="A507" s="227">
        <v>9300973</v>
      </c>
      <c r="B507" s="227"/>
      <c r="C507" s="227" t="s">
        <v>962</v>
      </c>
      <c r="D507" s="222" t="s">
        <v>1014</v>
      </c>
      <c r="E507" s="222" t="s">
        <v>251</v>
      </c>
      <c r="F507" s="227"/>
      <c r="G507" s="227"/>
      <c r="H507" s="222"/>
      <c r="I507" s="227"/>
      <c r="J507" s="227"/>
      <c r="K507" s="227"/>
      <c r="L507" s="227"/>
      <c r="M507" s="227">
        <f>IFERROR(VLOOKUP(A507,'SPF1'!$C$1:$I$108,7,0),IFERROR(VLOOKUP(B507,'SPF1'!$D$1:$I$108,6,0),""))</f>
        <v>13</v>
      </c>
      <c r="N507" s="229">
        <f>IFERROR(VLOOKUP(A507,'SPF2'!$C$1:$I$108,7,0),IFERROR(VLOOKUP(B507,'SPF2'!$D$1:$I$108,6,0),""))</f>
        <v>40</v>
      </c>
      <c r="O507" s="10">
        <f t="shared" ref="O507:O509" si="106">SUM(I507:N507)</f>
        <v>53</v>
      </c>
      <c r="P507" s="11">
        <f t="shared" ref="P507:P509" si="107">IFERROR(LARGE(I507:N507,1),"0")+IFERROR(LARGE(I507:N507,2),"0")+IFERROR(LARGE(I507:N507,3),"0")+IFERROR(LARGE(I507:N507,4),"0")</f>
        <v>53</v>
      </c>
      <c r="Q507" s="201">
        <f t="shared" ref="Q507:Q509" si="108">(IFERROR(LARGE(I507:N507,1),"0")+IFERROR(LARGE(I507:N507,2),"0")+IFERROR(LARGE(I507:N507,3),"0"))/3</f>
        <v>17.666666666666668</v>
      </c>
      <c r="R507" s="213"/>
      <c r="S507" s="227"/>
      <c r="T507" s="227"/>
      <c r="U507" s="229" t="str">
        <f>IFERROR(VLOOKUP(B493,DMSBX2!$D$1:$I$101,6,0),"")</f>
        <v/>
      </c>
      <c r="V507" s="227"/>
      <c r="W507" s="229" t="str">
        <f>IFERROR(IF(A507&lt;&gt;0,VLOOKUP(A507,KLSBX1!$D$2:$I$120,6,FALSE()),NA()),IFERROR(IF(#REF!&lt;&gt;0,VLOOKUP(#REF!,KLSBX1!$C$2:$I$120,7,FALSE()),NA()),""))</f>
        <v/>
      </c>
      <c r="X507" s="229" t="str">
        <f>IFERROR(IF(A507&lt;&gt;0,VLOOKUP(A507,KLSBX2!$D$2:$I$120,6,FALSE()),NA()),IFERROR(IF(#REF!&lt;&gt;0,VLOOKUP(#REF!,KLSBX2!$C$2:$I$120,7,FALSE()),NA()),""))</f>
        <v/>
      </c>
      <c r="Y507" s="229" t="str">
        <f>IFERROR(IF(A507&lt;&gt;0,VLOOKUP(A507,DMSBXNC!$D$2:$I$420,6,FALSE()),NA()),IFERROR(IF(#REF!&lt;&gt;0,VLOOKUP(#REF!,DMSBXNC!$C$2:$I$420,7,FALSE()),NA()),""))</f>
        <v/>
      </c>
      <c r="Z507" s="229" t="str">
        <f>IFERROR(IF(A507&lt;&gt;0,VLOOKUP(A507,DMSBX1_3!$D$2:$I$420,6,FALSE()),NA()),IFERROR(IF(#REF!&lt;&gt;0,VLOOKUP(#REF!,DMSBX1_3!$C$2:$I$420,7,FALSE()),NA()),""))</f>
        <v/>
      </c>
      <c r="AA507" s="229" t="str">
        <f>IFERROR(IF(A507&lt;&gt;0,VLOOKUP(A507,'KLS1'!$D$2:$I$420,6,FALSE()),NA()),IFERROR(IF(#REF!&lt;&gt;0,VLOOKUP(#REF!,'KLS1'!$C$2:$I$420,7,FALSE()),NA()),""))</f>
        <v/>
      </c>
      <c r="AB507" s="234" t="str">
        <f>IFERROR(IF(A507&lt;&gt;0,VLOOKUP(A507,'KLS2'!$D$2:$I$426,6,FALSE()),NA()),IFERROR(IF(#REF!&lt;&gt;0,VLOOKUP(#REF!,'KLS2'!$C$2:$I$426,7,FALSE()),NA()),""))</f>
        <v/>
      </c>
      <c r="AC507" s="10">
        <f t="shared" ref="AC507:AC509" si="109">SUM(S507:AB507)</f>
        <v>0</v>
      </c>
      <c r="AD507" s="11">
        <f t="shared" ref="AD507:AD509" si="110">(IFERROR(LARGE(S507:AB507,1),"0")+IFERROR(LARGE(S507:AB507,2),"0")+IFERROR(LARGE(S507:AB507,3),"0")+IFERROR(LARGE(S507:AB507,4),"0")+IFERROR(LARGE(S507:AB507,5),"0")+IFERROR(LARGE(S507:AB507,6),"0")+IFERROR(LARGE(S507:AB507,7),"0")+IFERROR(LARGE(S507:AB507,8),"0"))</f>
        <v>0</v>
      </c>
      <c r="AE507" s="201">
        <f t="shared" ref="AE507:AE509" si="111">(IFERROR(LARGE(S507:AB507,1),"0")+IFERROR(LARGE(S507:AB507,2),"0")+IFERROR(LARGE(S507:AB507,3),"0"))/3</f>
        <v>0</v>
      </c>
      <c r="AF507" s="240"/>
      <c r="AG507" s="4" t="str">
        <f>IFERROR(VLOOKUP(B507,FS!$A$2:$N$78,6,FALSE),"")</f>
        <v/>
      </c>
      <c r="AH507" s="4" t="str">
        <f>IFERROR(VLOOKUP(B507,FS!$A$2:$N$78,7,FALSE),"")</f>
        <v/>
      </c>
      <c r="AI507" s="4" t="str">
        <f>IFERROR(VLOOKUP(B507,FS!$A$2:$N$78,8,FALSE),"")</f>
        <v/>
      </c>
      <c r="AJ507" s="4" t="str">
        <f>IFERROR(VLOOKUP(B507,FS!$A$2:$N$78,9,FALSE),"")</f>
        <v/>
      </c>
      <c r="AK507" s="4" t="str">
        <f>IFERROR(VLOOKUP(B507,FS!$A$2:$N$78,10,FALSE),"")</f>
        <v/>
      </c>
      <c r="AL507" s="4" t="str">
        <f>IFERROR(VLOOKUP(B507,FS!$A$2:$N$78,11,FALSE),"")</f>
        <v/>
      </c>
      <c r="AM507" s="4" t="str">
        <f>IFERROR(VLOOKUP(B507,FS!$A$2:$N$78,12,FALSE),"")</f>
        <v/>
      </c>
      <c r="AN507" s="4" t="str">
        <f>IFERROR(VLOOKUP(B507,FS!$A$2:$N$78,13,FALSE),"")</f>
        <v/>
      </c>
      <c r="AO507" s="236">
        <f t="shared" ref="AO507:AO509" si="112">SUM(AG507:AN507)</f>
        <v>0</v>
      </c>
      <c r="AP507" s="235">
        <f t="shared" ref="AP507:AP509" si="113">(IFERROR(LARGE(AG507:AN507,1),"0")+IFERROR(LARGE(AG507:AN507,2),"0")+IFERROR(LARGE(AG507:AN507,3),"0")+IFERROR(LARGE(AG507:AN507,4),"0")+IFERROR(LARGE(AG507:AN507,5),"0"))</f>
        <v>0</v>
      </c>
      <c r="AQ507" s="237">
        <f t="shared" ref="AQ507:AQ509" si="114">(IFERROR(LARGE(AG507:AN507,1),"0")+IFERROR(LARGE(AG507:AN507,2),"0")+IFERROR(LARGE(AG507:AN507,3),"0"))/3</f>
        <v>0</v>
      </c>
      <c r="AR507" s="4">
        <f t="shared" ref="AR507:AR509" si="115">Q507+AE507+AQ507</f>
        <v>17.666666666666668</v>
      </c>
      <c r="AS507" s="1">
        <f t="shared" ref="AS507:AS509" si="116">(IF(Q507&gt;0,1,0))+(IF(AE507&gt;0,1,0))+(IF(AQ507&gt;0,1,0))</f>
        <v>1</v>
      </c>
      <c r="AT507" s="227"/>
    </row>
    <row r="508" spans="1:46" s="211" customFormat="1" ht="15" customHeight="1">
      <c r="A508" s="214"/>
      <c r="B508" s="214"/>
      <c r="C508" s="259"/>
      <c r="D508" s="221"/>
      <c r="E508" s="221"/>
      <c r="F508" s="219"/>
      <c r="G508" s="219"/>
      <c r="H508" s="221"/>
      <c r="I508" s="229"/>
      <c r="J508" s="229"/>
      <c r="K508" s="229"/>
      <c r="L508" s="229"/>
      <c r="M508" s="227"/>
      <c r="N508" s="229"/>
      <c r="O508" s="10">
        <f t="shared" si="106"/>
        <v>0</v>
      </c>
      <c r="P508" s="11">
        <f t="shared" si="107"/>
        <v>0</v>
      </c>
      <c r="Q508" s="201">
        <f t="shared" si="108"/>
        <v>0</v>
      </c>
      <c r="R508" s="213"/>
      <c r="S508" s="233"/>
      <c r="T508" s="233"/>
      <c r="U508" s="230"/>
      <c r="V508" s="230"/>
      <c r="W508" s="229"/>
      <c r="X508" s="229"/>
      <c r="Y508" s="229"/>
      <c r="Z508" s="229"/>
      <c r="AA508" s="229"/>
      <c r="AB508" s="234"/>
      <c r="AC508" s="10">
        <f t="shared" si="109"/>
        <v>0</v>
      </c>
      <c r="AD508" s="11">
        <f t="shared" si="110"/>
        <v>0</v>
      </c>
      <c r="AE508" s="201">
        <f t="shared" si="111"/>
        <v>0</v>
      </c>
      <c r="AF508" s="240"/>
      <c r="AG508" s="4" t="str">
        <f>IFERROR(VLOOKUP(B508,FS!$A$2:$N$78,6,FALSE),"")</f>
        <v/>
      </c>
      <c r="AH508" s="4" t="str">
        <f>IFERROR(VLOOKUP(B508,FS!$A$2:$N$78,7,FALSE),"")</f>
        <v/>
      </c>
      <c r="AI508" s="4" t="str">
        <f>IFERROR(VLOOKUP(B508,FS!$A$2:$N$78,8,FALSE),"")</f>
        <v/>
      </c>
      <c r="AJ508" s="4" t="str">
        <f>IFERROR(VLOOKUP(B508,FS!$A$2:$N$78,9,FALSE),"")</f>
        <v/>
      </c>
      <c r="AK508" s="4" t="str">
        <f>IFERROR(VLOOKUP(B508,FS!$A$2:$N$78,10,FALSE),"")</f>
        <v/>
      </c>
      <c r="AL508" s="4" t="str">
        <f>IFERROR(VLOOKUP(B508,FS!$A$2:$N$78,11,FALSE),"")</f>
        <v/>
      </c>
      <c r="AM508" s="4" t="str">
        <f>IFERROR(VLOOKUP(B508,FS!$A$2:$N$78,12,FALSE),"")</f>
        <v/>
      </c>
      <c r="AN508" s="4" t="str">
        <f>IFERROR(VLOOKUP(B508,FS!$A$2:$N$78,13,FALSE),"")</f>
        <v/>
      </c>
      <c r="AO508" s="236">
        <f t="shared" si="112"/>
        <v>0</v>
      </c>
      <c r="AP508" s="235">
        <f t="shared" si="113"/>
        <v>0</v>
      </c>
      <c r="AQ508" s="237">
        <f t="shared" si="114"/>
        <v>0</v>
      </c>
      <c r="AR508" s="4">
        <f t="shared" si="115"/>
        <v>0</v>
      </c>
      <c r="AS508" s="1">
        <f t="shared" si="116"/>
        <v>0</v>
      </c>
      <c r="AT508" s="227"/>
    </row>
    <row r="509" spans="1:46" s="211" customFormat="1" ht="15" customHeight="1">
      <c r="A509" s="218">
        <v>9435134</v>
      </c>
      <c r="B509" s="214"/>
      <c r="C509" s="220" t="s">
        <v>80</v>
      </c>
      <c r="D509" s="221"/>
      <c r="E509" s="225" t="s">
        <v>16</v>
      </c>
      <c r="F509" s="219"/>
      <c r="G509" s="219"/>
      <c r="H509" s="221" t="s">
        <v>164</v>
      </c>
      <c r="I509" s="230" t="str">
        <f>IFERROR(VLOOKUP(A509,'KLP1'!$C$1:$I$108,7,0),IFERROR(VLOOKUP(B509,'KLP1'!$D$1:$I$108,6,0),""))</f>
        <v/>
      </c>
      <c r="J509" s="230">
        <f>IFERROR(VLOOKUP(A509,'KLP2'!$C$1:$I$108,7,0),IFERROR(VLOOKUP(B509,'KLP2'!$D$1:$I$108,6,0),""))</f>
        <v>26</v>
      </c>
      <c r="K509" s="229">
        <f>IFERROR(VLOOKUP(A509,'DM1'!$C$1:$I$108,7,0),IFERROR(VLOOKUP(B509,'DM1'!$D$1:$I$108,6,0),""))</f>
        <v>20</v>
      </c>
      <c r="L509" s="229">
        <f>IFERROR(VLOOKUP(A509,'DM2'!$C$1:$I$108,7,0),IFERROR(VLOOKUP(B509,'DM2'!$D$1:$I$108,6,0),""))</f>
        <v>12</v>
      </c>
      <c r="M509" s="227" t="str">
        <f>IFERROR(VLOOKUP(A509,'SPF1'!$C$1:$I$108,7,0),IFERROR(VLOOKUP(B509,'SPF1'!$D$1:$I$108,6,0),""))</f>
        <v/>
      </c>
      <c r="N509" s="229" t="str">
        <f>IFERROR(VLOOKUP(A509,'SPF2'!$C$1:$I$108,7,0),IFERROR(VLOOKUP(B509,'SPF2'!$D$1:$I$108,6,0),""))</f>
        <v/>
      </c>
      <c r="O509" s="10">
        <f t="shared" si="106"/>
        <v>58</v>
      </c>
      <c r="P509" s="11">
        <f t="shared" si="107"/>
        <v>58</v>
      </c>
      <c r="Q509" s="201">
        <f t="shared" si="108"/>
        <v>19.333333333333332</v>
      </c>
      <c r="R509" s="213"/>
      <c r="S509" s="233"/>
      <c r="T509" s="230"/>
      <c r="U509" s="230" t="str">
        <f>IFERROR(VLOOKUP(#REF!,DMSBX2!$D$1:$I$101,6,0),"")</f>
        <v/>
      </c>
      <c r="V509" s="230" t="str">
        <f>IFERROR(VLOOKUP(#REF!,'SP2'!$D$1:$I$107,6,0),"")</f>
        <v/>
      </c>
      <c r="W509" s="229" t="str">
        <f>IFERROR(IF(B509&lt;&gt;0,VLOOKUP(B509,KLSBX1!$D$2:$I$120,6,FALSE()),NA()),IFERROR(IF(A509&lt;&gt;0,VLOOKUP(A509,KLSBX1!$C$2:$I$120,7,FALSE()),NA()),""))</f>
        <v/>
      </c>
      <c r="X509" s="229" t="str">
        <f>IFERROR(IF(B509&lt;&gt;0,VLOOKUP(B509,KLSBX2!$D$2:$I$120,6,FALSE()),NA()),IFERROR(IF(A509&lt;&gt;0,VLOOKUP(A509,KLSBX2!$C$2:$I$120,7,FALSE()),NA()),""))</f>
        <v/>
      </c>
      <c r="Y509" s="229" t="str">
        <f>IFERROR(IF(B509&lt;&gt;0,VLOOKUP(B509,DMSBXNC!$D$2:$I$420,6,FALSE()),NA()),IFERROR(IF(A509&lt;&gt;0,VLOOKUP(A509,DMSBXNC!$C$2:$I$420,7,FALSE()),NA()),""))</f>
        <v/>
      </c>
      <c r="Z509" s="229" t="str">
        <f>IFERROR(IF(B509&lt;&gt;0,VLOOKUP(B509,DMSBX1_3!$D$2:$I$420,6,FALSE()),NA()),IFERROR(IF(A509&lt;&gt;0,VLOOKUP(A509,DMSBX1_3!$C$2:$I$420,7,FALSE()),NA()),""))</f>
        <v/>
      </c>
      <c r="AA509" s="229" t="str">
        <f>IFERROR(IF(B509&lt;&gt;0,VLOOKUP(B509,'KLS1'!$D$2:$I$420,6,FALSE()),NA()),IFERROR(IF(A509&lt;&gt;0,VLOOKUP(A509,'KLS1'!$C$2:$I$420,7,FALSE()),NA()),""))</f>
        <v/>
      </c>
      <c r="AB509" s="234" t="str">
        <f>IFERROR(IF(B509&lt;&gt;0,VLOOKUP(B509,'KLS2'!$D$2:$I$426,6,FALSE()),NA()),IFERROR(IF(A509&lt;&gt;0,VLOOKUP(A509,'KLS2'!$C$2:$I$426,7,FALSE()),NA()),""))</f>
        <v/>
      </c>
      <c r="AC509" s="10">
        <f t="shared" si="109"/>
        <v>0</v>
      </c>
      <c r="AD509" s="11">
        <f t="shared" si="110"/>
        <v>0</v>
      </c>
      <c r="AE509" s="201">
        <f t="shared" si="111"/>
        <v>0</v>
      </c>
      <c r="AF509" s="240"/>
      <c r="AG509" s="4" t="str">
        <f>IFERROR(VLOOKUP(B509,FS!$A$2:$N$78,6,FALSE),"")</f>
        <v/>
      </c>
      <c r="AH509" s="4" t="str">
        <f>IFERROR(VLOOKUP(B509,FS!$A$2:$N$78,7,FALSE),"")</f>
        <v/>
      </c>
      <c r="AI509" s="4" t="str">
        <f>IFERROR(VLOOKUP(B509,FS!$A$2:$N$78,8,FALSE),"")</f>
        <v/>
      </c>
      <c r="AJ509" s="4" t="str">
        <f>IFERROR(VLOOKUP(B509,FS!$A$2:$N$78,9,FALSE),"")</f>
        <v/>
      </c>
      <c r="AK509" s="4" t="str">
        <f>IFERROR(VLOOKUP(B509,FS!$A$2:$N$78,10,FALSE),"")</f>
        <v/>
      </c>
      <c r="AL509" s="4" t="str">
        <f>IFERROR(VLOOKUP(B509,FS!$A$2:$N$78,11,FALSE),"")</f>
        <v/>
      </c>
      <c r="AM509" s="4" t="str">
        <f>IFERROR(VLOOKUP(B509,FS!$A$2:$N$78,12,FALSE),"")</f>
        <v/>
      </c>
      <c r="AN509" s="4" t="str">
        <f>IFERROR(VLOOKUP(B509,FS!$A$2:$N$78,13,FALSE),"")</f>
        <v/>
      </c>
      <c r="AO509" s="236">
        <f t="shared" si="112"/>
        <v>0</v>
      </c>
      <c r="AP509" s="235">
        <f t="shared" si="113"/>
        <v>0</v>
      </c>
      <c r="AQ509" s="237">
        <f t="shared" si="114"/>
        <v>0</v>
      </c>
      <c r="AR509" s="4">
        <f t="shared" si="115"/>
        <v>19.333333333333332</v>
      </c>
      <c r="AS509" s="1">
        <f t="shared" si="116"/>
        <v>1</v>
      </c>
      <c r="AT509" s="227"/>
    </row>
  </sheetData>
  <sortState xmlns:xlrd2="http://schemas.microsoft.com/office/spreadsheetml/2017/richdata2" ref="A3:AZ133">
    <sortCondition ref="D3:D133"/>
  </sortState>
  <mergeCells count="3">
    <mergeCell ref="S1:AD1"/>
    <mergeCell ref="I1:P1"/>
    <mergeCell ref="AG1:AP1"/>
  </mergeCells>
  <pageMargins left="0.25" right="0.25" top="0.75" bottom="0.75" header="0.3" footer="0.3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669D-EFCF-4025-B243-C5704ABCB0C1}">
  <dimension ref="A1:Q133"/>
  <sheetViews>
    <sheetView topLeftCell="A103" workbookViewId="0">
      <selection activeCell="A2" sqref="A2:F133"/>
    </sheetView>
  </sheetViews>
  <sheetFormatPr defaultRowHeight="13.5"/>
  <cols>
    <col min="6" max="6" width="61.125" bestFit="1" customWidth="1"/>
    <col min="16" max="16" width="13.4375" bestFit="1" customWidth="1"/>
    <col min="17" max="17" width="14" bestFit="1" customWidth="1"/>
  </cols>
  <sheetData>
    <row r="1" spans="1:17">
      <c r="A1" t="s">
        <v>1217</v>
      </c>
      <c r="B1" t="s">
        <v>1218</v>
      </c>
      <c r="C1" t="s">
        <v>1219</v>
      </c>
      <c r="D1" t="s">
        <v>1220</v>
      </c>
      <c r="E1" t="s">
        <v>1221</v>
      </c>
      <c r="F1" t="s">
        <v>142</v>
      </c>
      <c r="G1" t="s">
        <v>1222</v>
      </c>
      <c r="H1" t="s">
        <v>1223</v>
      </c>
      <c r="I1" t="s">
        <v>1224</v>
      </c>
      <c r="J1" t="s">
        <v>1225</v>
      </c>
      <c r="K1" t="s">
        <v>1226</v>
      </c>
      <c r="L1" t="s">
        <v>1227</v>
      </c>
      <c r="M1" t="s">
        <v>1228</v>
      </c>
      <c r="N1" t="s">
        <v>1229</v>
      </c>
      <c r="O1" t="s">
        <v>1230</v>
      </c>
      <c r="P1" t="s">
        <v>1231</v>
      </c>
      <c r="Q1" t="s">
        <v>1232</v>
      </c>
    </row>
    <row r="2" spans="1:17">
      <c r="A2">
        <v>711702</v>
      </c>
      <c r="B2" t="s">
        <v>1349</v>
      </c>
      <c r="C2" t="s">
        <v>5725</v>
      </c>
      <c r="D2" t="s">
        <v>1234</v>
      </c>
      <c r="E2" t="s">
        <v>1236</v>
      </c>
      <c r="F2" t="s">
        <v>179</v>
      </c>
      <c r="G2" t="s">
        <v>1461</v>
      </c>
      <c r="H2" t="s">
        <v>1237</v>
      </c>
      <c r="J2" t="s">
        <v>1243</v>
      </c>
      <c r="Q2" t="s">
        <v>1246</v>
      </c>
    </row>
    <row r="3" spans="1:17">
      <c r="A3">
        <v>775801</v>
      </c>
      <c r="B3" t="s">
        <v>1133</v>
      </c>
      <c r="C3" t="s">
        <v>5726</v>
      </c>
      <c r="D3" t="s">
        <v>1234</v>
      </c>
      <c r="E3" t="s">
        <v>1264</v>
      </c>
      <c r="F3" t="s">
        <v>5727</v>
      </c>
      <c r="G3" t="s">
        <v>1461</v>
      </c>
      <c r="H3" t="s">
        <v>1237</v>
      </c>
      <c r="J3" t="s">
        <v>1243</v>
      </c>
      <c r="K3">
        <v>9150339</v>
      </c>
      <c r="P3">
        <v>300</v>
      </c>
      <c r="Q3" t="s">
        <v>1238</v>
      </c>
    </row>
    <row r="4" spans="1:17">
      <c r="A4">
        <v>775411</v>
      </c>
      <c r="B4" t="s">
        <v>2811</v>
      </c>
      <c r="C4" t="s">
        <v>5728</v>
      </c>
      <c r="D4" t="s">
        <v>1234</v>
      </c>
      <c r="E4" t="s">
        <v>1250</v>
      </c>
      <c r="F4" t="s">
        <v>5729</v>
      </c>
      <c r="G4" t="s">
        <v>1461</v>
      </c>
      <c r="H4" t="s">
        <v>5730</v>
      </c>
      <c r="I4" t="s">
        <v>5731</v>
      </c>
      <c r="J4" t="s">
        <v>1243</v>
      </c>
      <c r="P4">
        <v>300</v>
      </c>
      <c r="Q4" t="s">
        <v>1238</v>
      </c>
    </row>
    <row r="5" spans="1:17">
      <c r="A5">
        <v>775412</v>
      </c>
      <c r="B5" t="s">
        <v>2164</v>
      </c>
      <c r="C5" t="s">
        <v>5728</v>
      </c>
      <c r="D5" t="s">
        <v>1234</v>
      </c>
      <c r="E5" t="s">
        <v>1250</v>
      </c>
      <c r="F5" t="s">
        <v>5729</v>
      </c>
      <c r="G5" t="s">
        <v>1461</v>
      </c>
      <c r="H5" t="s">
        <v>5730</v>
      </c>
      <c r="I5" t="s">
        <v>5731</v>
      </c>
      <c r="J5" t="s">
        <v>1243</v>
      </c>
      <c r="P5">
        <v>300</v>
      </c>
      <c r="Q5" t="s">
        <v>1238</v>
      </c>
    </row>
    <row r="6" spans="1:17">
      <c r="A6">
        <v>773631</v>
      </c>
      <c r="B6" t="s">
        <v>1063</v>
      </c>
      <c r="C6" t="s">
        <v>1480</v>
      </c>
      <c r="D6" t="s">
        <v>1234</v>
      </c>
      <c r="E6" t="s">
        <v>1236</v>
      </c>
      <c r="F6" t="s">
        <v>566</v>
      </c>
      <c r="G6" t="s">
        <v>1529</v>
      </c>
      <c r="H6" t="s">
        <v>5732</v>
      </c>
      <c r="J6" t="s">
        <v>1243</v>
      </c>
      <c r="P6">
        <v>300</v>
      </c>
      <c r="Q6" t="s">
        <v>1238</v>
      </c>
    </row>
    <row r="7" spans="1:17">
      <c r="A7">
        <v>887094</v>
      </c>
      <c r="B7" t="s">
        <v>1745</v>
      </c>
      <c r="C7" t="s">
        <v>1514</v>
      </c>
      <c r="D7" t="s">
        <v>1241</v>
      </c>
      <c r="E7" t="s">
        <v>1236</v>
      </c>
      <c r="F7" t="s">
        <v>179</v>
      </c>
      <c r="G7" t="s">
        <v>1461</v>
      </c>
      <c r="H7" t="s">
        <v>1237</v>
      </c>
      <c r="J7" t="s">
        <v>1243</v>
      </c>
      <c r="P7">
        <v>300</v>
      </c>
      <c r="Q7" t="s">
        <v>1238</v>
      </c>
    </row>
    <row r="8" spans="1:17">
      <c r="A8">
        <v>776257</v>
      </c>
      <c r="B8" t="s">
        <v>5733</v>
      </c>
      <c r="C8" t="s">
        <v>1522</v>
      </c>
      <c r="D8" t="s">
        <v>1234</v>
      </c>
      <c r="E8" t="s">
        <v>1256</v>
      </c>
      <c r="F8" t="s">
        <v>313</v>
      </c>
      <c r="G8" t="s">
        <v>638</v>
      </c>
      <c r="H8" t="s">
        <v>5734</v>
      </c>
      <c r="I8" t="s">
        <v>4390</v>
      </c>
      <c r="J8" t="s">
        <v>1243</v>
      </c>
      <c r="P8">
        <v>300</v>
      </c>
      <c r="Q8" t="s">
        <v>1238</v>
      </c>
    </row>
    <row r="9" spans="1:17">
      <c r="A9">
        <v>885956</v>
      </c>
      <c r="B9" t="s">
        <v>5735</v>
      </c>
      <c r="C9" t="s">
        <v>5736</v>
      </c>
      <c r="D9" t="s">
        <v>1241</v>
      </c>
      <c r="E9" t="s">
        <v>1249</v>
      </c>
      <c r="F9" t="s">
        <v>1769</v>
      </c>
      <c r="G9" t="s">
        <v>638</v>
      </c>
      <c r="H9" t="s">
        <v>5737</v>
      </c>
      <c r="I9" t="s">
        <v>5731</v>
      </c>
      <c r="J9" t="s">
        <v>1243</v>
      </c>
      <c r="P9">
        <v>300</v>
      </c>
      <c r="Q9" t="s">
        <v>1238</v>
      </c>
    </row>
    <row r="10" spans="1:17">
      <c r="A10">
        <v>718725</v>
      </c>
      <c r="B10" t="s">
        <v>2164</v>
      </c>
      <c r="C10" t="s">
        <v>1673</v>
      </c>
      <c r="D10" t="s">
        <v>1234</v>
      </c>
      <c r="E10" t="s">
        <v>1271</v>
      </c>
      <c r="F10" t="s">
        <v>179</v>
      </c>
      <c r="G10" t="s">
        <v>1509</v>
      </c>
      <c r="H10" t="s">
        <v>1237</v>
      </c>
      <c r="J10" t="s">
        <v>1243</v>
      </c>
      <c r="Q10" t="s">
        <v>1246</v>
      </c>
    </row>
    <row r="11" spans="1:17">
      <c r="A11">
        <v>716380</v>
      </c>
      <c r="B11" t="s">
        <v>1399</v>
      </c>
      <c r="C11" t="s">
        <v>1673</v>
      </c>
      <c r="D11" t="s">
        <v>1234</v>
      </c>
      <c r="E11" t="s">
        <v>1271</v>
      </c>
      <c r="F11" t="s">
        <v>179</v>
      </c>
      <c r="G11" t="s">
        <v>1509</v>
      </c>
      <c r="H11" t="s">
        <v>1237</v>
      </c>
      <c r="J11" t="s">
        <v>1243</v>
      </c>
      <c r="Q11" t="s">
        <v>1246</v>
      </c>
    </row>
    <row r="12" spans="1:17">
      <c r="A12">
        <v>809509</v>
      </c>
      <c r="B12" t="s">
        <v>130</v>
      </c>
      <c r="C12" t="s">
        <v>1850</v>
      </c>
      <c r="D12" t="s">
        <v>1241</v>
      </c>
      <c r="E12" t="s">
        <v>1248</v>
      </c>
      <c r="F12" t="s">
        <v>169</v>
      </c>
      <c r="G12" t="s">
        <v>1461</v>
      </c>
      <c r="H12" t="s">
        <v>1237</v>
      </c>
      <c r="J12" t="s">
        <v>1243</v>
      </c>
      <c r="P12">
        <v>300</v>
      </c>
      <c r="Q12" t="s">
        <v>1238</v>
      </c>
    </row>
    <row r="13" spans="1:17">
      <c r="A13">
        <v>774465</v>
      </c>
      <c r="B13" t="s">
        <v>5738</v>
      </c>
      <c r="C13" t="s">
        <v>1868</v>
      </c>
      <c r="D13" t="s">
        <v>1234</v>
      </c>
      <c r="E13" t="s">
        <v>1256</v>
      </c>
      <c r="F13" t="s">
        <v>1593</v>
      </c>
      <c r="G13" t="s">
        <v>1529</v>
      </c>
      <c r="H13" t="s">
        <v>5732</v>
      </c>
      <c r="J13" t="s">
        <v>1243</v>
      </c>
      <c r="Q13" t="s">
        <v>1246</v>
      </c>
    </row>
    <row r="14" spans="1:17">
      <c r="A14">
        <v>887873</v>
      </c>
      <c r="B14" t="s">
        <v>990</v>
      </c>
      <c r="C14" t="s">
        <v>5739</v>
      </c>
      <c r="D14" t="s">
        <v>1241</v>
      </c>
      <c r="F14" t="s">
        <v>195</v>
      </c>
      <c r="G14" t="s">
        <v>1461</v>
      </c>
      <c r="H14" t="s">
        <v>5740</v>
      </c>
      <c r="J14" t="s">
        <v>1243</v>
      </c>
      <c r="K14">
        <v>9155171</v>
      </c>
      <c r="P14">
        <v>300</v>
      </c>
      <c r="Q14" t="s">
        <v>1238</v>
      </c>
    </row>
    <row r="15" spans="1:17">
      <c r="A15">
        <v>705325</v>
      </c>
      <c r="B15" t="s">
        <v>1880</v>
      </c>
      <c r="C15" t="s">
        <v>5741</v>
      </c>
      <c r="D15" t="s">
        <v>1234</v>
      </c>
      <c r="F15" t="s">
        <v>219</v>
      </c>
      <c r="G15" t="s">
        <v>1461</v>
      </c>
      <c r="H15" t="s">
        <v>1237</v>
      </c>
      <c r="L15">
        <v>5150025</v>
      </c>
      <c r="P15">
        <v>200</v>
      </c>
      <c r="Q15" t="s">
        <v>1238</v>
      </c>
    </row>
    <row r="16" spans="1:17">
      <c r="A16">
        <v>705719</v>
      </c>
      <c r="B16" t="s">
        <v>1153</v>
      </c>
      <c r="C16" t="s">
        <v>1943</v>
      </c>
      <c r="D16" t="s">
        <v>1234</v>
      </c>
      <c r="E16" t="s">
        <v>1256</v>
      </c>
      <c r="F16" t="s">
        <v>179</v>
      </c>
      <c r="G16" t="s">
        <v>1529</v>
      </c>
      <c r="H16" t="s">
        <v>1237</v>
      </c>
      <c r="J16" t="s">
        <v>1243</v>
      </c>
      <c r="Q16" t="s">
        <v>1246</v>
      </c>
    </row>
    <row r="17" spans="1:17">
      <c r="A17">
        <v>886648</v>
      </c>
      <c r="B17" t="s">
        <v>923</v>
      </c>
      <c r="C17" t="s">
        <v>1949</v>
      </c>
      <c r="D17" t="s">
        <v>1241</v>
      </c>
      <c r="E17" t="s">
        <v>1236</v>
      </c>
      <c r="F17" t="s">
        <v>195</v>
      </c>
      <c r="G17" t="s">
        <v>1461</v>
      </c>
      <c r="H17" t="s">
        <v>1237</v>
      </c>
      <c r="J17" t="s">
        <v>1243</v>
      </c>
      <c r="P17">
        <v>300</v>
      </c>
      <c r="Q17" t="s">
        <v>1238</v>
      </c>
    </row>
    <row r="18" spans="1:17">
      <c r="A18">
        <v>886578</v>
      </c>
      <c r="B18" t="s">
        <v>1429</v>
      </c>
      <c r="C18" t="s">
        <v>1957</v>
      </c>
      <c r="D18" t="s">
        <v>1241</v>
      </c>
      <c r="E18" t="s">
        <v>1249</v>
      </c>
      <c r="F18" t="s">
        <v>1769</v>
      </c>
      <c r="G18" t="s">
        <v>1461</v>
      </c>
      <c r="H18" t="s">
        <v>5742</v>
      </c>
      <c r="J18" t="s">
        <v>1243</v>
      </c>
      <c r="K18">
        <v>9155146</v>
      </c>
      <c r="P18">
        <v>300</v>
      </c>
      <c r="Q18" t="s">
        <v>1238</v>
      </c>
    </row>
    <row r="19" spans="1:17">
      <c r="A19">
        <v>777355</v>
      </c>
      <c r="B19" t="s">
        <v>661</v>
      </c>
      <c r="C19" t="s">
        <v>1969</v>
      </c>
      <c r="D19" t="s">
        <v>1234</v>
      </c>
      <c r="E19" t="s">
        <v>1254</v>
      </c>
      <c r="F19" t="s">
        <v>3153</v>
      </c>
      <c r="G19" t="s">
        <v>1461</v>
      </c>
      <c r="H19" t="s">
        <v>1237</v>
      </c>
      <c r="J19" t="s">
        <v>1243</v>
      </c>
      <c r="K19">
        <v>9150408</v>
      </c>
      <c r="P19">
        <v>300</v>
      </c>
      <c r="Q19" t="s">
        <v>1238</v>
      </c>
    </row>
    <row r="20" spans="1:17">
      <c r="A20">
        <v>800630</v>
      </c>
      <c r="B20" t="s">
        <v>2546</v>
      </c>
      <c r="C20" t="s">
        <v>1974</v>
      </c>
      <c r="D20" t="s">
        <v>1241</v>
      </c>
      <c r="E20" t="s">
        <v>1236</v>
      </c>
      <c r="F20" t="s">
        <v>179</v>
      </c>
      <c r="G20" t="s">
        <v>1461</v>
      </c>
      <c r="H20" t="s">
        <v>5743</v>
      </c>
      <c r="Q20" t="s">
        <v>1246</v>
      </c>
    </row>
    <row r="21" spans="1:17">
      <c r="A21">
        <v>778833</v>
      </c>
      <c r="B21" t="s">
        <v>1477</v>
      </c>
      <c r="C21" t="s">
        <v>2001</v>
      </c>
      <c r="D21" t="s">
        <v>1234</v>
      </c>
      <c r="E21" t="s">
        <v>1236</v>
      </c>
      <c r="F21" t="s">
        <v>2998</v>
      </c>
      <c r="G21" t="s">
        <v>1461</v>
      </c>
      <c r="H21" t="s">
        <v>1237</v>
      </c>
      <c r="P21">
        <v>300</v>
      </c>
      <c r="Q21" t="s">
        <v>1238</v>
      </c>
    </row>
    <row r="22" spans="1:17">
      <c r="A22">
        <v>776254</v>
      </c>
      <c r="B22" t="s">
        <v>1392</v>
      </c>
      <c r="C22" t="s">
        <v>5744</v>
      </c>
      <c r="D22" t="s">
        <v>1234</v>
      </c>
      <c r="E22" t="s">
        <v>1256</v>
      </c>
      <c r="F22" t="s">
        <v>313</v>
      </c>
      <c r="G22" t="s">
        <v>638</v>
      </c>
      <c r="H22" t="s">
        <v>5732</v>
      </c>
      <c r="I22" t="s">
        <v>5745</v>
      </c>
      <c r="J22" t="s">
        <v>1243</v>
      </c>
      <c r="P22">
        <v>300</v>
      </c>
      <c r="Q22" t="s">
        <v>1238</v>
      </c>
    </row>
    <row r="23" spans="1:17">
      <c r="A23">
        <v>716284</v>
      </c>
      <c r="B23" t="s">
        <v>1288</v>
      </c>
      <c r="C23" t="s">
        <v>2049</v>
      </c>
      <c r="D23" t="s">
        <v>1234</v>
      </c>
      <c r="E23" t="s">
        <v>1256</v>
      </c>
      <c r="F23" t="s">
        <v>1647</v>
      </c>
      <c r="G23" t="s">
        <v>1529</v>
      </c>
      <c r="H23" t="s">
        <v>5742</v>
      </c>
      <c r="Q23" t="s">
        <v>1246</v>
      </c>
    </row>
    <row r="24" spans="1:17">
      <c r="A24">
        <v>713686</v>
      </c>
      <c r="B24" t="s">
        <v>675</v>
      </c>
      <c r="C24" t="s">
        <v>2067</v>
      </c>
      <c r="D24" t="s">
        <v>1234</v>
      </c>
      <c r="E24" t="s">
        <v>1256</v>
      </c>
      <c r="F24" t="s">
        <v>179</v>
      </c>
      <c r="G24" t="s">
        <v>1509</v>
      </c>
      <c r="H24" t="s">
        <v>1237</v>
      </c>
      <c r="J24" t="s">
        <v>1243</v>
      </c>
      <c r="Q24" t="s">
        <v>1246</v>
      </c>
    </row>
    <row r="25" spans="1:17">
      <c r="A25">
        <v>715103</v>
      </c>
      <c r="B25" t="s">
        <v>1028</v>
      </c>
      <c r="C25" t="s">
        <v>2073</v>
      </c>
      <c r="D25" t="s">
        <v>1234</v>
      </c>
      <c r="E25" t="s">
        <v>1271</v>
      </c>
      <c r="F25" t="s">
        <v>5746</v>
      </c>
      <c r="G25" t="s">
        <v>1529</v>
      </c>
      <c r="H25" t="s">
        <v>1237</v>
      </c>
      <c r="N25" t="s">
        <v>1345</v>
      </c>
      <c r="P25">
        <v>300</v>
      </c>
      <c r="Q25" t="s">
        <v>1238</v>
      </c>
    </row>
    <row r="26" spans="1:17">
      <c r="A26">
        <v>889282</v>
      </c>
      <c r="B26" t="s">
        <v>1636</v>
      </c>
      <c r="C26" t="s">
        <v>2118</v>
      </c>
      <c r="D26" t="s">
        <v>1241</v>
      </c>
      <c r="E26" t="s">
        <v>1271</v>
      </c>
      <c r="F26" t="s">
        <v>313</v>
      </c>
      <c r="G26" t="s">
        <v>1461</v>
      </c>
      <c r="H26" t="s">
        <v>1237</v>
      </c>
      <c r="J26" t="s">
        <v>1243</v>
      </c>
      <c r="P26">
        <v>300</v>
      </c>
      <c r="Q26" t="s">
        <v>1238</v>
      </c>
    </row>
    <row r="27" spans="1:17">
      <c r="A27">
        <v>889238</v>
      </c>
      <c r="B27" t="s">
        <v>5718</v>
      </c>
      <c r="C27" t="s">
        <v>5747</v>
      </c>
      <c r="D27" t="s">
        <v>1241</v>
      </c>
      <c r="E27" t="s">
        <v>1312</v>
      </c>
      <c r="F27" t="s">
        <v>5748</v>
      </c>
      <c r="G27" t="s">
        <v>638</v>
      </c>
      <c r="H27" t="s">
        <v>1237</v>
      </c>
      <c r="I27" t="s">
        <v>5731</v>
      </c>
      <c r="J27" t="s">
        <v>1243</v>
      </c>
      <c r="K27">
        <v>9155180</v>
      </c>
      <c r="P27">
        <v>300</v>
      </c>
      <c r="Q27" t="s">
        <v>1238</v>
      </c>
    </row>
    <row r="28" spans="1:17">
      <c r="A28">
        <v>712377</v>
      </c>
      <c r="B28" t="s">
        <v>1323</v>
      </c>
      <c r="C28" t="s">
        <v>2173</v>
      </c>
      <c r="D28" t="s">
        <v>1234</v>
      </c>
      <c r="E28" t="s">
        <v>1271</v>
      </c>
      <c r="F28" t="s">
        <v>3561</v>
      </c>
      <c r="G28" t="s">
        <v>1529</v>
      </c>
      <c r="H28" t="s">
        <v>5734</v>
      </c>
      <c r="Q28" t="s">
        <v>1246</v>
      </c>
    </row>
    <row r="29" spans="1:17">
      <c r="A29">
        <v>155966</v>
      </c>
      <c r="B29" t="s">
        <v>1528</v>
      </c>
      <c r="C29" t="s">
        <v>2212</v>
      </c>
      <c r="D29" t="s">
        <v>1241</v>
      </c>
      <c r="E29" t="s">
        <v>1256</v>
      </c>
      <c r="F29" t="s">
        <v>5749</v>
      </c>
      <c r="G29" t="s">
        <v>1461</v>
      </c>
      <c r="H29" t="s">
        <v>1237</v>
      </c>
      <c r="J29" t="s">
        <v>1243</v>
      </c>
      <c r="K29">
        <v>9155043</v>
      </c>
      <c r="P29">
        <v>300</v>
      </c>
      <c r="Q29" t="s">
        <v>1238</v>
      </c>
    </row>
    <row r="30" spans="1:17">
      <c r="A30">
        <v>807444</v>
      </c>
      <c r="B30" t="s">
        <v>1985</v>
      </c>
      <c r="C30" t="s">
        <v>5750</v>
      </c>
      <c r="D30" t="s">
        <v>1241</v>
      </c>
      <c r="E30" t="s">
        <v>1245</v>
      </c>
      <c r="F30" t="s">
        <v>169</v>
      </c>
      <c r="G30" t="s">
        <v>5751</v>
      </c>
      <c r="H30" t="s">
        <v>1237</v>
      </c>
      <c r="J30" t="s">
        <v>1243</v>
      </c>
      <c r="P30">
        <v>300</v>
      </c>
      <c r="Q30" t="s">
        <v>1238</v>
      </c>
    </row>
    <row r="31" spans="1:17">
      <c r="A31">
        <v>706276</v>
      </c>
      <c r="B31" t="s">
        <v>1133</v>
      </c>
      <c r="C31" t="s">
        <v>5752</v>
      </c>
      <c r="D31" t="s">
        <v>1234</v>
      </c>
      <c r="F31" t="s">
        <v>5753</v>
      </c>
      <c r="G31" t="s">
        <v>1509</v>
      </c>
      <c r="H31" t="s">
        <v>1237</v>
      </c>
      <c r="Q31" t="s">
        <v>1246</v>
      </c>
    </row>
    <row r="32" spans="1:17">
      <c r="A32">
        <v>715155</v>
      </c>
      <c r="B32" t="s">
        <v>1258</v>
      </c>
      <c r="C32" t="s">
        <v>5752</v>
      </c>
      <c r="D32" t="s">
        <v>1234</v>
      </c>
      <c r="F32" t="s">
        <v>5753</v>
      </c>
      <c r="G32" t="s">
        <v>1509</v>
      </c>
      <c r="H32" t="s">
        <v>1237</v>
      </c>
      <c r="J32" t="s">
        <v>1243</v>
      </c>
      <c r="Q32" t="s">
        <v>1246</v>
      </c>
    </row>
    <row r="33" spans="1:17">
      <c r="A33">
        <v>811667</v>
      </c>
      <c r="B33" t="s">
        <v>1817</v>
      </c>
      <c r="C33" t="s">
        <v>5754</v>
      </c>
      <c r="D33" t="s">
        <v>1241</v>
      </c>
      <c r="F33" t="s">
        <v>5753</v>
      </c>
      <c r="G33" t="s">
        <v>1509</v>
      </c>
      <c r="H33" t="s">
        <v>1237</v>
      </c>
      <c r="Q33" t="s">
        <v>1246</v>
      </c>
    </row>
    <row r="34" spans="1:17">
      <c r="A34">
        <v>801765</v>
      </c>
      <c r="B34" t="s">
        <v>2897</v>
      </c>
      <c r="C34" t="s">
        <v>2329</v>
      </c>
      <c r="D34" t="s">
        <v>1241</v>
      </c>
      <c r="E34" t="s">
        <v>1264</v>
      </c>
      <c r="F34" t="s">
        <v>169</v>
      </c>
      <c r="G34" t="s">
        <v>1461</v>
      </c>
      <c r="H34" t="s">
        <v>1237</v>
      </c>
      <c r="J34" t="s">
        <v>1243</v>
      </c>
      <c r="Q34" t="s">
        <v>1246</v>
      </c>
    </row>
    <row r="35" spans="1:17">
      <c r="A35">
        <v>887368</v>
      </c>
      <c r="B35" t="s">
        <v>2910</v>
      </c>
      <c r="C35" t="s">
        <v>5755</v>
      </c>
      <c r="D35" t="s">
        <v>1241</v>
      </c>
      <c r="E35" t="s">
        <v>1256</v>
      </c>
      <c r="F35" t="s">
        <v>5756</v>
      </c>
      <c r="G35" t="s">
        <v>1529</v>
      </c>
      <c r="H35" t="s">
        <v>1237</v>
      </c>
      <c r="J35" t="s">
        <v>1243</v>
      </c>
      <c r="P35">
        <v>300</v>
      </c>
      <c r="Q35" t="s">
        <v>1238</v>
      </c>
    </row>
    <row r="36" spans="1:17">
      <c r="A36">
        <v>806428</v>
      </c>
      <c r="B36" t="s">
        <v>1400</v>
      </c>
      <c r="C36" t="s">
        <v>5757</v>
      </c>
      <c r="D36" t="s">
        <v>1241</v>
      </c>
      <c r="E36" t="s">
        <v>1256</v>
      </c>
      <c r="F36" t="s">
        <v>179</v>
      </c>
      <c r="G36" t="s">
        <v>1509</v>
      </c>
      <c r="H36" t="s">
        <v>1237</v>
      </c>
      <c r="Q36" t="s">
        <v>1246</v>
      </c>
    </row>
    <row r="37" spans="1:17">
      <c r="A37">
        <v>887649</v>
      </c>
      <c r="B37" t="s">
        <v>1279</v>
      </c>
      <c r="C37" t="s">
        <v>5758</v>
      </c>
      <c r="D37" t="s">
        <v>1241</v>
      </c>
      <c r="E37" t="s">
        <v>1236</v>
      </c>
      <c r="F37" t="s">
        <v>179</v>
      </c>
      <c r="G37" t="s">
        <v>638</v>
      </c>
      <c r="H37" t="s">
        <v>5734</v>
      </c>
      <c r="I37" t="s">
        <v>5759</v>
      </c>
      <c r="J37" t="s">
        <v>1243</v>
      </c>
      <c r="Q37" t="s">
        <v>1246</v>
      </c>
    </row>
    <row r="38" spans="1:17">
      <c r="A38">
        <v>773669</v>
      </c>
      <c r="B38" t="s">
        <v>1539</v>
      </c>
      <c r="C38" t="s">
        <v>5760</v>
      </c>
      <c r="D38" t="s">
        <v>1234</v>
      </c>
      <c r="E38" t="s">
        <v>1264</v>
      </c>
      <c r="F38" t="s">
        <v>179</v>
      </c>
      <c r="G38" t="s">
        <v>1529</v>
      </c>
      <c r="H38" t="s">
        <v>1237</v>
      </c>
      <c r="J38" t="s">
        <v>1243</v>
      </c>
      <c r="Q38" t="s">
        <v>1246</v>
      </c>
    </row>
    <row r="39" spans="1:17">
      <c r="A39">
        <v>707960</v>
      </c>
      <c r="B39" t="s">
        <v>1023</v>
      </c>
      <c r="C39" t="s">
        <v>944</v>
      </c>
      <c r="D39" t="s">
        <v>1234</v>
      </c>
      <c r="E39" t="s">
        <v>1271</v>
      </c>
      <c r="F39" t="s">
        <v>179</v>
      </c>
      <c r="G39" t="s">
        <v>1461</v>
      </c>
      <c r="H39" t="s">
        <v>1237</v>
      </c>
      <c r="J39" t="s">
        <v>1243</v>
      </c>
      <c r="K39">
        <v>9150393</v>
      </c>
      <c r="Q39" t="s">
        <v>1246</v>
      </c>
    </row>
    <row r="40" spans="1:17">
      <c r="A40">
        <v>885409</v>
      </c>
      <c r="B40" t="s">
        <v>1252</v>
      </c>
      <c r="C40" t="s">
        <v>5761</v>
      </c>
      <c r="D40" t="s">
        <v>1241</v>
      </c>
      <c r="F40" t="s">
        <v>1829</v>
      </c>
      <c r="G40" t="s">
        <v>1461</v>
      </c>
      <c r="H40" t="s">
        <v>1237</v>
      </c>
      <c r="J40" t="s">
        <v>1243</v>
      </c>
      <c r="Q40" t="s">
        <v>1246</v>
      </c>
    </row>
    <row r="41" spans="1:17">
      <c r="A41">
        <v>809254</v>
      </c>
      <c r="B41" t="s">
        <v>1592</v>
      </c>
      <c r="C41" t="s">
        <v>5761</v>
      </c>
      <c r="D41" t="s">
        <v>1241</v>
      </c>
      <c r="F41" t="s">
        <v>1829</v>
      </c>
      <c r="G41" t="s">
        <v>1461</v>
      </c>
      <c r="H41" t="s">
        <v>1237</v>
      </c>
      <c r="J41" t="s">
        <v>1243</v>
      </c>
      <c r="K41">
        <v>9155056</v>
      </c>
      <c r="Q41" t="s">
        <v>1246</v>
      </c>
    </row>
    <row r="42" spans="1:17">
      <c r="A42">
        <v>706179</v>
      </c>
      <c r="B42" t="s">
        <v>527</v>
      </c>
      <c r="C42" t="s">
        <v>2594</v>
      </c>
      <c r="D42" t="s">
        <v>1234</v>
      </c>
      <c r="E42" t="s">
        <v>1264</v>
      </c>
      <c r="F42" t="s">
        <v>179</v>
      </c>
      <c r="G42" t="s">
        <v>1509</v>
      </c>
      <c r="H42" t="s">
        <v>1237</v>
      </c>
      <c r="J42" t="s">
        <v>1243</v>
      </c>
      <c r="Q42" t="s">
        <v>1246</v>
      </c>
    </row>
    <row r="43" spans="1:17">
      <c r="A43">
        <v>803540</v>
      </c>
      <c r="B43" t="s">
        <v>1351</v>
      </c>
      <c r="C43" t="s">
        <v>5762</v>
      </c>
      <c r="D43" t="s">
        <v>1241</v>
      </c>
      <c r="E43" t="s">
        <v>1319</v>
      </c>
      <c r="F43" t="s">
        <v>5763</v>
      </c>
      <c r="G43" t="s">
        <v>1461</v>
      </c>
      <c r="H43" t="s">
        <v>5742</v>
      </c>
      <c r="P43">
        <v>300</v>
      </c>
      <c r="Q43" t="s">
        <v>1238</v>
      </c>
    </row>
    <row r="44" spans="1:17">
      <c r="A44">
        <v>776255</v>
      </c>
      <c r="B44" t="s">
        <v>1842</v>
      </c>
      <c r="C44" t="s">
        <v>5764</v>
      </c>
      <c r="D44" t="s">
        <v>1234</v>
      </c>
      <c r="E44" t="s">
        <v>1236</v>
      </c>
      <c r="F44" t="s">
        <v>313</v>
      </c>
      <c r="G44" t="s">
        <v>1461</v>
      </c>
      <c r="H44" t="s">
        <v>1237</v>
      </c>
      <c r="J44" t="s">
        <v>1243</v>
      </c>
      <c r="P44">
        <v>300</v>
      </c>
      <c r="Q44" t="s">
        <v>1238</v>
      </c>
    </row>
    <row r="45" spans="1:17">
      <c r="A45">
        <v>715793</v>
      </c>
      <c r="B45" t="s">
        <v>1153</v>
      </c>
      <c r="C45" t="s">
        <v>5764</v>
      </c>
      <c r="D45" t="s">
        <v>1234</v>
      </c>
      <c r="E45" t="s">
        <v>1236</v>
      </c>
      <c r="F45" t="s">
        <v>179</v>
      </c>
      <c r="G45" t="s">
        <v>1461</v>
      </c>
      <c r="H45" t="s">
        <v>1237</v>
      </c>
      <c r="Q45" t="s">
        <v>1246</v>
      </c>
    </row>
    <row r="46" spans="1:17">
      <c r="A46">
        <v>777099</v>
      </c>
      <c r="B46" t="s">
        <v>1023</v>
      </c>
      <c r="C46" t="s">
        <v>2673</v>
      </c>
      <c r="D46" t="s">
        <v>1234</v>
      </c>
      <c r="E46" t="s">
        <v>1236</v>
      </c>
      <c r="F46" t="s">
        <v>313</v>
      </c>
      <c r="G46" t="s">
        <v>1461</v>
      </c>
      <c r="H46" t="s">
        <v>1237</v>
      </c>
      <c r="P46">
        <v>300</v>
      </c>
      <c r="Q46" t="s">
        <v>1238</v>
      </c>
    </row>
    <row r="47" spans="1:17">
      <c r="A47">
        <v>704838</v>
      </c>
      <c r="B47" t="s">
        <v>1288</v>
      </c>
      <c r="C47" t="s">
        <v>5765</v>
      </c>
      <c r="D47" t="s">
        <v>1234</v>
      </c>
      <c r="F47" t="s">
        <v>5766</v>
      </c>
      <c r="G47" t="s">
        <v>1509</v>
      </c>
      <c r="H47" t="s">
        <v>1237</v>
      </c>
      <c r="Q47" t="s">
        <v>1246</v>
      </c>
    </row>
    <row r="48" spans="1:17">
      <c r="A48">
        <v>889992</v>
      </c>
      <c r="B48" t="s">
        <v>1166</v>
      </c>
      <c r="C48" t="s">
        <v>5767</v>
      </c>
      <c r="D48" t="s">
        <v>1241</v>
      </c>
      <c r="E48" t="s">
        <v>1236</v>
      </c>
      <c r="F48" t="s">
        <v>195</v>
      </c>
      <c r="G48" t="s">
        <v>1461</v>
      </c>
      <c r="H48" t="s">
        <v>1237</v>
      </c>
      <c r="J48" t="s">
        <v>1243</v>
      </c>
      <c r="Q48" t="s">
        <v>1246</v>
      </c>
    </row>
    <row r="49" spans="1:17">
      <c r="A49">
        <v>700184</v>
      </c>
      <c r="B49" t="s">
        <v>1153</v>
      </c>
      <c r="C49" t="s">
        <v>5768</v>
      </c>
      <c r="D49" t="s">
        <v>1234</v>
      </c>
      <c r="E49" t="s">
        <v>1248</v>
      </c>
      <c r="F49" t="s">
        <v>179</v>
      </c>
      <c r="G49" t="s">
        <v>1529</v>
      </c>
      <c r="H49" t="s">
        <v>1237</v>
      </c>
      <c r="J49" t="s">
        <v>1243</v>
      </c>
      <c r="K49">
        <v>9150287</v>
      </c>
      <c r="Q49" t="s">
        <v>1246</v>
      </c>
    </row>
    <row r="50" spans="1:17">
      <c r="A50">
        <v>778903</v>
      </c>
      <c r="B50" t="s">
        <v>675</v>
      </c>
      <c r="C50" t="s">
        <v>5769</v>
      </c>
      <c r="D50" t="s">
        <v>1234</v>
      </c>
      <c r="E50" t="s">
        <v>1242</v>
      </c>
      <c r="F50" t="s">
        <v>3033</v>
      </c>
      <c r="G50" t="s">
        <v>638</v>
      </c>
      <c r="H50" t="s">
        <v>1237</v>
      </c>
      <c r="I50" t="s">
        <v>4390</v>
      </c>
      <c r="J50" t="s">
        <v>1243</v>
      </c>
      <c r="P50">
        <v>300</v>
      </c>
      <c r="Q50" t="s">
        <v>1238</v>
      </c>
    </row>
    <row r="51" spans="1:17">
      <c r="A51">
        <v>778904</v>
      </c>
      <c r="B51" t="s">
        <v>529</v>
      </c>
      <c r="C51" t="s">
        <v>5769</v>
      </c>
      <c r="D51" t="s">
        <v>1234</v>
      </c>
      <c r="E51" t="s">
        <v>1242</v>
      </c>
      <c r="F51" t="s">
        <v>3033</v>
      </c>
      <c r="G51" t="s">
        <v>638</v>
      </c>
      <c r="H51" t="s">
        <v>1237</v>
      </c>
      <c r="I51" t="s">
        <v>4390</v>
      </c>
      <c r="J51" t="s">
        <v>1243</v>
      </c>
      <c r="P51">
        <v>300</v>
      </c>
      <c r="Q51" t="s">
        <v>1238</v>
      </c>
    </row>
    <row r="52" spans="1:17">
      <c r="A52">
        <v>805262</v>
      </c>
      <c r="B52" t="s">
        <v>976</v>
      </c>
      <c r="C52" t="s">
        <v>5770</v>
      </c>
      <c r="D52" t="s">
        <v>1241</v>
      </c>
      <c r="E52" t="s">
        <v>1236</v>
      </c>
      <c r="F52" t="s">
        <v>327</v>
      </c>
      <c r="G52" t="s">
        <v>1461</v>
      </c>
      <c r="H52" t="s">
        <v>1237</v>
      </c>
      <c r="P52">
        <v>300</v>
      </c>
      <c r="Q52" t="s">
        <v>1238</v>
      </c>
    </row>
    <row r="53" spans="1:17">
      <c r="A53">
        <v>812223</v>
      </c>
      <c r="B53" t="s">
        <v>1333</v>
      </c>
      <c r="C53" t="s">
        <v>5771</v>
      </c>
      <c r="D53" t="s">
        <v>1241</v>
      </c>
      <c r="E53" t="s">
        <v>1256</v>
      </c>
      <c r="F53" t="s">
        <v>348</v>
      </c>
      <c r="G53" t="s">
        <v>1461</v>
      </c>
      <c r="H53" t="s">
        <v>1237</v>
      </c>
      <c r="Q53" t="s">
        <v>1246</v>
      </c>
    </row>
    <row r="54" spans="1:17">
      <c r="A54">
        <v>776409</v>
      </c>
      <c r="B54" t="s">
        <v>1105</v>
      </c>
      <c r="C54" t="s">
        <v>2859</v>
      </c>
      <c r="D54" t="s">
        <v>1234</v>
      </c>
      <c r="E54" t="s">
        <v>1248</v>
      </c>
      <c r="F54" t="s">
        <v>444</v>
      </c>
      <c r="G54" t="s">
        <v>1461</v>
      </c>
      <c r="H54" t="s">
        <v>1237</v>
      </c>
      <c r="J54" t="s">
        <v>1243</v>
      </c>
      <c r="Q54" t="s">
        <v>1246</v>
      </c>
    </row>
    <row r="55" spans="1:17">
      <c r="A55">
        <v>704282</v>
      </c>
      <c r="B55" t="s">
        <v>1477</v>
      </c>
      <c r="C55" t="s">
        <v>5772</v>
      </c>
      <c r="D55" t="s">
        <v>1234</v>
      </c>
      <c r="E55" t="s">
        <v>1271</v>
      </c>
      <c r="F55" t="s">
        <v>179</v>
      </c>
      <c r="G55" t="s">
        <v>1461</v>
      </c>
      <c r="H55" t="s">
        <v>1237</v>
      </c>
      <c r="J55" t="s">
        <v>1243</v>
      </c>
      <c r="Q55" t="s">
        <v>1246</v>
      </c>
    </row>
    <row r="56" spans="1:17">
      <c r="A56">
        <v>809332</v>
      </c>
      <c r="B56" t="s">
        <v>2834</v>
      </c>
      <c r="C56" t="s">
        <v>5773</v>
      </c>
      <c r="D56" t="s">
        <v>1241</v>
      </c>
      <c r="E56" t="s">
        <v>1236</v>
      </c>
      <c r="F56" t="s">
        <v>348</v>
      </c>
      <c r="G56" t="s">
        <v>1509</v>
      </c>
      <c r="H56" t="s">
        <v>5732</v>
      </c>
      <c r="J56" t="s">
        <v>1243</v>
      </c>
      <c r="Q56" t="s">
        <v>1246</v>
      </c>
    </row>
    <row r="57" spans="1:17">
      <c r="A57">
        <v>701311</v>
      </c>
      <c r="B57" t="s">
        <v>1013</v>
      </c>
      <c r="C57" t="s">
        <v>3136</v>
      </c>
      <c r="D57" t="s">
        <v>1234</v>
      </c>
      <c r="E57" t="s">
        <v>1236</v>
      </c>
      <c r="F57" t="s">
        <v>219</v>
      </c>
      <c r="G57" t="s">
        <v>638</v>
      </c>
      <c r="H57" t="s">
        <v>1237</v>
      </c>
      <c r="P57">
        <v>300</v>
      </c>
      <c r="Q57" t="s">
        <v>1238</v>
      </c>
    </row>
    <row r="58" spans="1:17">
      <c r="A58">
        <v>711437</v>
      </c>
      <c r="B58" t="s">
        <v>663</v>
      </c>
      <c r="C58" t="s">
        <v>5774</v>
      </c>
      <c r="D58" t="s">
        <v>1234</v>
      </c>
      <c r="E58" t="s">
        <v>1292</v>
      </c>
      <c r="F58" t="s">
        <v>179</v>
      </c>
      <c r="G58" t="s">
        <v>1461</v>
      </c>
      <c r="H58" t="s">
        <v>1237</v>
      </c>
      <c r="J58" t="s">
        <v>1243</v>
      </c>
      <c r="Q58" t="s">
        <v>1246</v>
      </c>
    </row>
    <row r="59" spans="1:17">
      <c r="A59">
        <v>807199</v>
      </c>
      <c r="B59" t="s">
        <v>5775</v>
      </c>
      <c r="C59" t="s">
        <v>5776</v>
      </c>
      <c r="D59" t="s">
        <v>1241</v>
      </c>
      <c r="E59" t="s">
        <v>1256</v>
      </c>
      <c r="F59" t="s">
        <v>348</v>
      </c>
      <c r="G59" t="s">
        <v>1461</v>
      </c>
      <c r="H59" t="s">
        <v>1237</v>
      </c>
      <c r="Q59" t="s">
        <v>1246</v>
      </c>
    </row>
    <row r="60" spans="1:17">
      <c r="A60">
        <v>891611</v>
      </c>
      <c r="B60" t="s">
        <v>929</v>
      </c>
      <c r="C60" t="s">
        <v>5777</v>
      </c>
      <c r="D60" t="s">
        <v>1241</v>
      </c>
      <c r="E60" t="s">
        <v>1236</v>
      </c>
      <c r="F60" t="s">
        <v>1674</v>
      </c>
      <c r="G60" t="s">
        <v>638</v>
      </c>
      <c r="H60" t="s">
        <v>1237</v>
      </c>
      <c r="Q60" t="s">
        <v>1246</v>
      </c>
    </row>
    <row r="61" spans="1:17">
      <c r="A61">
        <v>776258</v>
      </c>
      <c r="B61" t="s">
        <v>1411</v>
      </c>
      <c r="C61" t="s">
        <v>3301</v>
      </c>
      <c r="D61" t="s">
        <v>1234</v>
      </c>
      <c r="E61" t="s">
        <v>1256</v>
      </c>
      <c r="F61" t="s">
        <v>5778</v>
      </c>
      <c r="G61" t="s">
        <v>1461</v>
      </c>
      <c r="H61" t="s">
        <v>1237</v>
      </c>
      <c r="J61" t="s">
        <v>1243</v>
      </c>
      <c r="Q61" t="s">
        <v>1246</v>
      </c>
    </row>
    <row r="62" spans="1:17">
      <c r="A62">
        <v>886199</v>
      </c>
      <c r="B62" t="s">
        <v>970</v>
      </c>
      <c r="C62" t="s">
        <v>3359</v>
      </c>
      <c r="D62" t="s">
        <v>1241</v>
      </c>
      <c r="F62" t="s">
        <v>5779</v>
      </c>
      <c r="G62" t="s">
        <v>1461</v>
      </c>
      <c r="H62" t="s">
        <v>1237</v>
      </c>
      <c r="J62" t="s">
        <v>1243</v>
      </c>
      <c r="K62">
        <v>9155168</v>
      </c>
      <c r="P62">
        <v>300</v>
      </c>
      <c r="Q62" t="s">
        <v>1238</v>
      </c>
    </row>
    <row r="63" spans="1:17">
      <c r="A63">
        <v>710171</v>
      </c>
      <c r="B63" t="s">
        <v>2176</v>
      </c>
      <c r="C63" t="s">
        <v>5780</v>
      </c>
      <c r="D63" t="s">
        <v>1234</v>
      </c>
      <c r="E63" t="s">
        <v>1235</v>
      </c>
      <c r="F63" t="s">
        <v>1534</v>
      </c>
      <c r="G63" t="s">
        <v>1461</v>
      </c>
      <c r="H63" t="s">
        <v>1237</v>
      </c>
      <c r="Q63" t="s">
        <v>1246</v>
      </c>
    </row>
    <row r="64" spans="1:17">
      <c r="A64">
        <v>887879</v>
      </c>
      <c r="B64" t="s">
        <v>1333</v>
      </c>
      <c r="C64" t="s">
        <v>3370</v>
      </c>
      <c r="D64" t="s">
        <v>1241</v>
      </c>
      <c r="E64" t="s">
        <v>1248</v>
      </c>
      <c r="F64" t="s">
        <v>195</v>
      </c>
      <c r="G64" t="s">
        <v>1461</v>
      </c>
      <c r="H64" t="s">
        <v>5781</v>
      </c>
      <c r="J64" t="s">
        <v>1243</v>
      </c>
      <c r="Q64" t="s">
        <v>1246</v>
      </c>
    </row>
    <row r="65" spans="1:17">
      <c r="A65">
        <v>776927</v>
      </c>
      <c r="B65" t="s">
        <v>1145</v>
      </c>
      <c r="C65" t="s">
        <v>5782</v>
      </c>
      <c r="D65" t="s">
        <v>1234</v>
      </c>
      <c r="E65" t="s">
        <v>1248</v>
      </c>
      <c r="F65" t="s">
        <v>5783</v>
      </c>
      <c r="G65" t="s">
        <v>1529</v>
      </c>
      <c r="H65" t="s">
        <v>1237</v>
      </c>
      <c r="K65">
        <v>9150442</v>
      </c>
      <c r="P65">
        <v>300</v>
      </c>
      <c r="Q65" t="s">
        <v>1238</v>
      </c>
    </row>
    <row r="66" spans="1:17">
      <c r="A66">
        <v>714214</v>
      </c>
      <c r="B66" t="s">
        <v>671</v>
      </c>
      <c r="C66" t="s">
        <v>3421</v>
      </c>
      <c r="D66" t="s">
        <v>1234</v>
      </c>
      <c r="E66" t="s">
        <v>1256</v>
      </c>
      <c r="F66" t="s">
        <v>5766</v>
      </c>
      <c r="G66" t="s">
        <v>1509</v>
      </c>
      <c r="H66" t="s">
        <v>1237</v>
      </c>
      <c r="Q66" t="s">
        <v>1246</v>
      </c>
    </row>
    <row r="67" spans="1:17">
      <c r="A67">
        <v>805923</v>
      </c>
      <c r="B67" t="s">
        <v>1563</v>
      </c>
      <c r="C67" t="s">
        <v>5784</v>
      </c>
      <c r="D67" t="s">
        <v>1241</v>
      </c>
      <c r="E67" t="s">
        <v>1256</v>
      </c>
      <c r="F67" t="s">
        <v>179</v>
      </c>
      <c r="G67" t="s">
        <v>1509</v>
      </c>
      <c r="H67" t="s">
        <v>1237</v>
      </c>
      <c r="J67" t="s">
        <v>1243</v>
      </c>
      <c r="Q67" t="s">
        <v>1246</v>
      </c>
    </row>
    <row r="68" spans="1:17">
      <c r="A68">
        <v>777718</v>
      </c>
      <c r="B68" t="s">
        <v>5785</v>
      </c>
      <c r="C68" t="s">
        <v>5786</v>
      </c>
      <c r="D68" t="s">
        <v>1234</v>
      </c>
      <c r="E68" t="s">
        <v>1319</v>
      </c>
      <c r="F68" t="s">
        <v>5746</v>
      </c>
      <c r="G68" t="s">
        <v>1529</v>
      </c>
      <c r="H68" t="s">
        <v>1237</v>
      </c>
      <c r="P68">
        <v>300</v>
      </c>
      <c r="Q68" t="s">
        <v>1238</v>
      </c>
    </row>
    <row r="69" spans="1:17">
      <c r="A69">
        <v>802603</v>
      </c>
      <c r="B69" t="s">
        <v>333</v>
      </c>
      <c r="C69" t="s">
        <v>5787</v>
      </c>
      <c r="D69" t="s">
        <v>1241</v>
      </c>
      <c r="F69" t="s">
        <v>5766</v>
      </c>
      <c r="G69" t="s">
        <v>1509</v>
      </c>
      <c r="H69" t="s">
        <v>5734</v>
      </c>
      <c r="Q69" t="s">
        <v>1246</v>
      </c>
    </row>
    <row r="70" spans="1:17">
      <c r="A70">
        <v>777660</v>
      </c>
      <c r="B70" t="s">
        <v>675</v>
      </c>
      <c r="C70" t="s">
        <v>3642</v>
      </c>
      <c r="D70" t="s">
        <v>1234</v>
      </c>
      <c r="E70" t="s">
        <v>1248</v>
      </c>
      <c r="F70" t="s">
        <v>5788</v>
      </c>
      <c r="G70" t="s">
        <v>1529</v>
      </c>
      <c r="H70" t="s">
        <v>1237</v>
      </c>
      <c r="J70" t="s">
        <v>1243</v>
      </c>
      <c r="K70">
        <v>9150412</v>
      </c>
      <c r="P70">
        <v>300</v>
      </c>
      <c r="Q70" t="s">
        <v>1238</v>
      </c>
    </row>
    <row r="71" spans="1:17">
      <c r="A71">
        <v>713586</v>
      </c>
      <c r="B71" t="s">
        <v>1133</v>
      </c>
      <c r="C71" t="s">
        <v>5789</v>
      </c>
      <c r="D71" t="s">
        <v>1234</v>
      </c>
      <c r="E71" t="s">
        <v>1256</v>
      </c>
      <c r="F71" t="s">
        <v>5766</v>
      </c>
      <c r="G71" t="s">
        <v>1509</v>
      </c>
      <c r="H71" t="s">
        <v>1237</v>
      </c>
      <c r="Q71" t="s">
        <v>1246</v>
      </c>
    </row>
    <row r="72" spans="1:17">
      <c r="A72">
        <v>813319</v>
      </c>
      <c r="B72" t="s">
        <v>5790</v>
      </c>
      <c r="C72" t="s">
        <v>5791</v>
      </c>
      <c r="D72" t="s">
        <v>1241</v>
      </c>
      <c r="E72" t="s">
        <v>1256</v>
      </c>
      <c r="F72" t="s">
        <v>179</v>
      </c>
      <c r="G72" t="s">
        <v>1509</v>
      </c>
      <c r="H72" t="s">
        <v>1237</v>
      </c>
      <c r="J72" t="s">
        <v>1243</v>
      </c>
      <c r="Q72" t="s">
        <v>1246</v>
      </c>
    </row>
    <row r="73" spans="1:17">
      <c r="A73">
        <v>704241</v>
      </c>
      <c r="B73" t="s">
        <v>943</v>
      </c>
      <c r="C73" t="s">
        <v>3697</v>
      </c>
      <c r="D73" t="s">
        <v>1234</v>
      </c>
      <c r="E73" t="s">
        <v>1236</v>
      </c>
      <c r="F73" t="s">
        <v>3561</v>
      </c>
      <c r="G73" t="s">
        <v>1461</v>
      </c>
      <c r="H73" t="s">
        <v>5730</v>
      </c>
      <c r="P73">
        <v>300</v>
      </c>
      <c r="Q73" t="s">
        <v>1238</v>
      </c>
    </row>
    <row r="74" spans="1:17">
      <c r="A74">
        <v>770852</v>
      </c>
      <c r="B74" t="s">
        <v>1288</v>
      </c>
      <c r="C74" t="s">
        <v>655</v>
      </c>
      <c r="D74" t="s">
        <v>1234</v>
      </c>
      <c r="E74" t="s">
        <v>1254</v>
      </c>
      <c r="F74" t="s">
        <v>5792</v>
      </c>
      <c r="G74" t="s">
        <v>1461</v>
      </c>
      <c r="H74" t="s">
        <v>1237</v>
      </c>
      <c r="J74" t="s">
        <v>1243</v>
      </c>
      <c r="K74">
        <v>9150395</v>
      </c>
      <c r="P74">
        <v>300</v>
      </c>
      <c r="Q74" t="s">
        <v>1238</v>
      </c>
    </row>
    <row r="75" spans="1:17">
      <c r="A75">
        <v>887152</v>
      </c>
      <c r="B75" t="s">
        <v>929</v>
      </c>
      <c r="C75" t="s">
        <v>5793</v>
      </c>
      <c r="D75" t="s">
        <v>1241</v>
      </c>
      <c r="E75" t="s">
        <v>1235</v>
      </c>
      <c r="F75" t="s">
        <v>5779</v>
      </c>
      <c r="G75" t="s">
        <v>1461</v>
      </c>
      <c r="H75" t="s">
        <v>1237</v>
      </c>
      <c r="J75" t="s">
        <v>1243</v>
      </c>
      <c r="K75">
        <v>9155166</v>
      </c>
      <c r="P75">
        <v>300</v>
      </c>
      <c r="Q75" t="s">
        <v>1238</v>
      </c>
    </row>
    <row r="76" spans="1:17">
      <c r="A76">
        <v>800009</v>
      </c>
      <c r="B76" t="s">
        <v>1406</v>
      </c>
      <c r="C76" t="s">
        <v>5794</v>
      </c>
      <c r="D76" t="s">
        <v>1241</v>
      </c>
      <c r="E76" t="s">
        <v>1248</v>
      </c>
      <c r="F76" t="s">
        <v>179</v>
      </c>
      <c r="G76" t="s">
        <v>1509</v>
      </c>
      <c r="H76" t="s">
        <v>1237</v>
      </c>
      <c r="J76" t="s">
        <v>1243</v>
      </c>
      <c r="Q76" t="s">
        <v>1246</v>
      </c>
    </row>
    <row r="77" spans="1:17">
      <c r="A77">
        <v>887087</v>
      </c>
      <c r="B77" t="s">
        <v>1450</v>
      </c>
      <c r="C77" t="s">
        <v>5795</v>
      </c>
      <c r="D77" t="s">
        <v>1241</v>
      </c>
      <c r="E77" t="s">
        <v>1236</v>
      </c>
      <c r="F77" t="s">
        <v>169</v>
      </c>
      <c r="G77" t="s">
        <v>1461</v>
      </c>
      <c r="H77" t="s">
        <v>5740</v>
      </c>
      <c r="J77" t="s">
        <v>1243</v>
      </c>
      <c r="P77">
        <v>300</v>
      </c>
      <c r="Q77" t="s">
        <v>1238</v>
      </c>
    </row>
    <row r="78" spans="1:17">
      <c r="A78">
        <v>885595</v>
      </c>
      <c r="B78" t="s">
        <v>1333</v>
      </c>
      <c r="C78" t="s">
        <v>5795</v>
      </c>
      <c r="D78" t="s">
        <v>1241</v>
      </c>
      <c r="E78" t="s">
        <v>1249</v>
      </c>
      <c r="F78" t="s">
        <v>1769</v>
      </c>
      <c r="G78" t="s">
        <v>638</v>
      </c>
      <c r="H78" t="s">
        <v>5732</v>
      </c>
      <c r="I78" t="s">
        <v>5731</v>
      </c>
      <c r="J78" t="s">
        <v>1243</v>
      </c>
      <c r="K78">
        <v>9155139</v>
      </c>
      <c r="P78">
        <v>300</v>
      </c>
      <c r="Q78" t="s">
        <v>1238</v>
      </c>
    </row>
    <row r="79" spans="1:17">
      <c r="A79">
        <v>887036</v>
      </c>
      <c r="B79" t="s">
        <v>745</v>
      </c>
      <c r="C79" t="s">
        <v>744</v>
      </c>
      <c r="D79" t="s">
        <v>1241</v>
      </c>
      <c r="E79" t="s">
        <v>1236</v>
      </c>
      <c r="F79" t="s">
        <v>5796</v>
      </c>
      <c r="G79" t="s">
        <v>1461</v>
      </c>
      <c r="H79" t="s">
        <v>1237</v>
      </c>
      <c r="J79" t="s">
        <v>1243</v>
      </c>
      <c r="P79">
        <v>300</v>
      </c>
      <c r="Q79" t="s">
        <v>1238</v>
      </c>
    </row>
    <row r="80" spans="1:17">
      <c r="A80">
        <v>716675</v>
      </c>
      <c r="B80" t="s">
        <v>1258</v>
      </c>
      <c r="C80" t="s">
        <v>4011</v>
      </c>
      <c r="D80" t="s">
        <v>1234</v>
      </c>
      <c r="E80" t="s">
        <v>1242</v>
      </c>
      <c r="F80" t="s">
        <v>4017</v>
      </c>
      <c r="G80" t="s">
        <v>1509</v>
      </c>
      <c r="H80" t="s">
        <v>1237</v>
      </c>
      <c r="J80" t="s">
        <v>1243</v>
      </c>
      <c r="Q80" t="s">
        <v>1246</v>
      </c>
    </row>
    <row r="81" spans="1:17">
      <c r="A81">
        <v>704727</v>
      </c>
      <c r="B81" t="s">
        <v>655</v>
      </c>
      <c r="C81" t="s">
        <v>4014</v>
      </c>
      <c r="D81" t="s">
        <v>1234</v>
      </c>
      <c r="E81" t="s">
        <v>1236</v>
      </c>
      <c r="F81" t="s">
        <v>22</v>
      </c>
      <c r="G81" t="s">
        <v>1461</v>
      </c>
      <c r="H81" t="s">
        <v>1237</v>
      </c>
      <c r="Q81" t="s">
        <v>1246</v>
      </c>
    </row>
    <row r="82" spans="1:17">
      <c r="A82">
        <v>886522</v>
      </c>
      <c r="B82" t="s">
        <v>915</v>
      </c>
      <c r="C82" t="s">
        <v>913</v>
      </c>
      <c r="D82" t="s">
        <v>1241</v>
      </c>
      <c r="E82" t="s">
        <v>1271</v>
      </c>
      <c r="F82" t="s">
        <v>5797</v>
      </c>
      <c r="G82" t="s">
        <v>1461</v>
      </c>
      <c r="H82" t="s">
        <v>1237</v>
      </c>
      <c r="J82" t="s">
        <v>1243</v>
      </c>
      <c r="P82">
        <v>300</v>
      </c>
      <c r="Q82" t="s">
        <v>1238</v>
      </c>
    </row>
    <row r="83" spans="1:17">
      <c r="A83">
        <v>889991</v>
      </c>
      <c r="B83" t="s">
        <v>921</v>
      </c>
      <c r="C83" t="s">
        <v>920</v>
      </c>
      <c r="D83" t="s">
        <v>1241</v>
      </c>
      <c r="E83" t="s">
        <v>1236</v>
      </c>
      <c r="F83" t="s">
        <v>195</v>
      </c>
      <c r="G83" t="s">
        <v>1461</v>
      </c>
      <c r="H83" t="s">
        <v>1237</v>
      </c>
      <c r="J83" t="s">
        <v>1243</v>
      </c>
      <c r="P83">
        <v>300</v>
      </c>
      <c r="Q83" t="s">
        <v>1238</v>
      </c>
    </row>
    <row r="84" spans="1:17">
      <c r="A84">
        <v>887880</v>
      </c>
      <c r="B84" t="s">
        <v>1088</v>
      </c>
      <c r="C84" t="s">
        <v>920</v>
      </c>
      <c r="D84" t="s">
        <v>1241</v>
      </c>
      <c r="E84" t="s">
        <v>1236</v>
      </c>
      <c r="F84" t="s">
        <v>195</v>
      </c>
      <c r="G84" t="s">
        <v>1461</v>
      </c>
      <c r="H84" t="s">
        <v>1237</v>
      </c>
      <c r="J84" t="s">
        <v>1243</v>
      </c>
      <c r="P84">
        <v>300</v>
      </c>
      <c r="Q84" t="s">
        <v>1238</v>
      </c>
    </row>
    <row r="85" spans="1:17">
      <c r="A85">
        <v>770538</v>
      </c>
      <c r="B85" t="s">
        <v>1258</v>
      </c>
      <c r="C85" t="s">
        <v>4025</v>
      </c>
      <c r="D85" t="s">
        <v>1234</v>
      </c>
      <c r="E85" t="s">
        <v>1236</v>
      </c>
      <c r="F85" t="s">
        <v>1731</v>
      </c>
      <c r="G85" t="s">
        <v>1461</v>
      </c>
      <c r="H85" t="s">
        <v>1237</v>
      </c>
      <c r="J85" t="s">
        <v>1243</v>
      </c>
      <c r="P85">
        <v>300</v>
      </c>
      <c r="Q85" t="s">
        <v>1238</v>
      </c>
    </row>
    <row r="86" spans="1:17">
      <c r="A86">
        <v>705191</v>
      </c>
      <c r="B86" t="s">
        <v>938</v>
      </c>
      <c r="C86" t="s">
        <v>5798</v>
      </c>
      <c r="D86" t="s">
        <v>1234</v>
      </c>
      <c r="F86" t="s">
        <v>219</v>
      </c>
      <c r="G86" t="s">
        <v>1461</v>
      </c>
      <c r="H86" t="s">
        <v>1237</v>
      </c>
      <c r="P86">
        <v>200</v>
      </c>
      <c r="Q86" t="s">
        <v>1238</v>
      </c>
    </row>
    <row r="87" spans="1:17">
      <c r="A87">
        <v>705198</v>
      </c>
      <c r="B87" t="s">
        <v>5799</v>
      </c>
      <c r="C87" t="s">
        <v>4134</v>
      </c>
      <c r="D87" t="s">
        <v>1234</v>
      </c>
      <c r="F87" t="s">
        <v>169</v>
      </c>
      <c r="G87" t="s">
        <v>1461</v>
      </c>
      <c r="H87" t="s">
        <v>1237</v>
      </c>
      <c r="J87" t="s">
        <v>1243</v>
      </c>
      <c r="P87">
        <v>300</v>
      </c>
      <c r="Q87" t="s">
        <v>1238</v>
      </c>
    </row>
    <row r="88" spans="1:17">
      <c r="A88">
        <v>774157</v>
      </c>
      <c r="B88" t="s">
        <v>529</v>
      </c>
      <c r="C88" t="s">
        <v>4155</v>
      </c>
      <c r="D88" t="s">
        <v>1234</v>
      </c>
      <c r="E88" t="s">
        <v>1248</v>
      </c>
      <c r="F88" t="s">
        <v>166</v>
      </c>
      <c r="G88" t="s">
        <v>1529</v>
      </c>
      <c r="H88" t="s">
        <v>1237</v>
      </c>
      <c r="J88" t="s">
        <v>1243</v>
      </c>
      <c r="P88">
        <v>300</v>
      </c>
      <c r="Q88" t="s">
        <v>1238</v>
      </c>
    </row>
    <row r="89" spans="1:17">
      <c r="A89">
        <v>774179</v>
      </c>
      <c r="B89" t="s">
        <v>1399</v>
      </c>
      <c r="C89" t="s">
        <v>4155</v>
      </c>
      <c r="D89" t="s">
        <v>1234</v>
      </c>
      <c r="E89" t="s">
        <v>1248</v>
      </c>
      <c r="F89" t="s">
        <v>166</v>
      </c>
      <c r="G89" t="s">
        <v>1529</v>
      </c>
      <c r="H89" t="s">
        <v>1237</v>
      </c>
      <c r="J89" t="s">
        <v>1243</v>
      </c>
      <c r="P89">
        <v>300</v>
      </c>
      <c r="Q89" t="s">
        <v>1238</v>
      </c>
    </row>
    <row r="90" spans="1:17">
      <c r="A90">
        <v>776013</v>
      </c>
      <c r="B90" t="s">
        <v>1382</v>
      </c>
      <c r="C90" t="s">
        <v>5800</v>
      </c>
      <c r="D90" t="s">
        <v>1234</v>
      </c>
      <c r="E90" t="s">
        <v>1249</v>
      </c>
      <c r="F90" t="s">
        <v>179</v>
      </c>
      <c r="G90" t="s">
        <v>1461</v>
      </c>
      <c r="H90" t="s">
        <v>1237</v>
      </c>
      <c r="J90" t="s">
        <v>1243</v>
      </c>
      <c r="Q90" t="s">
        <v>1246</v>
      </c>
    </row>
    <row r="91" spans="1:17">
      <c r="A91">
        <v>773756</v>
      </c>
      <c r="B91" t="s">
        <v>1023</v>
      </c>
      <c r="C91" t="s">
        <v>5801</v>
      </c>
      <c r="D91" t="s">
        <v>1234</v>
      </c>
      <c r="E91" t="s">
        <v>1248</v>
      </c>
      <c r="F91" t="s">
        <v>5802</v>
      </c>
      <c r="G91" t="s">
        <v>1529</v>
      </c>
      <c r="H91" t="s">
        <v>1237</v>
      </c>
      <c r="J91" t="s">
        <v>1243</v>
      </c>
      <c r="K91">
        <v>9150436</v>
      </c>
      <c r="P91">
        <v>300</v>
      </c>
      <c r="Q91" t="s">
        <v>1238</v>
      </c>
    </row>
    <row r="92" spans="1:17">
      <c r="A92">
        <v>776253</v>
      </c>
      <c r="B92" t="s">
        <v>675</v>
      </c>
      <c r="C92" t="s">
        <v>5803</v>
      </c>
      <c r="D92" t="s">
        <v>1234</v>
      </c>
      <c r="E92" t="s">
        <v>1236</v>
      </c>
      <c r="F92" t="s">
        <v>313</v>
      </c>
      <c r="G92" t="s">
        <v>638</v>
      </c>
      <c r="H92" t="s">
        <v>5732</v>
      </c>
      <c r="I92" t="s">
        <v>4390</v>
      </c>
      <c r="J92" t="s">
        <v>1243</v>
      </c>
      <c r="P92">
        <v>300</v>
      </c>
      <c r="Q92" t="s">
        <v>1238</v>
      </c>
    </row>
    <row r="93" spans="1:17">
      <c r="A93">
        <v>703095</v>
      </c>
      <c r="B93" t="s">
        <v>1288</v>
      </c>
      <c r="C93" t="s">
        <v>5804</v>
      </c>
      <c r="D93" t="s">
        <v>1234</v>
      </c>
      <c r="E93" t="s">
        <v>1236</v>
      </c>
      <c r="F93" t="s">
        <v>179</v>
      </c>
      <c r="G93" t="s">
        <v>1509</v>
      </c>
      <c r="H93" t="s">
        <v>1237</v>
      </c>
      <c r="J93" t="s">
        <v>1243</v>
      </c>
      <c r="Q93" t="s">
        <v>1246</v>
      </c>
    </row>
    <row r="94" spans="1:17">
      <c r="A94">
        <v>700317</v>
      </c>
      <c r="B94" t="s">
        <v>1131</v>
      </c>
      <c r="C94" t="s">
        <v>4349</v>
      </c>
      <c r="D94" t="s">
        <v>1234</v>
      </c>
      <c r="E94" t="s">
        <v>1236</v>
      </c>
      <c r="F94" t="s">
        <v>179</v>
      </c>
      <c r="G94" t="s">
        <v>1509</v>
      </c>
      <c r="H94" t="s">
        <v>1237</v>
      </c>
      <c r="J94" t="s">
        <v>1243</v>
      </c>
      <c r="Q94" t="s">
        <v>1246</v>
      </c>
    </row>
    <row r="95" spans="1:17">
      <c r="A95">
        <v>713594</v>
      </c>
      <c r="B95" t="s">
        <v>1288</v>
      </c>
      <c r="C95" t="s">
        <v>4366</v>
      </c>
      <c r="D95" t="s">
        <v>1234</v>
      </c>
      <c r="E95" t="s">
        <v>1271</v>
      </c>
      <c r="F95" t="s">
        <v>179</v>
      </c>
      <c r="G95" t="s">
        <v>1509</v>
      </c>
      <c r="H95" t="s">
        <v>1237</v>
      </c>
      <c r="J95" t="s">
        <v>1243</v>
      </c>
      <c r="Q95" t="s">
        <v>1246</v>
      </c>
    </row>
    <row r="96" spans="1:17">
      <c r="A96">
        <v>810628</v>
      </c>
      <c r="B96" t="s">
        <v>1469</v>
      </c>
      <c r="C96" t="s">
        <v>4367</v>
      </c>
      <c r="D96" t="s">
        <v>1241</v>
      </c>
      <c r="E96" t="s">
        <v>1235</v>
      </c>
      <c r="F96" t="s">
        <v>5805</v>
      </c>
      <c r="G96" t="s">
        <v>1461</v>
      </c>
      <c r="H96" t="s">
        <v>1237</v>
      </c>
      <c r="J96" t="s">
        <v>1243</v>
      </c>
      <c r="K96">
        <v>9155061</v>
      </c>
      <c r="Q96" t="s">
        <v>1246</v>
      </c>
    </row>
    <row r="97" spans="1:17">
      <c r="A97">
        <v>886350</v>
      </c>
      <c r="B97" t="s">
        <v>1449</v>
      </c>
      <c r="C97" t="s">
        <v>4404</v>
      </c>
      <c r="D97" t="s">
        <v>1241</v>
      </c>
      <c r="E97" t="s">
        <v>1249</v>
      </c>
      <c r="F97" t="s">
        <v>5806</v>
      </c>
      <c r="G97" t="s">
        <v>1461</v>
      </c>
      <c r="H97" t="s">
        <v>1237</v>
      </c>
      <c r="J97" t="s">
        <v>1243</v>
      </c>
      <c r="P97">
        <v>300</v>
      </c>
      <c r="Q97" t="s">
        <v>1238</v>
      </c>
    </row>
    <row r="98" spans="1:17">
      <c r="A98">
        <v>888772</v>
      </c>
      <c r="B98" t="s">
        <v>915</v>
      </c>
      <c r="C98" t="s">
        <v>4404</v>
      </c>
      <c r="D98" t="s">
        <v>1241</v>
      </c>
      <c r="E98" t="s">
        <v>1249</v>
      </c>
      <c r="F98" t="s">
        <v>5806</v>
      </c>
      <c r="G98" t="s">
        <v>1461</v>
      </c>
      <c r="H98" t="s">
        <v>1237</v>
      </c>
      <c r="J98" t="s">
        <v>1243</v>
      </c>
      <c r="P98">
        <v>300</v>
      </c>
      <c r="Q98" t="s">
        <v>1238</v>
      </c>
    </row>
    <row r="99" spans="1:17">
      <c r="A99">
        <v>775093</v>
      </c>
      <c r="B99" t="s">
        <v>675</v>
      </c>
      <c r="C99" t="s">
        <v>4429</v>
      </c>
      <c r="D99" t="s">
        <v>1234</v>
      </c>
      <c r="E99" t="s">
        <v>1256</v>
      </c>
      <c r="F99" t="s">
        <v>5797</v>
      </c>
      <c r="G99" t="s">
        <v>1461</v>
      </c>
      <c r="H99" t="s">
        <v>1237</v>
      </c>
      <c r="J99" t="s">
        <v>1243</v>
      </c>
      <c r="P99">
        <v>300</v>
      </c>
      <c r="Q99" t="s">
        <v>1238</v>
      </c>
    </row>
    <row r="100" spans="1:17">
      <c r="A100">
        <v>888413</v>
      </c>
      <c r="B100" t="s">
        <v>1333</v>
      </c>
      <c r="C100" t="s">
        <v>5807</v>
      </c>
      <c r="D100" t="s">
        <v>1241</v>
      </c>
      <c r="E100" t="s">
        <v>1256</v>
      </c>
      <c r="F100" t="s">
        <v>5797</v>
      </c>
      <c r="G100" t="s">
        <v>1461</v>
      </c>
      <c r="H100" t="s">
        <v>1237</v>
      </c>
      <c r="J100" t="s">
        <v>1243</v>
      </c>
      <c r="P100">
        <v>300</v>
      </c>
      <c r="Q100" t="s">
        <v>1238</v>
      </c>
    </row>
    <row r="101" spans="1:17">
      <c r="A101">
        <v>772480</v>
      </c>
      <c r="B101" t="s">
        <v>661</v>
      </c>
      <c r="C101" t="s">
        <v>4484</v>
      </c>
      <c r="D101" t="s">
        <v>1234</v>
      </c>
      <c r="E101" t="s">
        <v>1256</v>
      </c>
      <c r="F101" t="s">
        <v>2998</v>
      </c>
      <c r="G101" t="s">
        <v>1461</v>
      </c>
      <c r="H101" t="s">
        <v>1237</v>
      </c>
      <c r="J101" t="s">
        <v>1243</v>
      </c>
      <c r="Q101" t="s">
        <v>1246</v>
      </c>
    </row>
    <row r="102" spans="1:17">
      <c r="A102">
        <v>886577</v>
      </c>
      <c r="B102" t="s">
        <v>131</v>
      </c>
      <c r="C102" t="s">
        <v>5808</v>
      </c>
      <c r="D102" t="s">
        <v>1241</v>
      </c>
      <c r="E102" t="s">
        <v>1249</v>
      </c>
      <c r="F102" t="s">
        <v>1769</v>
      </c>
      <c r="G102" t="s">
        <v>638</v>
      </c>
      <c r="H102" t="s">
        <v>5732</v>
      </c>
      <c r="I102" t="s">
        <v>5731</v>
      </c>
      <c r="J102" t="s">
        <v>1243</v>
      </c>
      <c r="P102">
        <v>300</v>
      </c>
      <c r="Q102" t="s">
        <v>1238</v>
      </c>
    </row>
    <row r="103" spans="1:17">
      <c r="A103">
        <v>802705</v>
      </c>
      <c r="B103" t="s">
        <v>2922</v>
      </c>
      <c r="C103" t="s">
        <v>4507</v>
      </c>
      <c r="D103" t="s">
        <v>1241</v>
      </c>
      <c r="E103" t="s">
        <v>1236</v>
      </c>
      <c r="F103" t="s">
        <v>348</v>
      </c>
      <c r="G103" t="s">
        <v>1509</v>
      </c>
      <c r="H103" t="s">
        <v>1237</v>
      </c>
      <c r="Q103" t="s">
        <v>1246</v>
      </c>
    </row>
    <row r="104" spans="1:17">
      <c r="A104">
        <v>707602</v>
      </c>
      <c r="B104" t="s">
        <v>1477</v>
      </c>
      <c r="C104" t="s">
        <v>5809</v>
      </c>
      <c r="D104" t="s">
        <v>1234</v>
      </c>
      <c r="E104" t="s">
        <v>1256</v>
      </c>
      <c r="F104" t="s">
        <v>2998</v>
      </c>
      <c r="G104" t="s">
        <v>1461</v>
      </c>
      <c r="H104" t="s">
        <v>1237</v>
      </c>
      <c r="P104">
        <v>300</v>
      </c>
      <c r="Q104" t="s">
        <v>1238</v>
      </c>
    </row>
    <row r="105" spans="1:17">
      <c r="A105">
        <v>809829</v>
      </c>
      <c r="B105" t="s">
        <v>1351</v>
      </c>
      <c r="C105" t="s">
        <v>5810</v>
      </c>
      <c r="D105" t="s">
        <v>1241</v>
      </c>
      <c r="E105" t="s">
        <v>1256</v>
      </c>
      <c r="F105" t="s">
        <v>179</v>
      </c>
      <c r="G105" t="s">
        <v>1509</v>
      </c>
      <c r="H105" t="s">
        <v>1237</v>
      </c>
      <c r="J105" t="s">
        <v>1243</v>
      </c>
      <c r="Q105" t="s">
        <v>1246</v>
      </c>
    </row>
    <row r="106" spans="1:17">
      <c r="A106">
        <v>888331</v>
      </c>
      <c r="B106" t="s">
        <v>333</v>
      </c>
      <c r="C106" t="s">
        <v>5811</v>
      </c>
      <c r="D106" t="s">
        <v>1241</v>
      </c>
      <c r="E106" t="s">
        <v>1319</v>
      </c>
      <c r="F106" t="s">
        <v>5812</v>
      </c>
      <c r="G106" t="s">
        <v>1529</v>
      </c>
      <c r="H106" t="s">
        <v>1237</v>
      </c>
      <c r="P106">
        <v>300</v>
      </c>
      <c r="Q106" t="s">
        <v>1238</v>
      </c>
    </row>
    <row r="107" spans="1:17">
      <c r="A107">
        <v>774647</v>
      </c>
      <c r="B107" t="s">
        <v>1349</v>
      </c>
      <c r="C107" t="s">
        <v>4721</v>
      </c>
      <c r="D107" t="s">
        <v>1234</v>
      </c>
      <c r="F107" t="s">
        <v>1731</v>
      </c>
      <c r="G107" t="s">
        <v>1461</v>
      </c>
      <c r="H107" t="s">
        <v>1237</v>
      </c>
      <c r="J107" t="s">
        <v>1243</v>
      </c>
      <c r="P107">
        <v>300</v>
      </c>
      <c r="Q107" t="s">
        <v>1238</v>
      </c>
    </row>
    <row r="108" spans="1:17">
      <c r="A108">
        <v>890699</v>
      </c>
      <c r="B108" t="s">
        <v>1085</v>
      </c>
      <c r="C108" t="s">
        <v>4758</v>
      </c>
      <c r="D108" t="s">
        <v>1241</v>
      </c>
      <c r="E108" t="s">
        <v>1264</v>
      </c>
      <c r="F108" t="s">
        <v>5813</v>
      </c>
      <c r="G108" t="s">
        <v>1461</v>
      </c>
      <c r="H108" t="s">
        <v>1237</v>
      </c>
      <c r="J108" t="s">
        <v>1243</v>
      </c>
      <c r="P108">
        <v>300</v>
      </c>
      <c r="Q108" t="s">
        <v>1238</v>
      </c>
    </row>
    <row r="109" spans="1:17">
      <c r="A109">
        <v>707843</v>
      </c>
      <c r="B109" t="s">
        <v>1595</v>
      </c>
      <c r="C109" t="s">
        <v>4792</v>
      </c>
      <c r="D109" t="s">
        <v>1234</v>
      </c>
      <c r="E109" t="s">
        <v>1271</v>
      </c>
      <c r="F109" t="s">
        <v>179</v>
      </c>
      <c r="G109" t="s">
        <v>638</v>
      </c>
      <c r="H109" t="s">
        <v>1237</v>
      </c>
      <c r="J109" t="s">
        <v>1243</v>
      </c>
      <c r="P109">
        <v>300</v>
      </c>
      <c r="Q109" t="s">
        <v>1238</v>
      </c>
    </row>
    <row r="110" spans="1:17">
      <c r="A110">
        <v>813425</v>
      </c>
      <c r="B110" t="s">
        <v>915</v>
      </c>
      <c r="C110" t="s">
        <v>4816</v>
      </c>
      <c r="D110" t="s">
        <v>1241</v>
      </c>
      <c r="E110" t="s">
        <v>1249</v>
      </c>
      <c r="F110" t="s">
        <v>171</v>
      </c>
      <c r="G110" t="s">
        <v>1509</v>
      </c>
      <c r="H110" t="s">
        <v>1237</v>
      </c>
      <c r="J110" t="s">
        <v>1243</v>
      </c>
      <c r="K110">
        <v>9155059</v>
      </c>
      <c r="Q110" t="s">
        <v>1246</v>
      </c>
    </row>
    <row r="111" spans="1:17">
      <c r="A111">
        <v>773797</v>
      </c>
      <c r="B111" t="s">
        <v>1258</v>
      </c>
      <c r="C111" t="s">
        <v>5814</v>
      </c>
      <c r="D111" t="s">
        <v>1234</v>
      </c>
      <c r="F111" t="s">
        <v>1939</v>
      </c>
      <c r="G111" t="s">
        <v>1461</v>
      </c>
      <c r="H111" t="s">
        <v>1237</v>
      </c>
      <c r="J111" t="s">
        <v>1243</v>
      </c>
      <c r="K111">
        <v>9150331</v>
      </c>
      <c r="M111" t="s">
        <v>1344</v>
      </c>
      <c r="P111">
        <v>300</v>
      </c>
      <c r="Q111" t="s">
        <v>1238</v>
      </c>
    </row>
    <row r="112" spans="1:17">
      <c r="A112">
        <v>776522</v>
      </c>
      <c r="B112" t="s">
        <v>122</v>
      </c>
      <c r="C112" t="s">
        <v>4937</v>
      </c>
      <c r="D112" t="s">
        <v>1234</v>
      </c>
      <c r="E112" t="s">
        <v>1245</v>
      </c>
      <c r="F112" t="s">
        <v>348</v>
      </c>
      <c r="G112" t="s">
        <v>1509</v>
      </c>
      <c r="H112" t="s">
        <v>1237</v>
      </c>
      <c r="J112" t="s">
        <v>1243</v>
      </c>
      <c r="Q112" t="s">
        <v>1246</v>
      </c>
    </row>
    <row r="113" spans="1:17">
      <c r="A113">
        <v>776269</v>
      </c>
      <c r="B113" t="s">
        <v>938</v>
      </c>
      <c r="C113" t="s">
        <v>5815</v>
      </c>
      <c r="D113" t="s">
        <v>1234</v>
      </c>
      <c r="E113" t="s">
        <v>1236</v>
      </c>
      <c r="F113" t="s">
        <v>5816</v>
      </c>
      <c r="G113" t="s">
        <v>1461</v>
      </c>
      <c r="H113" t="s">
        <v>1237</v>
      </c>
      <c r="J113" t="s">
        <v>1243</v>
      </c>
      <c r="L113">
        <v>5150158</v>
      </c>
      <c r="P113">
        <v>300</v>
      </c>
      <c r="Q113" t="s">
        <v>1238</v>
      </c>
    </row>
    <row r="114" spans="1:17">
      <c r="A114">
        <v>800474</v>
      </c>
      <c r="B114" t="s">
        <v>1351</v>
      </c>
      <c r="C114" t="s">
        <v>5817</v>
      </c>
      <c r="D114" t="s">
        <v>1241</v>
      </c>
      <c r="E114" t="s">
        <v>1264</v>
      </c>
      <c r="F114" t="s">
        <v>219</v>
      </c>
      <c r="G114" t="s">
        <v>1461</v>
      </c>
      <c r="H114" t="s">
        <v>1237</v>
      </c>
      <c r="P114">
        <v>300</v>
      </c>
      <c r="Q114" t="s">
        <v>1238</v>
      </c>
    </row>
    <row r="115" spans="1:17">
      <c r="A115">
        <v>808970</v>
      </c>
      <c r="B115" t="s">
        <v>1351</v>
      </c>
      <c r="C115" t="s">
        <v>5817</v>
      </c>
      <c r="D115" t="s">
        <v>1241</v>
      </c>
      <c r="E115" t="s">
        <v>1264</v>
      </c>
      <c r="F115" t="s">
        <v>219</v>
      </c>
      <c r="G115" t="s">
        <v>1461</v>
      </c>
      <c r="H115" t="s">
        <v>1237</v>
      </c>
      <c r="P115">
        <v>300</v>
      </c>
      <c r="Q115" t="s">
        <v>1238</v>
      </c>
    </row>
    <row r="116" spans="1:17">
      <c r="A116">
        <v>775708</v>
      </c>
      <c r="B116" t="s">
        <v>122</v>
      </c>
      <c r="C116" t="s">
        <v>5022</v>
      </c>
      <c r="D116" t="s">
        <v>1234</v>
      </c>
      <c r="E116" t="s">
        <v>1271</v>
      </c>
      <c r="F116" t="s">
        <v>22</v>
      </c>
      <c r="G116" t="s">
        <v>1461</v>
      </c>
      <c r="H116" t="s">
        <v>1237</v>
      </c>
      <c r="J116" t="s">
        <v>1243</v>
      </c>
      <c r="K116">
        <v>9150344</v>
      </c>
      <c r="P116">
        <v>300</v>
      </c>
      <c r="Q116" t="s">
        <v>1238</v>
      </c>
    </row>
    <row r="117" spans="1:17">
      <c r="A117">
        <v>777034</v>
      </c>
      <c r="B117" t="s">
        <v>1399</v>
      </c>
      <c r="C117" t="s">
        <v>5818</v>
      </c>
      <c r="D117" t="s">
        <v>1234</v>
      </c>
      <c r="E117" t="s">
        <v>1254</v>
      </c>
      <c r="F117" t="s">
        <v>3153</v>
      </c>
      <c r="G117" t="s">
        <v>1461</v>
      </c>
      <c r="H117" t="s">
        <v>5730</v>
      </c>
      <c r="J117" t="s">
        <v>1243</v>
      </c>
      <c r="P117">
        <v>300</v>
      </c>
      <c r="Q117" t="s">
        <v>1238</v>
      </c>
    </row>
    <row r="118" spans="1:17">
      <c r="A118">
        <v>777032</v>
      </c>
      <c r="B118" t="s">
        <v>1349</v>
      </c>
      <c r="C118" t="s">
        <v>5818</v>
      </c>
      <c r="D118" t="s">
        <v>1234</v>
      </c>
      <c r="E118" t="s">
        <v>1254</v>
      </c>
      <c r="F118" t="s">
        <v>3153</v>
      </c>
      <c r="G118" t="s">
        <v>1461</v>
      </c>
      <c r="H118" t="s">
        <v>5819</v>
      </c>
      <c r="I118" t="s">
        <v>5759</v>
      </c>
      <c r="J118" t="s">
        <v>1243</v>
      </c>
      <c r="K118">
        <v>9150422</v>
      </c>
      <c r="P118">
        <v>300</v>
      </c>
      <c r="Q118" t="s">
        <v>1238</v>
      </c>
    </row>
    <row r="119" spans="1:17">
      <c r="A119">
        <v>772400</v>
      </c>
      <c r="B119" t="s">
        <v>1411</v>
      </c>
      <c r="C119" t="s">
        <v>5196</v>
      </c>
      <c r="D119" t="s">
        <v>1234</v>
      </c>
      <c r="E119" t="s">
        <v>1236</v>
      </c>
      <c r="F119" t="s">
        <v>5797</v>
      </c>
      <c r="G119" t="s">
        <v>1461</v>
      </c>
      <c r="H119" t="s">
        <v>1237</v>
      </c>
      <c r="J119" t="s">
        <v>1243</v>
      </c>
      <c r="P119">
        <v>300</v>
      </c>
      <c r="Q119" t="s">
        <v>1238</v>
      </c>
    </row>
    <row r="120" spans="1:17">
      <c r="A120">
        <v>775092</v>
      </c>
      <c r="B120" t="s">
        <v>116</v>
      </c>
      <c r="C120" t="s">
        <v>5196</v>
      </c>
      <c r="D120" t="s">
        <v>1234</v>
      </c>
      <c r="F120" t="s">
        <v>5797</v>
      </c>
      <c r="G120" t="s">
        <v>1461</v>
      </c>
      <c r="H120" t="s">
        <v>1237</v>
      </c>
      <c r="J120" t="s">
        <v>1243</v>
      </c>
      <c r="Q120" t="s">
        <v>1246</v>
      </c>
    </row>
    <row r="121" spans="1:17">
      <c r="A121">
        <v>889281</v>
      </c>
      <c r="B121" t="s">
        <v>333</v>
      </c>
      <c r="C121" t="s">
        <v>5820</v>
      </c>
      <c r="D121" t="s">
        <v>1241</v>
      </c>
      <c r="F121" t="s">
        <v>377</v>
      </c>
      <c r="G121" t="s">
        <v>1461</v>
      </c>
      <c r="H121" t="s">
        <v>5740</v>
      </c>
      <c r="J121" t="s">
        <v>1243</v>
      </c>
      <c r="Q121" t="s">
        <v>1246</v>
      </c>
    </row>
    <row r="122" spans="1:17">
      <c r="A122">
        <v>710340</v>
      </c>
      <c r="B122" t="s">
        <v>1380</v>
      </c>
      <c r="C122" t="s">
        <v>5253</v>
      </c>
      <c r="D122" t="s">
        <v>1234</v>
      </c>
      <c r="E122" t="s">
        <v>1249</v>
      </c>
      <c r="F122" t="s">
        <v>179</v>
      </c>
      <c r="G122" t="s">
        <v>1509</v>
      </c>
      <c r="H122" t="s">
        <v>1237</v>
      </c>
      <c r="Q122" t="s">
        <v>1246</v>
      </c>
    </row>
    <row r="123" spans="1:17">
      <c r="A123">
        <v>889480</v>
      </c>
      <c r="B123" t="s">
        <v>1795</v>
      </c>
      <c r="C123" t="s">
        <v>5301</v>
      </c>
      <c r="D123" t="s">
        <v>1241</v>
      </c>
      <c r="F123" t="s">
        <v>5821</v>
      </c>
      <c r="G123" t="s">
        <v>1461</v>
      </c>
      <c r="H123" t="s">
        <v>5730</v>
      </c>
      <c r="P123">
        <v>300</v>
      </c>
      <c r="Q123" t="s">
        <v>1238</v>
      </c>
    </row>
    <row r="124" spans="1:17">
      <c r="A124">
        <v>887043</v>
      </c>
      <c r="B124" t="s">
        <v>1449</v>
      </c>
      <c r="C124" t="s">
        <v>5301</v>
      </c>
      <c r="D124" t="s">
        <v>1241</v>
      </c>
      <c r="F124" t="s">
        <v>5821</v>
      </c>
      <c r="G124" t="s">
        <v>1461</v>
      </c>
      <c r="H124" t="s">
        <v>5819</v>
      </c>
      <c r="I124" t="s">
        <v>5731</v>
      </c>
      <c r="P124">
        <v>300</v>
      </c>
      <c r="Q124" t="s">
        <v>1238</v>
      </c>
    </row>
    <row r="125" spans="1:17">
      <c r="A125">
        <v>775793</v>
      </c>
      <c r="B125" t="s">
        <v>1336</v>
      </c>
      <c r="C125" t="s">
        <v>5822</v>
      </c>
      <c r="D125" t="s">
        <v>1234</v>
      </c>
      <c r="E125" t="s">
        <v>1319</v>
      </c>
      <c r="F125" t="s">
        <v>5746</v>
      </c>
      <c r="G125" t="s">
        <v>1529</v>
      </c>
      <c r="H125" t="s">
        <v>1237</v>
      </c>
      <c r="J125" t="s">
        <v>1243</v>
      </c>
      <c r="P125">
        <v>300</v>
      </c>
      <c r="Q125" t="s">
        <v>1238</v>
      </c>
    </row>
    <row r="126" spans="1:17">
      <c r="A126">
        <v>889566</v>
      </c>
      <c r="B126" t="s">
        <v>1299</v>
      </c>
      <c r="C126" t="s">
        <v>5387</v>
      </c>
      <c r="D126" t="s">
        <v>1241</v>
      </c>
      <c r="E126" t="s">
        <v>1271</v>
      </c>
      <c r="F126" t="s">
        <v>5823</v>
      </c>
      <c r="G126" t="s">
        <v>1529</v>
      </c>
      <c r="H126" t="s">
        <v>1237</v>
      </c>
      <c r="J126" t="s">
        <v>1243</v>
      </c>
      <c r="P126">
        <v>300</v>
      </c>
      <c r="Q126" t="s">
        <v>1238</v>
      </c>
    </row>
    <row r="127" spans="1:17">
      <c r="A127">
        <v>774201</v>
      </c>
      <c r="B127" t="s">
        <v>119</v>
      </c>
      <c r="C127" t="s">
        <v>118</v>
      </c>
      <c r="D127" t="s">
        <v>1234</v>
      </c>
      <c r="E127" t="s">
        <v>1248</v>
      </c>
      <c r="F127" t="s">
        <v>166</v>
      </c>
      <c r="G127" t="s">
        <v>1529</v>
      </c>
      <c r="H127" t="s">
        <v>1237</v>
      </c>
      <c r="J127" t="s">
        <v>1243</v>
      </c>
      <c r="P127">
        <v>300</v>
      </c>
      <c r="Q127" t="s">
        <v>1238</v>
      </c>
    </row>
    <row r="128" spans="1:17">
      <c r="A128">
        <v>775761</v>
      </c>
      <c r="B128" t="s">
        <v>1595</v>
      </c>
      <c r="C128" t="s">
        <v>5583</v>
      </c>
      <c r="D128" t="s">
        <v>1234</v>
      </c>
      <c r="F128" t="s">
        <v>179</v>
      </c>
      <c r="G128" t="s">
        <v>1529</v>
      </c>
      <c r="H128" t="s">
        <v>1237</v>
      </c>
      <c r="J128" t="s">
        <v>1243</v>
      </c>
      <c r="Q128" t="s">
        <v>1246</v>
      </c>
    </row>
    <row r="129" spans="1:17">
      <c r="A129">
        <v>775726</v>
      </c>
      <c r="B129" t="s">
        <v>661</v>
      </c>
      <c r="C129" t="s">
        <v>5824</v>
      </c>
      <c r="D129" t="s">
        <v>1234</v>
      </c>
      <c r="E129" t="s">
        <v>1271</v>
      </c>
      <c r="F129" t="s">
        <v>1674</v>
      </c>
      <c r="G129" t="s">
        <v>1509</v>
      </c>
      <c r="H129" t="s">
        <v>1237</v>
      </c>
      <c r="J129" t="s">
        <v>1243</v>
      </c>
      <c r="Q129" t="s">
        <v>1246</v>
      </c>
    </row>
    <row r="130" spans="1:17">
      <c r="A130">
        <v>773787</v>
      </c>
      <c r="B130" t="s">
        <v>1025</v>
      </c>
      <c r="C130" t="s">
        <v>5825</v>
      </c>
      <c r="D130" t="s">
        <v>1234</v>
      </c>
      <c r="E130" t="s">
        <v>1256</v>
      </c>
      <c r="F130" t="s">
        <v>2998</v>
      </c>
      <c r="G130" t="s">
        <v>1461</v>
      </c>
      <c r="H130" t="s">
        <v>5781</v>
      </c>
      <c r="J130" t="s">
        <v>1243</v>
      </c>
      <c r="Q130" t="s">
        <v>1246</v>
      </c>
    </row>
    <row r="131" spans="1:17">
      <c r="A131">
        <v>888467</v>
      </c>
      <c r="B131" t="s">
        <v>1279</v>
      </c>
      <c r="C131" t="s">
        <v>5826</v>
      </c>
      <c r="D131" t="s">
        <v>1241</v>
      </c>
      <c r="E131" t="s">
        <v>1271</v>
      </c>
      <c r="F131" t="s">
        <v>5827</v>
      </c>
      <c r="G131" t="s">
        <v>1461</v>
      </c>
      <c r="H131" t="s">
        <v>1237</v>
      </c>
      <c r="J131" t="s">
        <v>1243</v>
      </c>
      <c r="K131">
        <v>9155098</v>
      </c>
      <c r="P131">
        <v>300</v>
      </c>
      <c r="Q131" t="s">
        <v>1238</v>
      </c>
    </row>
    <row r="132" spans="1:17">
      <c r="A132">
        <v>888468</v>
      </c>
      <c r="B132" t="s">
        <v>1462</v>
      </c>
      <c r="C132" t="s">
        <v>5826</v>
      </c>
      <c r="D132" t="s">
        <v>1241</v>
      </c>
      <c r="E132" t="s">
        <v>1271</v>
      </c>
      <c r="F132" t="s">
        <v>5827</v>
      </c>
      <c r="G132" t="s">
        <v>1461</v>
      </c>
      <c r="H132" t="s">
        <v>1237</v>
      </c>
      <c r="J132" t="s">
        <v>1243</v>
      </c>
      <c r="K132">
        <v>9155129</v>
      </c>
      <c r="P132">
        <v>300</v>
      </c>
      <c r="Q132" t="s">
        <v>1238</v>
      </c>
    </row>
    <row r="133" spans="1:17">
      <c r="A133">
        <v>774660</v>
      </c>
      <c r="B133" t="s">
        <v>1331</v>
      </c>
      <c r="C133" t="s">
        <v>5702</v>
      </c>
      <c r="D133" t="s">
        <v>1234</v>
      </c>
      <c r="E133" t="s">
        <v>1248</v>
      </c>
      <c r="F133" t="s">
        <v>5828</v>
      </c>
      <c r="G133" t="s">
        <v>1461</v>
      </c>
      <c r="H133" t="s">
        <v>1237</v>
      </c>
      <c r="J133" t="s">
        <v>1243</v>
      </c>
      <c r="P133">
        <v>300</v>
      </c>
      <c r="Q133" t="s">
        <v>1238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E5A5-D514-4E50-90E8-696BDB26C320}">
  <dimension ref="A1:J5709"/>
  <sheetViews>
    <sheetView workbookViewId="0">
      <selection activeCell="A5578" sqref="A5578:F5709"/>
    </sheetView>
  </sheetViews>
  <sheetFormatPr defaultRowHeight="13.5"/>
  <cols>
    <col min="3" max="3" width="17.5" bestFit="1" customWidth="1"/>
    <col min="5" max="5" width="17.8125" bestFit="1" customWidth="1"/>
    <col min="6" max="6" width="20.625" customWidth="1"/>
  </cols>
  <sheetData>
    <row r="1" spans="1:10">
      <c r="A1" t="s">
        <v>1217</v>
      </c>
      <c r="B1" t="s">
        <v>1218</v>
      </c>
      <c r="C1" t="s">
        <v>1219</v>
      </c>
      <c r="D1" t="s">
        <v>1220</v>
      </c>
      <c r="E1" t="s">
        <v>1221</v>
      </c>
      <c r="F1" t="s">
        <v>142</v>
      </c>
      <c r="G1" t="s">
        <v>1222</v>
      </c>
      <c r="H1" t="s">
        <v>1225</v>
      </c>
      <c r="I1" t="s">
        <v>1226</v>
      </c>
      <c r="J1" t="s">
        <v>5723</v>
      </c>
    </row>
    <row r="2" spans="1:10">
      <c r="A2">
        <v>701284</v>
      </c>
      <c r="B2" t="s">
        <v>675</v>
      </c>
      <c r="C2" t="s">
        <v>1233</v>
      </c>
      <c r="D2" t="s">
        <v>1234</v>
      </c>
      <c r="E2" t="s">
        <v>1235</v>
      </c>
      <c r="F2" t="s">
        <v>380</v>
      </c>
      <c r="G2" t="s">
        <v>1237</v>
      </c>
      <c r="J2">
        <v>3</v>
      </c>
    </row>
    <row r="3" spans="1:10">
      <c r="A3">
        <v>803778</v>
      </c>
      <c r="B3" t="s">
        <v>1239</v>
      </c>
      <c r="C3" t="s">
        <v>1240</v>
      </c>
      <c r="D3" t="s">
        <v>1241</v>
      </c>
      <c r="E3" t="s">
        <v>1242</v>
      </c>
      <c r="F3" t="s">
        <v>380</v>
      </c>
      <c r="G3" t="s">
        <v>1237</v>
      </c>
      <c r="J3">
        <v>12</v>
      </c>
    </row>
    <row r="4" spans="1:10">
      <c r="A4">
        <v>715075</v>
      </c>
      <c r="B4" t="s">
        <v>1133</v>
      </c>
      <c r="C4" t="s">
        <v>1244</v>
      </c>
      <c r="D4" t="s">
        <v>1234</v>
      </c>
      <c r="E4" t="s">
        <v>1245</v>
      </c>
      <c r="F4" t="s">
        <v>179</v>
      </c>
      <c r="G4" t="s">
        <v>1237</v>
      </c>
      <c r="J4">
        <v>81</v>
      </c>
    </row>
    <row r="5" spans="1:10">
      <c r="A5">
        <v>710330</v>
      </c>
      <c r="B5" t="s">
        <v>1247</v>
      </c>
      <c r="C5" t="s">
        <v>1244</v>
      </c>
      <c r="D5" t="s">
        <v>1234</v>
      </c>
      <c r="E5" t="s">
        <v>1248</v>
      </c>
      <c r="F5" t="s">
        <v>444</v>
      </c>
      <c r="G5" t="s">
        <v>1237</v>
      </c>
      <c r="J5">
        <v>52</v>
      </c>
    </row>
    <row r="6" spans="1:10">
      <c r="A6">
        <v>707896</v>
      </c>
      <c r="B6" t="s">
        <v>1023</v>
      </c>
      <c r="C6" t="s">
        <v>661</v>
      </c>
      <c r="D6" t="s">
        <v>1234</v>
      </c>
      <c r="E6" t="s">
        <v>1249</v>
      </c>
      <c r="F6" t="s">
        <v>380</v>
      </c>
      <c r="G6" t="s">
        <v>1237</v>
      </c>
      <c r="H6" t="s">
        <v>1243</v>
      </c>
      <c r="J6">
        <v>88</v>
      </c>
    </row>
    <row r="7" spans="1:10">
      <c r="A7">
        <v>710636</v>
      </c>
      <c r="B7" t="s">
        <v>671</v>
      </c>
      <c r="C7" t="s">
        <v>661</v>
      </c>
      <c r="D7" t="s">
        <v>1234</v>
      </c>
      <c r="E7" t="s">
        <v>1250</v>
      </c>
      <c r="F7" t="s">
        <v>380</v>
      </c>
      <c r="G7" t="s">
        <v>1237</v>
      </c>
      <c r="J7">
        <v>89</v>
      </c>
    </row>
    <row r="8" spans="1:10">
      <c r="A8">
        <v>705928</v>
      </c>
      <c r="B8" t="s">
        <v>1251</v>
      </c>
      <c r="C8" t="s">
        <v>661</v>
      </c>
      <c r="D8" t="s">
        <v>1234</v>
      </c>
      <c r="E8" t="s">
        <v>1242</v>
      </c>
      <c r="F8" t="s">
        <v>380</v>
      </c>
      <c r="G8" t="s">
        <v>1237</v>
      </c>
      <c r="H8" t="s">
        <v>1243</v>
      </c>
      <c r="J8">
        <v>84</v>
      </c>
    </row>
    <row r="9" spans="1:10">
      <c r="A9">
        <v>891716</v>
      </c>
      <c r="B9" t="s">
        <v>1252</v>
      </c>
      <c r="C9" t="s">
        <v>1253</v>
      </c>
      <c r="D9" t="s">
        <v>1241</v>
      </c>
      <c r="E9" t="s">
        <v>1254</v>
      </c>
      <c r="F9" t="s">
        <v>59</v>
      </c>
      <c r="G9" t="s">
        <v>1237</v>
      </c>
      <c r="H9" t="s">
        <v>1243</v>
      </c>
      <c r="J9">
        <v>12</v>
      </c>
    </row>
    <row r="10" spans="1:10">
      <c r="A10">
        <v>887702</v>
      </c>
      <c r="B10" t="s">
        <v>1159</v>
      </c>
      <c r="C10" t="s">
        <v>1255</v>
      </c>
      <c r="D10" t="s">
        <v>1241</v>
      </c>
      <c r="E10" t="s">
        <v>1256</v>
      </c>
      <c r="F10" t="s">
        <v>166</v>
      </c>
      <c r="G10" t="s">
        <v>1237</v>
      </c>
      <c r="H10" t="s">
        <v>1243</v>
      </c>
      <c r="I10">
        <v>1159964</v>
      </c>
      <c r="J10">
        <v>93</v>
      </c>
    </row>
    <row r="11" spans="1:10">
      <c r="A11">
        <v>707442</v>
      </c>
      <c r="B11" t="s">
        <v>529</v>
      </c>
      <c r="C11" t="s">
        <v>1257</v>
      </c>
      <c r="D11" t="s">
        <v>1234</v>
      </c>
      <c r="E11" t="s">
        <v>1245</v>
      </c>
      <c r="F11" t="s">
        <v>380</v>
      </c>
      <c r="G11" t="s">
        <v>1237</v>
      </c>
      <c r="H11" t="s">
        <v>1243</v>
      </c>
      <c r="J11">
        <v>87</v>
      </c>
    </row>
    <row r="12" spans="1:10">
      <c r="A12">
        <v>776108</v>
      </c>
      <c r="B12" t="s">
        <v>1258</v>
      </c>
      <c r="C12" t="s">
        <v>1259</v>
      </c>
      <c r="D12" t="s">
        <v>1234</v>
      </c>
      <c r="E12" t="s">
        <v>1254</v>
      </c>
      <c r="F12" t="s">
        <v>380</v>
      </c>
      <c r="G12" t="s">
        <v>1237</v>
      </c>
      <c r="H12" t="s">
        <v>1243</v>
      </c>
      <c r="J12">
        <v>8</v>
      </c>
    </row>
    <row r="13" spans="1:10">
      <c r="A13">
        <v>776340</v>
      </c>
      <c r="B13" t="s">
        <v>652</v>
      </c>
      <c r="C13" t="s">
        <v>1260</v>
      </c>
      <c r="D13" t="s">
        <v>1234</v>
      </c>
      <c r="E13" t="s">
        <v>1242</v>
      </c>
      <c r="F13" t="s">
        <v>1261</v>
      </c>
      <c r="G13" t="s">
        <v>1237</v>
      </c>
      <c r="H13" t="s">
        <v>1243</v>
      </c>
      <c r="J13">
        <v>1</v>
      </c>
    </row>
    <row r="14" spans="1:10">
      <c r="A14">
        <v>707991</v>
      </c>
      <c r="B14" t="s">
        <v>1262</v>
      </c>
      <c r="C14" t="s">
        <v>1260</v>
      </c>
      <c r="D14" t="s">
        <v>1234</v>
      </c>
      <c r="F14" t="s">
        <v>1263</v>
      </c>
      <c r="G14" t="s">
        <v>1237</v>
      </c>
      <c r="J14">
        <v>6</v>
      </c>
    </row>
    <row r="15" spans="1:10">
      <c r="A15">
        <v>708063</v>
      </c>
      <c r="B15" t="s">
        <v>1265</v>
      </c>
      <c r="C15" t="s">
        <v>1260</v>
      </c>
      <c r="D15" t="s">
        <v>1234</v>
      </c>
      <c r="E15" t="s">
        <v>1236</v>
      </c>
      <c r="F15" t="s">
        <v>327</v>
      </c>
      <c r="G15" t="s">
        <v>1237</v>
      </c>
      <c r="J15">
        <v>10</v>
      </c>
    </row>
    <row r="16" spans="1:10">
      <c r="A16">
        <v>711233</v>
      </c>
      <c r="B16" t="s">
        <v>935</v>
      </c>
      <c r="C16" t="s">
        <v>1260</v>
      </c>
      <c r="D16" t="s">
        <v>1234</v>
      </c>
      <c r="F16" t="s">
        <v>1263</v>
      </c>
      <c r="G16" t="s">
        <v>1237</v>
      </c>
      <c r="J16">
        <v>57</v>
      </c>
    </row>
    <row r="17" spans="1:10">
      <c r="A17">
        <v>706944</v>
      </c>
      <c r="B17" t="s">
        <v>938</v>
      </c>
      <c r="C17" t="s">
        <v>1260</v>
      </c>
      <c r="D17" t="s">
        <v>1234</v>
      </c>
      <c r="F17" t="s">
        <v>380</v>
      </c>
      <c r="G17" t="s">
        <v>1237</v>
      </c>
      <c r="H17" t="s">
        <v>1243</v>
      </c>
      <c r="J17">
        <v>87</v>
      </c>
    </row>
    <row r="18" spans="1:10">
      <c r="A18">
        <v>714840</v>
      </c>
      <c r="B18" t="s">
        <v>1105</v>
      </c>
      <c r="C18" t="s">
        <v>1266</v>
      </c>
      <c r="D18" t="s">
        <v>1234</v>
      </c>
      <c r="E18" t="s">
        <v>1242</v>
      </c>
      <c r="F18" t="s">
        <v>179</v>
      </c>
      <c r="G18" t="s">
        <v>1237</v>
      </c>
      <c r="H18" t="s">
        <v>1243</v>
      </c>
      <c r="J18">
        <v>8</v>
      </c>
    </row>
    <row r="19" spans="1:10">
      <c r="A19">
        <v>808877</v>
      </c>
      <c r="B19" t="s">
        <v>1267</v>
      </c>
      <c r="C19" t="s">
        <v>1268</v>
      </c>
      <c r="D19" t="s">
        <v>1241</v>
      </c>
      <c r="E19" t="s">
        <v>1242</v>
      </c>
      <c r="F19" t="s">
        <v>1261</v>
      </c>
      <c r="G19" t="s">
        <v>1237</v>
      </c>
      <c r="J19">
        <v>9</v>
      </c>
    </row>
    <row r="20" spans="1:10">
      <c r="A20">
        <v>889178</v>
      </c>
      <c r="B20" t="s">
        <v>131</v>
      </c>
      <c r="C20" t="s">
        <v>1269</v>
      </c>
      <c r="D20" t="s">
        <v>1241</v>
      </c>
      <c r="E20" t="s">
        <v>1254</v>
      </c>
      <c r="F20" t="s">
        <v>380</v>
      </c>
      <c r="G20" t="s">
        <v>1237</v>
      </c>
      <c r="H20" t="s">
        <v>1243</v>
      </c>
      <c r="J20">
        <v>5</v>
      </c>
    </row>
    <row r="21" spans="1:10">
      <c r="A21">
        <v>809304</v>
      </c>
      <c r="B21" t="s">
        <v>1252</v>
      </c>
      <c r="C21" t="s">
        <v>1270</v>
      </c>
      <c r="D21" t="s">
        <v>1241</v>
      </c>
      <c r="E21" t="s">
        <v>1271</v>
      </c>
      <c r="F21" t="s">
        <v>179</v>
      </c>
      <c r="G21" t="s">
        <v>1237</v>
      </c>
      <c r="J21">
        <v>70</v>
      </c>
    </row>
    <row r="22" spans="1:10">
      <c r="A22">
        <v>716960</v>
      </c>
      <c r="B22" t="s">
        <v>1075</v>
      </c>
      <c r="C22" t="s">
        <v>1270</v>
      </c>
      <c r="D22" t="s">
        <v>1234</v>
      </c>
      <c r="E22" t="s">
        <v>1271</v>
      </c>
      <c r="F22" t="s">
        <v>179</v>
      </c>
      <c r="G22" t="s">
        <v>1237</v>
      </c>
      <c r="H22" t="s">
        <v>1243</v>
      </c>
      <c r="J22">
        <v>96</v>
      </c>
    </row>
    <row r="23" spans="1:10">
      <c r="A23">
        <v>715810</v>
      </c>
      <c r="B23" t="s">
        <v>1272</v>
      </c>
      <c r="C23" t="s">
        <v>1273</v>
      </c>
      <c r="D23" t="s">
        <v>1234</v>
      </c>
      <c r="F23" t="s">
        <v>380</v>
      </c>
      <c r="G23" t="s">
        <v>1237</v>
      </c>
      <c r="J23">
        <v>15</v>
      </c>
    </row>
    <row r="24" spans="1:10">
      <c r="A24">
        <v>711868</v>
      </c>
      <c r="B24" t="s">
        <v>1019</v>
      </c>
      <c r="C24" t="s">
        <v>1274</v>
      </c>
      <c r="D24" t="s">
        <v>1234</v>
      </c>
      <c r="F24" t="s">
        <v>380</v>
      </c>
      <c r="G24" t="s">
        <v>1237</v>
      </c>
      <c r="J24">
        <v>93</v>
      </c>
    </row>
    <row r="25" spans="1:10">
      <c r="A25">
        <v>812574</v>
      </c>
      <c r="B25" t="s">
        <v>1275</v>
      </c>
      <c r="C25" t="s">
        <v>1276</v>
      </c>
      <c r="D25" t="s">
        <v>1241</v>
      </c>
      <c r="E25" t="s">
        <v>1242</v>
      </c>
      <c r="F25" t="s">
        <v>380</v>
      </c>
      <c r="G25" t="s">
        <v>1237</v>
      </c>
      <c r="H25" t="s">
        <v>1243</v>
      </c>
      <c r="J25">
        <v>94</v>
      </c>
    </row>
    <row r="26" spans="1:10">
      <c r="A26">
        <v>778035</v>
      </c>
      <c r="B26" t="s">
        <v>1277</v>
      </c>
      <c r="C26" t="s">
        <v>1278</v>
      </c>
      <c r="D26" t="s">
        <v>1234</v>
      </c>
      <c r="E26" t="s">
        <v>1242</v>
      </c>
      <c r="F26" t="s">
        <v>179</v>
      </c>
      <c r="G26" t="s">
        <v>1237</v>
      </c>
      <c r="H26" t="s">
        <v>1243</v>
      </c>
      <c r="I26">
        <v>9150419</v>
      </c>
      <c r="J26">
        <v>8</v>
      </c>
    </row>
    <row r="27" spans="1:10">
      <c r="A27">
        <v>805035</v>
      </c>
      <c r="B27" t="s">
        <v>1279</v>
      </c>
      <c r="C27" t="s">
        <v>1280</v>
      </c>
      <c r="D27" t="s">
        <v>1241</v>
      </c>
      <c r="E27" t="s">
        <v>1236</v>
      </c>
      <c r="F27" t="s">
        <v>380</v>
      </c>
      <c r="G27" t="s">
        <v>1237</v>
      </c>
      <c r="J27">
        <v>70</v>
      </c>
    </row>
    <row r="28" spans="1:10">
      <c r="A28">
        <v>716673</v>
      </c>
      <c r="B28" t="s">
        <v>1023</v>
      </c>
      <c r="C28" t="s">
        <v>1281</v>
      </c>
      <c r="D28" t="s">
        <v>1234</v>
      </c>
      <c r="E28" t="s">
        <v>1249</v>
      </c>
      <c r="F28" t="s">
        <v>179</v>
      </c>
      <c r="G28" t="s">
        <v>1237</v>
      </c>
      <c r="H28" t="s">
        <v>1243</v>
      </c>
      <c r="I28">
        <v>9150163</v>
      </c>
      <c r="J28">
        <v>98</v>
      </c>
    </row>
    <row r="29" spans="1:10">
      <c r="A29">
        <v>776329</v>
      </c>
      <c r="B29" t="s">
        <v>525</v>
      </c>
      <c r="C29" t="s">
        <v>1282</v>
      </c>
      <c r="D29" t="s">
        <v>1234</v>
      </c>
      <c r="E29" t="s">
        <v>1242</v>
      </c>
      <c r="F29" t="s">
        <v>1261</v>
      </c>
      <c r="G29" t="s">
        <v>1237</v>
      </c>
      <c r="H29" t="s">
        <v>1243</v>
      </c>
      <c r="J29">
        <v>13</v>
      </c>
    </row>
    <row r="30" spans="1:10">
      <c r="A30">
        <v>703040</v>
      </c>
      <c r="B30" t="s">
        <v>675</v>
      </c>
      <c r="C30" t="s">
        <v>1283</v>
      </c>
      <c r="D30" t="s">
        <v>1234</v>
      </c>
      <c r="E30" t="s">
        <v>1271</v>
      </c>
      <c r="F30" t="s">
        <v>380</v>
      </c>
      <c r="G30" t="s">
        <v>1237</v>
      </c>
      <c r="H30" t="s">
        <v>1243</v>
      </c>
      <c r="J30">
        <v>91</v>
      </c>
    </row>
    <row r="31" spans="1:10">
      <c r="A31">
        <v>802959</v>
      </c>
      <c r="B31" t="s">
        <v>1168</v>
      </c>
      <c r="C31" t="s">
        <v>1284</v>
      </c>
      <c r="D31" t="s">
        <v>1241</v>
      </c>
      <c r="E31" t="s">
        <v>1235</v>
      </c>
      <c r="F31" t="s">
        <v>380</v>
      </c>
      <c r="G31" t="s">
        <v>1237</v>
      </c>
      <c r="H31" t="s">
        <v>1243</v>
      </c>
      <c r="J31">
        <v>82</v>
      </c>
    </row>
    <row r="32" spans="1:10">
      <c r="A32">
        <v>707752</v>
      </c>
      <c r="B32" t="s">
        <v>938</v>
      </c>
      <c r="C32" t="s">
        <v>1285</v>
      </c>
      <c r="D32" t="s">
        <v>1234</v>
      </c>
      <c r="F32" t="s">
        <v>380</v>
      </c>
      <c r="G32" t="s">
        <v>1237</v>
      </c>
      <c r="H32" t="s">
        <v>1243</v>
      </c>
      <c r="J32">
        <v>84</v>
      </c>
    </row>
    <row r="33" spans="1:10">
      <c r="A33">
        <v>804493</v>
      </c>
      <c r="B33" t="s">
        <v>1286</v>
      </c>
      <c r="C33" t="s">
        <v>1287</v>
      </c>
      <c r="D33" t="s">
        <v>1241</v>
      </c>
      <c r="F33" t="s">
        <v>380</v>
      </c>
      <c r="G33" t="s">
        <v>1237</v>
      </c>
      <c r="J33">
        <v>75</v>
      </c>
    </row>
    <row r="34" spans="1:10">
      <c r="A34">
        <v>718395</v>
      </c>
      <c r="B34" t="s">
        <v>1288</v>
      </c>
      <c r="C34" t="s">
        <v>1289</v>
      </c>
      <c r="D34" t="s">
        <v>1234</v>
      </c>
      <c r="E34" t="s">
        <v>1236</v>
      </c>
      <c r="F34" t="s">
        <v>179</v>
      </c>
      <c r="G34" t="s">
        <v>1237</v>
      </c>
      <c r="H34" t="s">
        <v>1243</v>
      </c>
      <c r="I34">
        <v>9150219</v>
      </c>
      <c r="J34">
        <v>88</v>
      </c>
    </row>
    <row r="35" spans="1:10">
      <c r="A35">
        <v>700030</v>
      </c>
      <c r="B35" t="s">
        <v>675</v>
      </c>
      <c r="C35" t="s">
        <v>1290</v>
      </c>
      <c r="D35" t="s">
        <v>1234</v>
      </c>
      <c r="E35" t="s">
        <v>1254</v>
      </c>
      <c r="F35" t="s">
        <v>380</v>
      </c>
      <c r="G35" t="s">
        <v>1237</v>
      </c>
      <c r="J35">
        <v>8</v>
      </c>
    </row>
    <row r="36" spans="1:10">
      <c r="A36">
        <v>890401</v>
      </c>
      <c r="B36" t="s">
        <v>1168</v>
      </c>
      <c r="C36" t="s">
        <v>1291</v>
      </c>
      <c r="D36" t="s">
        <v>1241</v>
      </c>
      <c r="E36" t="s">
        <v>1236</v>
      </c>
      <c r="F36" t="s">
        <v>169</v>
      </c>
      <c r="G36" t="s">
        <v>1237</v>
      </c>
      <c r="H36" t="s">
        <v>1243</v>
      </c>
      <c r="J36">
        <v>15</v>
      </c>
    </row>
    <row r="37" spans="1:10">
      <c r="A37">
        <v>700187</v>
      </c>
      <c r="B37" t="s">
        <v>1019</v>
      </c>
      <c r="C37" t="s">
        <v>1291</v>
      </c>
      <c r="D37" t="s">
        <v>1234</v>
      </c>
      <c r="E37" t="s">
        <v>1236</v>
      </c>
      <c r="F37" t="s">
        <v>380</v>
      </c>
      <c r="G37" t="s">
        <v>1237</v>
      </c>
      <c r="J37">
        <v>73</v>
      </c>
    </row>
    <row r="38" spans="1:10">
      <c r="A38">
        <v>812212</v>
      </c>
      <c r="B38" t="s">
        <v>1293</v>
      </c>
      <c r="C38" t="s">
        <v>1294</v>
      </c>
      <c r="D38" t="s">
        <v>1241</v>
      </c>
      <c r="E38" t="s">
        <v>1236</v>
      </c>
      <c r="F38" t="s">
        <v>380</v>
      </c>
      <c r="G38" t="s">
        <v>1237</v>
      </c>
      <c r="J38">
        <v>73</v>
      </c>
    </row>
    <row r="39" spans="1:10">
      <c r="A39">
        <v>701540</v>
      </c>
      <c r="B39" t="s">
        <v>1133</v>
      </c>
      <c r="C39" t="s">
        <v>1295</v>
      </c>
      <c r="D39" t="s">
        <v>1234</v>
      </c>
      <c r="F39" t="s">
        <v>380</v>
      </c>
      <c r="G39" t="s">
        <v>1237</v>
      </c>
      <c r="J39">
        <v>88</v>
      </c>
    </row>
    <row r="40" spans="1:10">
      <c r="A40">
        <v>716066</v>
      </c>
      <c r="B40" t="s">
        <v>1023</v>
      </c>
      <c r="C40" t="s">
        <v>1295</v>
      </c>
      <c r="D40" t="s">
        <v>1234</v>
      </c>
      <c r="F40" t="s">
        <v>380</v>
      </c>
      <c r="G40" t="s">
        <v>1237</v>
      </c>
      <c r="H40" t="s">
        <v>1243</v>
      </c>
      <c r="J40">
        <v>82</v>
      </c>
    </row>
    <row r="41" spans="1:10">
      <c r="A41">
        <v>700683</v>
      </c>
      <c r="B41" t="s">
        <v>1133</v>
      </c>
      <c r="C41" t="s">
        <v>1296</v>
      </c>
      <c r="D41" t="s">
        <v>1234</v>
      </c>
      <c r="E41" t="s">
        <v>1256</v>
      </c>
      <c r="F41" t="s">
        <v>380</v>
      </c>
      <c r="G41" t="s">
        <v>1237</v>
      </c>
      <c r="H41" t="s">
        <v>1243</v>
      </c>
      <c r="J41">
        <v>77</v>
      </c>
    </row>
    <row r="42" spans="1:10">
      <c r="A42">
        <v>700780</v>
      </c>
      <c r="B42" t="s">
        <v>1265</v>
      </c>
      <c r="C42" t="s">
        <v>1297</v>
      </c>
      <c r="D42" t="s">
        <v>1234</v>
      </c>
      <c r="E42" t="s">
        <v>1242</v>
      </c>
      <c r="F42" t="s">
        <v>179</v>
      </c>
      <c r="G42" t="s">
        <v>1237</v>
      </c>
      <c r="J42">
        <v>6</v>
      </c>
    </row>
    <row r="43" spans="1:10">
      <c r="A43">
        <v>710824</v>
      </c>
      <c r="B43" t="s">
        <v>1298</v>
      </c>
      <c r="C43" t="s">
        <v>1297</v>
      </c>
      <c r="D43" t="s">
        <v>1234</v>
      </c>
      <c r="E43" t="s">
        <v>1236</v>
      </c>
      <c r="F43" t="s">
        <v>380</v>
      </c>
      <c r="G43" t="s">
        <v>1237</v>
      </c>
      <c r="H43" t="s">
        <v>1243</v>
      </c>
      <c r="J43">
        <v>90</v>
      </c>
    </row>
    <row r="44" spans="1:10">
      <c r="A44">
        <v>802895</v>
      </c>
      <c r="B44" t="s">
        <v>1299</v>
      </c>
      <c r="C44" t="s">
        <v>1300</v>
      </c>
      <c r="D44" t="s">
        <v>1241</v>
      </c>
      <c r="E44" t="s">
        <v>1242</v>
      </c>
      <c r="F44" t="s">
        <v>179</v>
      </c>
      <c r="G44" t="s">
        <v>1237</v>
      </c>
      <c r="J44">
        <v>8</v>
      </c>
    </row>
    <row r="45" spans="1:10">
      <c r="A45">
        <v>804945</v>
      </c>
      <c r="B45" t="s">
        <v>1301</v>
      </c>
      <c r="C45" t="s">
        <v>1302</v>
      </c>
      <c r="D45" t="s">
        <v>1241</v>
      </c>
      <c r="E45" t="s">
        <v>1236</v>
      </c>
      <c r="F45" t="s">
        <v>380</v>
      </c>
      <c r="G45" t="s">
        <v>1237</v>
      </c>
      <c r="H45" t="s">
        <v>1243</v>
      </c>
      <c r="J45">
        <v>83</v>
      </c>
    </row>
    <row r="46" spans="1:10">
      <c r="A46">
        <v>887760</v>
      </c>
      <c r="B46" t="s">
        <v>915</v>
      </c>
      <c r="C46" t="s">
        <v>1303</v>
      </c>
      <c r="D46" t="s">
        <v>1241</v>
      </c>
      <c r="E46" t="s">
        <v>1264</v>
      </c>
      <c r="F46" t="s">
        <v>179</v>
      </c>
      <c r="G46" t="s">
        <v>1237</v>
      </c>
      <c r="H46" t="s">
        <v>1243</v>
      </c>
      <c r="J46">
        <v>80</v>
      </c>
    </row>
    <row r="47" spans="1:10">
      <c r="A47">
        <v>811617</v>
      </c>
      <c r="B47" t="s">
        <v>131</v>
      </c>
      <c r="C47" t="s">
        <v>1304</v>
      </c>
      <c r="D47" t="s">
        <v>1241</v>
      </c>
      <c r="E47" t="s">
        <v>1236</v>
      </c>
      <c r="F47" t="s">
        <v>380</v>
      </c>
      <c r="G47" t="s">
        <v>1237</v>
      </c>
      <c r="H47" t="s">
        <v>1243</v>
      </c>
      <c r="J47">
        <v>89</v>
      </c>
    </row>
    <row r="48" spans="1:10">
      <c r="A48">
        <v>714713</v>
      </c>
      <c r="B48" t="s">
        <v>1069</v>
      </c>
      <c r="C48" t="s">
        <v>1305</v>
      </c>
      <c r="D48" t="s">
        <v>1234</v>
      </c>
      <c r="E48" t="s">
        <v>1250</v>
      </c>
      <c r="F48" t="s">
        <v>1263</v>
      </c>
      <c r="G48" t="s">
        <v>1237</v>
      </c>
      <c r="J48">
        <v>10</v>
      </c>
    </row>
    <row r="49" spans="1:10">
      <c r="A49">
        <v>802548</v>
      </c>
      <c r="B49" t="s">
        <v>1307</v>
      </c>
      <c r="C49" t="s">
        <v>1308</v>
      </c>
      <c r="D49" t="s">
        <v>1241</v>
      </c>
      <c r="E49" t="s">
        <v>1254</v>
      </c>
      <c r="F49" t="s">
        <v>380</v>
      </c>
      <c r="G49" t="s">
        <v>1237</v>
      </c>
      <c r="J49">
        <v>95</v>
      </c>
    </row>
    <row r="50" spans="1:10">
      <c r="A50">
        <v>704902</v>
      </c>
      <c r="B50" t="s">
        <v>661</v>
      </c>
      <c r="C50" t="s">
        <v>1309</v>
      </c>
      <c r="D50" t="s">
        <v>1234</v>
      </c>
      <c r="F50" t="s">
        <v>380</v>
      </c>
      <c r="G50" t="s">
        <v>1237</v>
      </c>
      <c r="H50" t="s">
        <v>1243</v>
      </c>
      <c r="I50">
        <v>9150060</v>
      </c>
      <c r="J50">
        <v>89</v>
      </c>
    </row>
    <row r="51" spans="1:10">
      <c r="A51">
        <v>718799</v>
      </c>
      <c r="B51" t="s">
        <v>1310</v>
      </c>
      <c r="C51" t="s">
        <v>1311</v>
      </c>
      <c r="D51" t="s">
        <v>1234</v>
      </c>
      <c r="F51" t="s">
        <v>219</v>
      </c>
      <c r="G51" t="s">
        <v>1237</v>
      </c>
      <c r="J51">
        <v>70</v>
      </c>
    </row>
    <row r="52" spans="1:10">
      <c r="A52">
        <v>888142</v>
      </c>
      <c r="B52" t="s">
        <v>1313</v>
      </c>
      <c r="C52" t="s">
        <v>1314</v>
      </c>
      <c r="D52" t="s">
        <v>1241</v>
      </c>
      <c r="F52" t="s">
        <v>219</v>
      </c>
      <c r="G52" t="s">
        <v>1237</v>
      </c>
      <c r="H52" t="s">
        <v>1243</v>
      </c>
      <c r="J52">
        <v>91</v>
      </c>
    </row>
    <row r="53" spans="1:10">
      <c r="A53">
        <v>890819</v>
      </c>
      <c r="B53" t="s">
        <v>1315</v>
      </c>
      <c r="C53" t="s">
        <v>1316</v>
      </c>
      <c r="D53" t="s">
        <v>1241</v>
      </c>
      <c r="E53" t="s">
        <v>1256</v>
      </c>
      <c r="F53" t="s">
        <v>195</v>
      </c>
      <c r="G53" t="s">
        <v>1237</v>
      </c>
      <c r="H53" t="s">
        <v>1243</v>
      </c>
      <c r="I53">
        <v>9155183</v>
      </c>
      <c r="J53">
        <v>11</v>
      </c>
    </row>
    <row r="54" spans="1:10">
      <c r="A54">
        <v>807854</v>
      </c>
      <c r="B54" t="s">
        <v>1317</v>
      </c>
      <c r="C54" t="s">
        <v>1318</v>
      </c>
      <c r="D54" t="s">
        <v>1241</v>
      </c>
      <c r="E54" t="s">
        <v>1319</v>
      </c>
      <c r="F54" t="s">
        <v>179</v>
      </c>
      <c r="G54" t="s">
        <v>1237</v>
      </c>
      <c r="H54" t="s">
        <v>1243</v>
      </c>
      <c r="I54">
        <v>1159973</v>
      </c>
      <c r="J54">
        <v>95</v>
      </c>
    </row>
    <row r="55" spans="1:10">
      <c r="A55">
        <v>702764</v>
      </c>
      <c r="B55" t="s">
        <v>652</v>
      </c>
      <c r="C55" t="s">
        <v>1320</v>
      </c>
      <c r="D55" t="s">
        <v>1234</v>
      </c>
      <c r="E55" t="s">
        <v>1242</v>
      </c>
      <c r="F55" t="s">
        <v>1321</v>
      </c>
      <c r="G55" t="s">
        <v>1237</v>
      </c>
      <c r="J55">
        <v>2</v>
      </c>
    </row>
    <row r="56" spans="1:10">
      <c r="A56">
        <v>706651</v>
      </c>
      <c r="B56" t="s">
        <v>652</v>
      </c>
      <c r="C56" t="s">
        <v>1322</v>
      </c>
      <c r="D56" t="s">
        <v>1234</v>
      </c>
      <c r="E56" t="s">
        <v>1236</v>
      </c>
      <c r="F56" t="s">
        <v>179</v>
      </c>
      <c r="G56" t="s">
        <v>1237</v>
      </c>
      <c r="H56" t="s">
        <v>1243</v>
      </c>
      <c r="I56">
        <v>9150276</v>
      </c>
      <c r="J56">
        <v>4</v>
      </c>
    </row>
    <row r="57" spans="1:10">
      <c r="A57">
        <v>713570</v>
      </c>
      <c r="B57" t="s">
        <v>1323</v>
      </c>
      <c r="C57" t="s">
        <v>1322</v>
      </c>
      <c r="D57" t="s">
        <v>1234</v>
      </c>
      <c r="E57" t="s">
        <v>1236</v>
      </c>
      <c r="F57" t="s">
        <v>179</v>
      </c>
      <c r="G57" t="s">
        <v>1237</v>
      </c>
      <c r="H57" t="s">
        <v>1243</v>
      </c>
      <c r="J57">
        <v>6</v>
      </c>
    </row>
    <row r="58" spans="1:10">
      <c r="A58">
        <v>712198</v>
      </c>
      <c r="B58" t="s">
        <v>675</v>
      </c>
      <c r="C58" t="s">
        <v>1324</v>
      </c>
      <c r="D58" t="s">
        <v>1234</v>
      </c>
      <c r="F58" t="s">
        <v>380</v>
      </c>
      <c r="G58" t="s">
        <v>1237</v>
      </c>
      <c r="H58" t="s">
        <v>1243</v>
      </c>
      <c r="J58">
        <v>88</v>
      </c>
    </row>
    <row r="59" spans="1:10">
      <c r="A59">
        <v>706879</v>
      </c>
      <c r="B59" t="s">
        <v>1023</v>
      </c>
      <c r="C59" t="s">
        <v>1325</v>
      </c>
      <c r="D59" t="s">
        <v>1234</v>
      </c>
      <c r="F59" t="s">
        <v>380</v>
      </c>
      <c r="G59" t="s">
        <v>1237</v>
      </c>
      <c r="H59" t="s">
        <v>1243</v>
      </c>
      <c r="J59">
        <v>80</v>
      </c>
    </row>
    <row r="60" spans="1:10">
      <c r="A60">
        <v>800078</v>
      </c>
      <c r="B60" t="s">
        <v>1326</v>
      </c>
      <c r="C60" t="s">
        <v>1327</v>
      </c>
      <c r="D60" t="s">
        <v>1241</v>
      </c>
      <c r="E60" t="s">
        <v>1271</v>
      </c>
      <c r="F60" t="s">
        <v>1329</v>
      </c>
      <c r="G60" t="s">
        <v>1237</v>
      </c>
      <c r="J60">
        <v>74</v>
      </c>
    </row>
    <row r="61" spans="1:10">
      <c r="A61">
        <v>807656</v>
      </c>
      <c r="B61" t="s">
        <v>1330</v>
      </c>
      <c r="C61" t="s">
        <v>1327</v>
      </c>
      <c r="D61" t="s">
        <v>1241</v>
      </c>
      <c r="E61" t="s">
        <v>1271</v>
      </c>
      <c r="F61" t="s">
        <v>1329</v>
      </c>
      <c r="G61" t="s">
        <v>1237</v>
      </c>
      <c r="J61">
        <v>5</v>
      </c>
    </row>
    <row r="62" spans="1:10">
      <c r="A62">
        <v>708187</v>
      </c>
      <c r="B62" t="s">
        <v>1331</v>
      </c>
      <c r="C62" t="s">
        <v>1332</v>
      </c>
      <c r="D62" t="s">
        <v>1234</v>
      </c>
      <c r="E62" t="s">
        <v>1271</v>
      </c>
      <c r="F62" t="s">
        <v>1329</v>
      </c>
      <c r="G62" t="s">
        <v>1237</v>
      </c>
      <c r="H62" t="s">
        <v>1243</v>
      </c>
      <c r="J62">
        <v>7</v>
      </c>
    </row>
    <row r="63" spans="1:10">
      <c r="A63">
        <v>811849</v>
      </c>
      <c r="B63" t="s">
        <v>1333</v>
      </c>
      <c r="C63" t="s">
        <v>1334</v>
      </c>
      <c r="D63" t="s">
        <v>1241</v>
      </c>
      <c r="E63" t="s">
        <v>1236</v>
      </c>
      <c r="F63" t="s">
        <v>171</v>
      </c>
      <c r="G63" t="s">
        <v>1237</v>
      </c>
      <c r="H63" t="s">
        <v>1243</v>
      </c>
      <c r="I63">
        <v>9155065</v>
      </c>
      <c r="J63">
        <v>1</v>
      </c>
    </row>
    <row r="64" spans="1:10">
      <c r="A64">
        <v>887766</v>
      </c>
      <c r="B64" t="s">
        <v>1279</v>
      </c>
      <c r="C64" t="s">
        <v>1335</v>
      </c>
      <c r="D64" t="s">
        <v>1241</v>
      </c>
      <c r="E64" t="s">
        <v>1264</v>
      </c>
      <c r="F64" t="s">
        <v>1263</v>
      </c>
      <c r="G64" t="s">
        <v>1237</v>
      </c>
      <c r="H64" t="s">
        <v>1243</v>
      </c>
      <c r="J64">
        <v>73</v>
      </c>
    </row>
    <row r="65" spans="1:10">
      <c r="A65">
        <v>712999</v>
      </c>
      <c r="B65" t="s">
        <v>1336</v>
      </c>
      <c r="C65" t="s">
        <v>1337</v>
      </c>
      <c r="D65" t="s">
        <v>1234</v>
      </c>
      <c r="E65" t="s">
        <v>1264</v>
      </c>
      <c r="F65" t="s">
        <v>1263</v>
      </c>
      <c r="G65" t="s">
        <v>1237</v>
      </c>
      <c r="J65">
        <v>64</v>
      </c>
    </row>
    <row r="66" spans="1:10">
      <c r="A66">
        <v>701785</v>
      </c>
      <c r="B66" t="s">
        <v>1258</v>
      </c>
      <c r="C66" t="s">
        <v>1338</v>
      </c>
      <c r="D66" t="s">
        <v>1234</v>
      </c>
      <c r="E66" t="s">
        <v>1242</v>
      </c>
      <c r="F66" t="s">
        <v>380</v>
      </c>
      <c r="G66" t="s">
        <v>1237</v>
      </c>
      <c r="J66">
        <v>8</v>
      </c>
    </row>
    <row r="67" spans="1:10">
      <c r="A67">
        <v>803655</v>
      </c>
      <c r="B67" t="s">
        <v>915</v>
      </c>
      <c r="C67" t="s">
        <v>1339</v>
      </c>
      <c r="D67" t="s">
        <v>1241</v>
      </c>
      <c r="E67" t="s">
        <v>1236</v>
      </c>
      <c r="F67" t="s">
        <v>380</v>
      </c>
      <c r="G67" t="s">
        <v>1237</v>
      </c>
      <c r="J67">
        <v>94</v>
      </c>
    </row>
    <row r="68" spans="1:10">
      <c r="A68">
        <v>702839</v>
      </c>
      <c r="B68" t="s">
        <v>1288</v>
      </c>
      <c r="C68" t="s">
        <v>1340</v>
      </c>
      <c r="D68" t="s">
        <v>1234</v>
      </c>
      <c r="E68" t="s">
        <v>1271</v>
      </c>
      <c r="F68" t="s">
        <v>179</v>
      </c>
      <c r="G68" t="s">
        <v>1237</v>
      </c>
      <c r="H68" t="s">
        <v>1243</v>
      </c>
      <c r="J68">
        <v>6</v>
      </c>
    </row>
    <row r="69" spans="1:10">
      <c r="A69">
        <v>704143</v>
      </c>
      <c r="B69" t="s">
        <v>1019</v>
      </c>
      <c r="C69" t="s">
        <v>1341</v>
      </c>
      <c r="D69" t="s">
        <v>1234</v>
      </c>
      <c r="F69" t="s">
        <v>380</v>
      </c>
      <c r="G69" t="s">
        <v>1237</v>
      </c>
      <c r="H69" t="s">
        <v>1243</v>
      </c>
      <c r="J69">
        <v>87</v>
      </c>
    </row>
    <row r="70" spans="1:10">
      <c r="A70">
        <v>773740</v>
      </c>
      <c r="B70" t="s">
        <v>1258</v>
      </c>
      <c r="C70" t="s">
        <v>1342</v>
      </c>
      <c r="D70" t="s">
        <v>1234</v>
      </c>
      <c r="E70" t="s">
        <v>1319</v>
      </c>
      <c r="F70" t="s">
        <v>189</v>
      </c>
      <c r="G70" t="s">
        <v>1237</v>
      </c>
      <c r="H70" t="s">
        <v>1243</v>
      </c>
      <c r="I70">
        <v>9150430</v>
      </c>
      <c r="J70">
        <v>10</v>
      </c>
    </row>
    <row r="71" spans="1:10">
      <c r="A71">
        <v>889133</v>
      </c>
      <c r="B71" t="s">
        <v>965</v>
      </c>
      <c r="C71" t="s">
        <v>1343</v>
      </c>
      <c r="D71" t="s">
        <v>1241</v>
      </c>
      <c r="E71" t="s">
        <v>1249</v>
      </c>
      <c r="F71" t="s">
        <v>380</v>
      </c>
      <c r="G71" t="s">
        <v>1237</v>
      </c>
      <c r="H71" t="s">
        <v>1243</v>
      </c>
      <c r="I71">
        <v>1159993</v>
      </c>
      <c r="J71">
        <v>95</v>
      </c>
    </row>
    <row r="72" spans="1:10">
      <c r="A72">
        <v>701053</v>
      </c>
      <c r="B72" t="s">
        <v>1346</v>
      </c>
      <c r="C72" t="s">
        <v>1347</v>
      </c>
      <c r="D72" t="s">
        <v>1234</v>
      </c>
      <c r="F72" t="s">
        <v>380</v>
      </c>
      <c r="G72" t="s">
        <v>1237</v>
      </c>
      <c r="J72">
        <v>78</v>
      </c>
    </row>
    <row r="73" spans="1:10">
      <c r="A73">
        <v>705983</v>
      </c>
      <c r="B73" t="s">
        <v>1028</v>
      </c>
      <c r="C73" t="s">
        <v>1348</v>
      </c>
      <c r="D73" t="s">
        <v>1234</v>
      </c>
      <c r="E73" t="s">
        <v>1264</v>
      </c>
      <c r="F73" t="s">
        <v>444</v>
      </c>
      <c r="G73" t="s">
        <v>1237</v>
      </c>
      <c r="J73">
        <v>73</v>
      </c>
    </row>
    <row r="74" spans="1:10">
      <c r="A74">
        <v>718683</v>
      </c>
      <c r="B74" t="s">
        <v>1349</v>
      </c>
      <c r="C74" t="s">
        <v>1348</v>
      </c>
      <c r="D74" t="s">
        <v>1234</v>
      </c>
      <c r="E74" t="s">
        <v>1264</v>
      </c>
      <c r="F74" t="s">
        <v>444</v>
      </c>
      <c r="G74" t="s">
        <v>1237</v>
      </c>
      <c r="J74">
        <v>10</v>
      </c>
    </row>
    <row r="75" spans="1:10">
      <c r="A75">
        <v>806787</v>
      </c>
      <c r="B75" t="s">
        <v>1168</v>
      </c>
      <c r="C75" t="s">
        <v>1350</v>
      </c>
      <c r="D75" t="s">
        <v>1241</v>
      </c>
      <c r="E75" t="s">
        <v>1264</v>
      </c>
      <c r="F75" t="s">
        <v>444</v>
      </c>
      <c r="G75" t="s">
        <v>1237</v>
      </c>
      <c r="J75">
        <v>73</v>
      </c>
    </row>
    <row r="76" spans="1:10">
      <c r="A76">
        <v>810100</v>
      </c>
      <c r="B76" t="s">
        <v>1351</v>
      </c>
      <c r="C76" t="s">
        <v>1350</v>
      </c>
      <c r="D76" t="s">
        <v>1241</v>
      </c>
      <c r="F76" t="s">
        <v>444</v>
      </c>
      <c r="G76" t="s">
        <v>1237</v>
      </c>
      <c r="J76">
        <v>4</v>
      </c>
    </row>
    <row r="77" spans="1:10">
      <c r="A77">
        <v>887759</v>
      </c>
      <c r="B77" t="s">
        <v>131</v>
      </c>
      <c r="C77" t="s">
        <v>1352</v>
      </c>
      <c r="D77" t="s">
        <v>1241</v>
      </c>
      <c r="F77" t="s">
        <v>1263</v>
      </c>
      <c r="G77" t="s">
        <v>1237</v>
      </c>
      <c r="H77" t="s">
        <v>1243</v>
      </c>
      <c r="J77">
        <v>83</v>
      </c>
    </row>
    <row r="78" spans="1:10">
      <c r="A78">
        <v>775335</v>
      </c>
      <c r="B78" t="s">
        <v>1019</v>
      </c>
      <c r="C78" t="s">
        <v>1353</v>
      </c>
      <c r="D78" t="s">
        <v>1234</v>
      </c>
      <c r="F78" t="s">
        <v>1354</v>
      </c>
      <c r="G78" t="s">
        <v>1237</v>
      </c>
      <c r="H78" t="s">
        <v>1243</v>
      </c>
      <c r="J78">
        <v>87</v>
      </c>
    </row>
    <row r="79" spans="1:10">
      <c r="A79">
        <v>813086</v>
      </c>
      <c r="B79" t="s">
        <v>1355</v>
      </c>
      <c r="C79" t="s">
        <v>1356</v>
      </c>
      <c r="D79" t="s">
        <v>1241</v>
      </c>
      <c r="E79" t="s">
        <v>1242</v>
      </c>
      <c r="F79" t="s">
        <v>380</v>
      </c>
      <c r="G79" t="s">
        <v>1237</v>
      </c>
      <c r="J79">
        <v>91</v>
      </c>
    </row>
    <row r="80" spans="1:10">
      <c r="A80">
        <v>810297</v>
      </c>
      <c r="B80" t="s">
        <v>333</v>
      </c>
      <c r="C80" t="s">
        <v>1357</v>
      </c>
      <c r="D80" t="s">
        <v>1241</v>
      </c>
      <c r="E80" t="s">
        <v>1236</v>
      </c>
      <c r="F80" t="s">
        <v>181</v>
      </c>
      <c r="G80" t="s">
        <v>1237</v>
      </c>
      <c r="J80">
        <v>17</v>
      </c>
    </row>
    <row r="81" spans="1:10">
      <c r="A81">
        <v>805756</v>
      </c>
      <c r="B81" t="s">
        <v>1358</v>
      </c>
      <c r="C81" t="s">
        <v>1357</v>
      </c>
      <c r="D81" t="s">
        <v>1241</v>
      </c>
      <c r="E81" t="s">
        <v>1236</v>
      </c>
      <c r="F81" t="s">
        <v>181</v>
      </c>
      <c r="G81" t="s">
        <v>1237</v>
      </c>
      <c r="J81">
        <v>82</v>
      </c>
    </row>
    <row r="82" spans="1:10">
      <c r="A82">
        <v>888146</v>
      </c>
      <c r="B82" t="s">
        <v>915</v>
      </c>
      <c r="C82" t="s">
        <v>1357</v>
      </c>
      <c r="D82" t="s">
        <v>1241</v>
      </c>
      <c r="E82" t="s">
        <v>1312</v>
      </c>
      <c r="F82" t="s">
        <v>179</v>
      </c>
      <c r="G82" t="s">
        <v>1237</v>
      </c>
      <c r="H82" t="s">
        <v>1243</v>
      </c>
      <c r="J82">
        <v>89</v>
      </c>
    </row>
    <row r="83" spans="1:10">
      <c r="A83">
        <v>717758</v>
      </c>
      <c r="B83" t="s">
        <v>1023</v>
      </c>
      <c r="C83" t="s">
        <v>1359</v>
      </c>
      <c r="D83" t="s">
        <v>1234</v>
      </c>
      <c r="E83" t="s">
        <v>1236</v>
      </c>
      <c r="F83" t="s">
        <v>380</v>
      </c>
      <c r="G83" t="s">
        <v>1237</v>
      </c>
      <c r="J83">
        <v>88</v>
      </c>
    </row>
    <row r="84" spans="1:10">
      <c r="A84">
        <v>775654</v>
      </c>
      <c r="B84" t="s">
        <v>1133</v>
      </c>
      <c r="C84" t="s">
        <v>1360</v>
      </c>
      <c r="D84" t="s">
        <v>1234</v>
      </c>
      <c r="E84" t="s">
        <v>1236</v>
      </c>
      <c r="F84" t="s">
        <v>181</v>
      </c>
      <c r="G84" t="s">
        <v>1237</v>
      </c>
      <c r="H84" t="s">
        <v>1243</v>
      </c>
      <c r="I84">
        <v>9150022</v>
      </c>
      <c r="J84">
        <v>82</v>
      </c>
    </row>
    <row r="85" spans="1:10">
      <c r="A85">
        <v>708097</v>
      </c>
      <c r="B85" t="s">
        <v>1361</v>
      </c>
      <c r="C85" t="s">
        <v>1362</v>
      </c>
      <c r="D85" t="s">
        <v>1234</v>
      </c>
      <c r="F85" t="s">
        <v>380</v>
      </c>
      <c r="G85" t="s">
        <v>1237</v>
      </c>
      <c r="J85">
        <v>70</v>
      </c>
    </row>
    <row r="86" spans="1:10">
      <c r="A86">
        <v>808472</v>
      </c>
      <c r="B86" t="s">
        <v>1363</v>
      </c>
      <c r="C86" t="s">
        <v>1364</v>
      </c>
      <c r="D86" t="s">
        <v>1241</v>
      </c>
      <c r="E86" t="s">
        <v>1236</v>
      </c>
      <c r="F86" t="s">
        <v>380</v>
      </c>
      <c r="G86" t="s">
        <v>1237</v>
      </c>
      <c r="J86">
        <v>76</v>
      </c>
    </row>
    <row r="87" spans="1:10">
      <c r="A87">
        <v>809721</v>
      </c>
      <c r="B87" t="s">
        <v>1365</v>
      </c>
      <c r="C87" t="s">
        <v>1366</v>
      </c>
      <c r="D87" t="s">
        <v>1241</v>
      </c>
      <c r="F87" t="s">
        <v>1367</v>
      </c>
      <c r="G87" t="s">
        <v>1237</v>
      </c>
      <c r="J87">
        <v>7</v>
      </c>
    </row>
    <row r="88" spans="1:10">
      <c r="A88">
        <v>701868</v>
      </c>
      <c r="B88" t="s">
        <v>529</v>
      </c>
      <c r="C88" t="s">
        <v>1368</v>
      </c>
      <c r="D88" t="s">
        <v>1234</v>
      </c>
      <c r="E88" t="s">
        <v>1235</v>
      </c>
      <c r="F88" t="s">
        <v>380</v>
      </c>
      <c r="G88" t="s">
        <v>1237</v>
      </c>
      <c r="J88">
        <v>99</v>
      </c>
    </row>
    <row r="89" spans="1:10">
      <c r="A89">
        <v>712544</v>
      </c>
      <c r="B89" t="s">
        <v>1288</v>
      </c>
      <c r="C89" t="s">
        <v>1369</v>
      </c>
      <c r="D89" t="s">
        <v>1234</v>
      </c>
      <c r="E89" t="s">
        <v>1271</v>
      </c>
      <c r="F89" t="s">
        <v>380</v>
      </c>
      <c r="G89" t="s">
        <v>1237</v>
      </c>
      <c r="H89" t="s">
        <v>1243</v>
      </c>
      <c r="J89">
        <v>82</v>
      </c>
    </row>
    <row r="90" spans="1:10">
      <c r="A90">
        <v>775376</v>
      </c>
      <c r="B90" t="s">
        <v>1370</v>
      </c>
      <c r="C90" t="s">
        <v>1371</v>
      </c>
      <c r="D90" t="s">
        <v>1234</v>
      </c>
      <c r="E90" t="s">
        <v>1236</v>
      </c>
      <c r="F90" t="s">
        <v>348</v>
      </c>
      <c r="G90" t="s">
        <v>1237</v>
      </c>
      <c r="H90" t="s">
        <v>1243</v>
      </c>
      <c r="J90">
        <v>15</v>
      </c>
    </row>
    <row r="91" spans="1:10">
      <c r="A91">
        <v>776093</v>
      </c>
      <c r="B91" t="s">
        <v>529</v>
      </c>
      <c r="C91" t="s">
        <v>1372</v>
      </c>
      <c r="D91" t="s">
        <v>1234</v>
      </c>
      <c r="F91" t="s">
        <v>380</v>
      </c>
      <c r="G91" t="s">
        <v>1237</v>
      </c>
      <c r="H91" t="s">
        <v>1243</v>
      </c>
      <c r="J91">
        <v>6</v>
      </c>
    </row>
    <row r="92" spans="1:10">
      <c r="A92">
        <v>704735</v>
      </c>
      <c r="B92" t="s">
        <v>1258</v>
      </c>
      <c r="C92" t="s">
        <v>1372</v>
      </c>
      <c r="D92" t="s">
        <v>1234</v>
      </c>
      <c r="F92" t="s">
        <v>380</v>
      </c>
      <c r="G92" t="s">
        <v>1237</v>
      </c>
      <c r="J92">
        <v>83</v>
      </c>
    </row>
    <row r="93" spans="1:10">
      <c r="A93">
        <v>703337</v>
      </c>
      <c r="B93" t="s">
        <v>1373</v>
      </c>
      <c r="C93" t="s">
        <v>1374</v>
      </c>
      <c r="D93" t="s">
        <v>1234</v>
      </c>
      <c r="E93" t="s">
        <v>1248</v>
      </c>
      <c r="F93" t="s">
        <v>197</v>
      </c>
      <c r="G93" t="s">
        <v>1237</v>
      </c>
      <c r="J93">
        <v>3</v>
      </c>
    </row>
    <row r="94" spans="1:10">
      <c r="A94">
        <v>712779</v>
      </c>
      <c r="B94" t="s">
        <v>1375</v>
      </c>
      <c r="C94" t="s">
        <v>1376</v>
      </c>
      <c r="D94" t="s">
        <v>1234</v>
      </c>
      <c r="E94" t="s">
        <v>1235</v>
      </c>
      <c r="F94" t="s">
        <v>380</v>
      </c>
      <c r="G94" t="s">
        <v>1237</v>
      </c>
      <c r="J94">
        <v>71</v>
      </c>
    </row>
    <row r="95" spans="1:10">
      <c r="A95">
        <v>702575</v>
      </c>
      <c r="B95" t="s">
        <v>1258</v>
      </c>
      <c r="C95" t="s">
        <v>1377</v>
      </c>
      <c r="D95" t="s">
        <v>1234</v>
      </c>
      <c r="E95" t="s">
        <v>1236</v>
      </c>
      <c r="F95" t="s">
        <v>380</v>
      </c>
      <c r="G95" t="s">
        <v>1237</v>
      </c>
      <c r="H95" t="s">
        <v>1243</v>
      </c>
      <c r="J95">
        <v>84</v>
      </c>
    </row>
    <row r="96" spans="1:10">
      <c r="A96">
        <v>808685</v>
      </c>
      <c r="B96" t="s">
        <v>1378</v>
      </c>
      <c r="C96" t="s">
        <v>1379</v>
      </c>
      <c r="D96" t="s">
        <v>1241</v>
      </c>
      <c r="E96" t="s">
        <v>1236</v>
      </c>
      <c r="F96" t="s">
        <v>380</v>
      </c>
      <c r="G96" t="s">
        <v>1237</v>
      </c>
      <c r="J96">
        <v>92</v>
      </c>
    </row>
    <row r="97" spans="1:10">
      <c r="A97">
        <v>716226</v>
      </c>
      <c r="B97" t="s">
        <v>1380</v>
      </c>
      <c r="C97" t="s">
        <v>1381</v>
      </c>
      <c r="D97" t="s">
        <v>1234</v>
      </c>
      <c r="E97" t="s">
        <v>1254</v>
      </c>
      <c r="F97" t="s">
        <v>1261</v>
      </c>
      <c r="G97" t="s">
        <v>1237</v>
      </c>
      <c r="J97">
        <v>10</v>
      </c>
    </row>
    <row r="98" spans="1:10">
      <c r="A98">
        <v>777618</v>
      </c>
      <c r="B98" t="s">
        <v>1382</v>
      </c>
      <c r="C98" t="s">
        <v>1383</v>
      </c>
      <c r="D98" t="s">
        <v>1234</v>
      </c>
      <c r="E98" t="s">
        <v>1319</v>
      </c>
      <c r="F98" t="s">
        <v>189</v>
      </c>
      <c r="G98" t="s">
        <v>1237</v>
      </c>
      <c r="H98" t="s">
        <v>1243</v>
      </c>
      <c r="J98">
        <v>14</v>
      </c>
    </row>
    <row r="99" spans="1:10">
      <c r="A99">
        <v>806344</v>
      </c>
      <c r="B99" t="s">
        <v>1095</v>
      </c>
      <c r="C99" t="s">
        <v>1384</v>
      </c>
      <c r="D99" t="s">
        <v>1241</v>
      </c>
      <c r="E99" t="s">
        <v>1249</v>
      </c>
      <c r="F99" t="s">
        <v>380</v>
      </c>
      <c r="G99" t="s">
        <v>1237</v>
      </c>
      <c r="J99">
        <v>14</v>
      </c>
    </row>
    <row r="100" spans="1:10">
      <c r="A100">
        <v>701543</v>
      </c>
      <c r="B100" t="s">
        <v>675</v>
      </c>
      <c r="C100" t="s">
        <v>1385</v>
      </c>
      <c r="D100" t="s">
        <v>1234</v>
      </c>
      <c r="E100" t="s">
        <v>1254</v>
      </c>
      <c r="F100" t="s">
        <v>380</v>
      </c>
      <c r="G100" t="s">
        <v>1237</v>
      </c>
      <c r="J100">
        <v>1</v>
      </c>
    </row>
    <row r="101" spans="1:10">
      <c r="A101">
        <v>802367</v>
      </c>
      <c r="B101" t="s">
        <v>1386</v>
      </c>
      <c r="C101" t="s">
        <v>1387</v>
      </c>
      <c r="D101" t="s">
        <v>1241</v>
      </c>
      <c r="E101" t="s">
        <v>1245</v>
      </c>
      <c r="F101" t="s">
        <v>380</v>
      </c>
      <c r="G101" t="s">
        <v>1237</v>
      </c>
      <c r="H101" t="s">
        <v>1243</v>
      </c>
      <c r="J101">
        <v>87</v>
      </c>
    </row>
    <row r="102" spans="1:10">
      <c r="A102">
        <v>713352</v>
      </c>
      <c r="B102" t="s">
        <v>1019</v>
      </c>
      <c r="C102" t="s">
        <v>1388</v>
      </c>
      <c r="D102" t="s">
        <v>1234</v>
      </c>
      <c r="E102" t="s">
        <v>1242</v>
      </c>
      <c r="F102" t="s">
        <v>380</v>
      </c>
      <c r="G102" t="s">
        <v>1237</v>
      </c>
      <c r="J102">
        <v>11</v>
      </c>
    </row>
    <row r="103" spans="1:10">
      <c r="A103">
        <v>776073</v>
      </c>
      <c r="B103" t="s">
        <v>1097</v>
      </c>
      <c r="C103" t="s">
        <v>1389</v>
      </c>
      <c r="D103" t="s">
        <v>1234</v>
      </c>
      <c r="E103" t="s">
        <v>1242</v>
      </c>
      <c r="F103" t="s">
        <v>380</v>
      </c>
      <c r="G103" t="s">
        <v>1237</v>
      </c>
      <c r="H103" t="s">
        <v>1243</v>
      </c>
      <c r="J103">
        <v>10</v>
      </c>
    </row>
    <row r="104" spans="1:10">
      <c r="A104">
        <v>712521</v>
      </c>
      <c r="B104" t="s">
        <v>675</v>
      </c>
      <c r="C104" t="s">
        <v>1390</v>
      </c>
      <c r="D104" t="s">
        <v>1234</v>
      </c>
      <c r="E104" t="s">
        <v>1242</v>
      </c>
      <c r="F104" t="s">
        <v>380</v>
      </c>
      <c r="G104" t="s">
        <v>1237</v>
      </c>
      <c r="J104">
        <v>14</v>
      </c>
    </row>
    <row r="105" spans="1:10">
      <c r="A105">
        <v>774745</v>
      </c>
      <c r="B105" t="s">
        <v>938</v>
      </c>
      <c r="C105" t="s">
        <v>1391</v>
      </c>
      <c r="D105" t="s">
        <v>1234</v>
      </c>
      <c r="E105" t="s">
        <v>1264</v>
      </c>
      <c r="F105" t="s">
        <v>219</v>
      </c>
      <c r="G105" t="s">
        <v>1237</v>
      </c>
      <c r="H105" t="s">
        <v>1243</v>
      </c>
      <c r="J105">
        <v>75</v>
      </c>
    </row>
    <row r="106" spans="1:10">
      <c r="A106">
        <v>718798</v>
      </c>
      <c r="B106" t="s">
        <v>1392</v>
      </c>
      <c r="C106" t="s">
        <v>1393</v>
      </c>
      <c r="D106" t="s">
        <v>1234</v>
      </c>
      <c r="E106" t="s">
        <v>1312</v>
      </c>
      <c r="F106" t="s">
        <v>327</v>
      </c>
      <c r="G106" t="s">
        <v>1237</v>
      </c>
      <c r="J106">
        <v>9</v>
      </c>
    </row>
    <row r="107" spans="1:10">
      <c r="A107">
        <v>712796</v>
      </c>
      <c r="B107" t="s">
        <v>122</v>
      </c>
      <c r="C107" t="s">
        <v>1394</v>
      </c>
      <c r="D107" t="s">
        <v>1234</v>
      </c>
      <c r="E107" t="s">
        <v>1254</v>
      </c>
      <c r="F107" t="s">
        <v>380</v>
      </c>
      <c r="G107" t="s">
        <v>1237</v>
      </c>
      <c r="J107">
        <v>4</v>
      </c>
    </row>
    <row r="108" spans="1:10">
      <c r="A108">
        <v>811010</v>
      </c>
      <c r="B108" t="s">
        <v>1395</v>
      </c>
      <c r="C108" t="s">
        <v>1396</v>
      </c>
      <c r="D108" t="s">
        <v>1241</v>
      </c>
      <c r="E108" t="s">
        <v>1271</v>
      </c>
      <c r="F108" t="s">
        <v>380</v>
      </c>
      <c r="G108" t="s">
        <v>1237</v>
      </c>
      <c r="J108">
        <v>76</v>
      </c>
    </row>
    <row r="109" spans="1:10">
      <c r="A109">
        <v>700889</v>
      </c>
      <c r="B109" t="s">
        <v>1023</v>
      </c>
      <c r="C109" t="s">
        <v>1398</v>
      </c>
      <c r="D109" t="s">
        <v>1234</v>
      </c>
      <c r="E109" t="s">
        <v>1256</v>
      </c>
      <c r="F109" t="s">
        <v>380</v>
      </c>
      <c r="G109" t="s">
        <v>1237</v>
      </c>
      <c r="H109" t="s">
        <v>1243</v>
      </c>
      <c r="J109">
        <v>90</v>
      </c>
    </row>
    <row r="110" spans="1:10">
      <c r="A110">
        <v>700451</v>
      </c>
      <c r="B110" t="s">
        <v>1399</v>
      </c>
      <c r="C110" t="s">
        <v>1398</v>
      </c>
      <c r="D110" t="s">
        <v>1234</v>
      </c>
      <c r="F110" t="s">
        <v>380</v>
      </c>
      <c r="G110" t="s">
        <v>1237</v>
      </c>
      <c r="J110">
        <v>9</v>
      </c>
    </row>
    <row r="111" spans="1:10">
      <c r="A111">
        <v>813093</v>
      </c>
      <c r="B111" t="s">
        <v>1400</v>
      </c>
      <c r="C111" t="s">
        <v>1401</v>
      </c>
      <c r="D111" t="s">
        <v>1241</v>
      </c>
      <c r="F111" t="s">
        <v>380</v>
      </c>
      <c r="G111" t="s">
        <v>1237</v>
      </c>
      <c r="J111">
        <v>5</v>
      </c>
    </row>
    <row r="112" spans="1:10">
      <c r="A112">
        <v>800882</v>
      </c>
      <c r="B112" t="s">
        <v>1333</v>
      </c>
      <c r="C112" t="s">
        <v>1401</v>
      </c>
      <c r="D112" t="s">
        <v>1241</v>
      </c>
      <c r="F112" t="s">
        <v>380</v>
      </c>
      <c r="G112" t="s">
        <v>1237</v>
      </c>
      <c r="H112" t="s">
        <v>1243</v>
      </c>
      <c r="J112">
        <v>93</v>
      </c>
    </row>
    <row r="113" spans="1:10">
      <c r="A113">
        <v>804993</v>
      </c>
      <c r="B113" t="s">
        <v>1402</v>
      </c>
      <c r="C113" t="s">
        <v>1401</v>
      </c>
      <c r="D113" t="s">
        <v>1241</v>
      </c>
      <c r="F113" t="s">
        <v>380</v>
      </c>
      <c r="G113" t="s">
        <v>1237</v>
      </c>
      <c r="J113">
        <v>62</v>
      </c>
    </row>
    <row r="114" spans="1:10">
      <c r="A114">
        <v>716966</v>
      </c>
      <c r="B114" t="s">
        <v>935</v>
      </c>
      <c r="C114" t="s">
        <v>1403</v>
      </c>
      <c r="D114" t="s">
        <v>1234</v>
      </c>
      <c r="E114" t="s">
        <v>1236</v>
      </c>
      <c r="F114" t="s">
        <v>380</v>
      </c>
      <c r="G114" t="s">
        <v>1237</v>
      </c>
      <c r="J114">
        <v>62</v>
      </c>
    </row>
    <row r="115" spans="1:10">
      <c r="A115">
        <v>705028</v>
      </c>
      <c r="B115" t="s">
        <v>1404</v>
      </c>
      <c r="C115" t="s">
        <v>1405</v>
      </c>
      <c r="D115" t="s">
        <v>1234</v>
      </c>
      <c r="F115" t="s">
        <v>210</v>
      </c>
      <c r="G115" t="s">
        <v>1237</v>
      </c>
      <c r="J115">
        <v>66</v>
      </c>
    </row>
    <row r="116" spans="1:10">
      <c r="A116">
        <v>887628</v>
      </c>
      <c r="B116" t="s">
        <v>1406</v>
      </c>
      <c r="C116" t="s">
        <v>1407</v>
      </c>
      <c r="D116" t="s">
        <v>1241</v>
      </c>
      <c r="F116" t="s">
        <v>210</v>
      </c>
      <c r="G116" t="s">
        <v>1237</v>
      </c>
      <c r="H116" t="s">
        <v>1243</v>
      </c>
      <c r="J116">
        <v>7</v>
      </c>
    </row>
    <row r="117" spans="1:10">
      <c r="A117">
        <v>806334</v>
      </c>
      <c r="B117" t="s">
        <v>1408</v>
      </c>
      <c r="C117" t="s">
        <v>1407</v>
      </c>
      <c r="D117" t="s">
        <v>1241</v>
      </c>
      <c r="F117" t="s">
        <v>210</v>
      </c>
      <c r="G117" t="s">
        <v>1237</v>
      </c>
      <c r="J117">
        <v>69</v>
      </c>
    </row>
    <row r="118" spans="1:10">
      <c r="A118">
        <v>710336</v>
      </c>
      <c r="B118" t="s">
        <v>652</v>
      </c>
      <c r="C118" t="s">
        <v>1409</v>
      </c>
      <c r="D118" t="s">
        <v>1234</v>
      </c>
      <c r="E118" t="s">
        <v>1254</v>
      </c>
      <c r="F118" t="s">
        <v>380</v>
      </c>
      <c r="G118" t="s">
        <v>1237</v>
      </c>
      <c r="J118">
        <v>6</v>
      </c>
    </row>
    <row r="119" spans="1:10">
      <c r="A119">
        <v>716273</v>
      </c>
      <c r="B119" t="s">
        <v>529</v>
      </c>
      <c r="C119" t="s">
        <v>1409</v>
      </c>
      <c r="D119" t="s">
        <v>1234</v>
      </c>
      <c r="E119" t="s">
        <v>1242</v>
      </c>
      <c r="F119" t="s">
        <v>1261</v>
      </c>
      <c r="G119" t="s">
        <v>1237</v>
      </c>
      <c r="J119">
        <v>9</v>
      </c>
    </row>
    <row r="120" spans="1:10">
      <c r="A120">
        <v>708911</v>
      </c>
      <c r="B120" t="s">
        <v>1288</v>
      </c>
      <c r="C120" t="s">
        <v>1409</v>
      </c>
      <c r="D120" t="s">
        <v>1234</v>
      </c>
      <c r="E120" t="s">
        <v>1271</v>
      </c>
      <c r="F120" t="s">
        <v>380</v>
      </c>
      <c r="G120" t="s">
        <v>1237</v>
      </c>
      <c r="H120" t="s">
        <v>1243</v>
      </c>
      <c r="J120">
        <v>90</v>
      </c>
    </row>
    <row r="121" spans="1:10">
      <c r="A121">
        <v>777957</v>
      </c>
      <c r="B121" t="s">
        <v>1023</v>
      </c>
      <c r="C121" t="s">
        <v>1410</v>
      </c>
      <c r="D121" t="s">
        <v>1234</v>
      </c>
      <c r="E121" t="s">
        <v>1236</v>
      </c>
      <c r="F121" t="s">
        <v>169</v>
      </c>
      <c r="G121" t="s">
        <v>1237</v>
      </c>
      <c r="H121" t="s">
        <v>1243</v>
      </c>
      <c r="J121">
        <v>11</v>
      </c>
    </row>
    <row r="122" spans="1:10">
      <c r="A122">
        <v>713773</v>
      </c>
      <c r="B122" t="s">
        <v>1411</v>
      </c>
      <c r="C122" t="s">
        <v>1410</v>
      </c>
      <c r="D122" t="s">
        <v>1234</v>
      </c>
      <c r="E122" t="s">
        <v>1319</v>
      </c>
      <c r="F122" t="s">
        <v>380</v>
      </c>
      <c r="G122" t="s">
        <v>1237</v>
      </c>
      <c r="H122" t="s">
        <v>1243</v>
      </c>
      <c r="J122">
        <v>85</v>
      </c>
    </row>
    <row r="123" spans="1:10">
      <c r="A123">
        <v>705694</v>
      </c>
      <c r="B123" t="s">
        <v>1251</v>
      </c>
      <c r="C123" t="s">
        <v>1413</v>
      </c>
      <c r="D123" t="s">
        <v>1234</v>
      </c>
      <c r="F123" t="s">
        <v>179</v>
      </c>
      <c r="G123" t="s">
        <v>1237</v>
      </c>
      <c r="J123">
        <v>78</v>
      </c>
    </row>
    <row r="124" spans="1:10">
      <c r="A124">
        <v>806077</v>
      </c>
      <c r="B124" t="s">
        <v>1363</v>
      </c>
      <c r="C124" t="s">
        <v>1414</v>
      </c>
      <c r="D124" t="s">
        <v>1241</v>
      </c>
      <c r="E124" t="s">
        <v>1236</v>
      </c>
      <c r="F124" t="s">
        <v>380</v>
      </c>
      <c r="G124" t="s">
        <v>1237</v>
      </c>
      <c r="J124">
        <v>80</v>
      </c>
    </row>
    <row r="125" spans="1:10">
      <c r="A125">
        <v>702034</v>
      </c>
      <c r="B125" t="s">
        <v>1288</v>
      </c>
      <c r="C125" t="s">
        <v>1415</v>
      </c>
      <c r="D125" t="s">
        <v>1234</v>
      </c>
      <c r="E125" t="s">
        <v>1248</v>
      </c>
      <c r="F125" t="s">
        <v>380</v>
      </c>
      <c r="G125" t="s">
        <v>1237</v>
      </c>
      <c r="H125" t="s">
        <v>1243</v>
      </c>
      <c r="J125">
        <v>89</v>
      </c>
    </row>
    <row r="126" spans="1:10">
      <c r="A126">
        <v>802327</v>
      </c>
      <c r="B126" t="s">
        <v>1299</v>
      </c>
      <c r="C126" t="s">
        <v>1416</v>
      </c>
      <c r="D126" t="s">
        <v>1241</v>
      </c>
      <c r="E126" t="s">
        <v>1254</v>
      </c>
      <c r="F126" t="s">
        <v>380</v>
      </c>
      <c r="G126" t="s">
        <v>1237</v>
      </c>
      <c r="J126">
        <v>8</v>
      </c>
    </row>
    <row r="127" spans="1:10">
      <c r="A127">
        <v>702144</v>
      </c>
      <c r="B127" t="s">
        <v>1417</v>
      </c>
      <c r="C127" t="s">
        <v>1418</v>
      </c>
      <c r="D127" t="s">
        <v>1234</v>
      </c>
      <c r="E127" t="s">
        <v>1236</v>
      </c>
      <c r="F127" t="s">
        <v>380</v>
      </c>
      <c r="G127" t="s">
        <v>1237</v>
      </c>
      <c r="H127" t="s">
        <v>1243</v>
      </c>
      <c r="J127">
        <v>83</v>
      </c>
    </row>
    <row r="128" spans="1:10">
      <c r="A128">
        <v>706047</v>
      </c>
      <c r="B128" t="s">
        <v>1288</v>
      </c>
      <c r="C128" t="s">
        <v>1418</v>
      </c>
      <c r="D128" t="s">
        <v>1234</v>
      </c>
      <c r="E128" t="s">
        <v>1264</v>
      </c>
      <c r="F128" t="s">
        <v>380</v>
      </c>
      <c r="G128" t="s">
        <v>1237</v>
      </c>
      <c r="H128" t="s">
        <v>1243</v>
      </c>
      <c r="J128">
        <v>83</v>
      </c>
    </row>
    <row r="129" spans="1:10">
      <c r="A129">
        <v>776037</v>
      </c>
      <c r="B129" t="s">
        <v>652</v>
      </c>
      <c r="C129" t="s">
        <v>1419</v>
      </c>
      <c r="D129" t="s">
        <v>1234</v>
      </c>
      <c r="E129" t="s">
        <v>1264</v>
      </c>
      <c r="F129" t="s">
        <v>380</v>
      </c>
      <c r="G129" t="s">
        <v>1237</v>
      </c>
      <c r="H129" t="s">
        <v>1243</v>
      </c>
      <c r="I129">
        <v>9150141</v>
      </c>
      <c r="J129">
        <v>95</v>
      </c>
    </row>
    <row r="130" spans="1:10">
      <c r="A130">
        <v>809672</v>
      </c>
      <c r="B130" t="s">
        <v>1420</v>
      </c>
      <c r="C130" t="s">
        <v>1421</v>
      </c>
      <c r="D130" t="s">
        <v>1241</v>
      </c>
      <c r="E130" t="s">
        <v>1242</v>
      </c>
      <c r="F130" t="s">
        <v>380</v>
      </c>
      <c r="G130" t="s">
        <v>1237</v>
      </c>
      <c r="J130">
        <v>7</v>
      </c>
    </row>
    <row r="131" spans="1:10">
      <c r="A131">
        <v>811027</v>
      </c>
      <c r="B131" t="s">
        <v>1168</v>
      </c>
      <c r="C131" t="s">
        <v>1421</v>
      </c>
      <c r="D131" t="s">
        <v>1241</v>
      </c>
      <c r="F131" t="s">
        <v>380</v>
      </c>
      <c r="G131" t="s">
        <v>1237</v>
      </c>
      <c r="J131">
        <v>5</v>
      </c>
    </row>
    <row r="132" spans="1:10">
      <c r="A132">
        <v>714689</v>
      </c>
      <c r="B132" t="s">
        <v>661</v>
      </c>
      <c r="C132" t="s">
        <v>1422</v>
      </c>
      <c r="D132" t="s">
        <v>1234</v>
      </c>
      <c r="E132" t="s">
        <v>1245</v>
      </c>
      <c r="F132" t="s">
        <v>380</v>
      </c>
      <c r="G132" t="s">
        <v>1237</v>
      </c>
      <c r="H132" t="s">
        <v>1243</v>
      </c>
      <c r="J132">
        <v>81</v>
      </c>
    </row>
    <row r="133" spans="1:10">
      <c r="A133">
        <v>717563</v>
      </c>
      <c r="B133" t="s">
        <v>529</v>
      </c>
      <c r="C133" t="s">
        <v>1423</v>
      </c>
      <c r="D133" t="s">
        <v>1234</v>
      </c>
      <c r="E133" t="s">
        <v>1250</v>
      </c>
      <c r="F133" t="s">
        <v>380</v>
      </c>
      <c r="G133" t="s">
        <v>1237</v>
      </c>
      <c r="H133" t="s">
        <v>1243</v>
      </c>
      <c r="J133">
        <v>87</v>
      </c>
    </row>
    <row r="134" spans="1:10">
      <c r="A134">
        <v>703518</v>
      </c>
      <c r="B134" t="s">
        <v>1258</v>
      </c>
      <c r="C134" t="s">
        <v>1423</v>
      </c>
      <c r="D134" t="s">
        <v>1234</v>
      </c>
      <c r="E134" t="s">
        <v>1249</v>
      </c>
      <c r="F134" t="s">
        <v>380</v>
      </c>
      <c r="G134" t="s">
        <v>1237</v>
      </c>
      <c r="J134">
        <v>8</v>
      </c>
    </row>
    <row r="135" spans="1:10">
      <c r="A135">
        <v>700183</v>
      </c>
      <c r="B135" t="s">
        <v>1424</v>
      </c>
      <c r="C135" t="s">
        <v>1423</v>
      </c>
      <c r="D135" t="s">
        <v>1234</v>
      </c>
      <c r="E135" t="s">
        <v>1235</v>
      </c>
      <c r="F135" t="s">
        <v>179</v>
      </c>
      <c r="G135" t="s">
        <v>1237</v>
      </c>
      <c r="J135">
        <v>96</v>
      </c>
    </row>
    <row r="136" spans="1:10">
      <c r="A136">
        <v>715316</v>
      </c>
      <c r="B136" t="s">
        <v>1425</v>
      </c>
      <c r="C136" t="s">
        <v>1426</v>
      </c>
      <c r="D136" t="s">
        <v>1234</v>
      </c>
      <c r="E136" t="s">
        <v>1242</v>
      </c>
      <c r="F136" t="s">
        <v>179</v>
      </c>
      <c r="G136" t="s">
        <v>1237</v>
      </c>
      <c r="J136">
        <v>94</v>
      </c>
    </row>
    <row r="137" spans="1:10">
      <c r="A137">
        <v>714572</v>
      </c>
      <c r="B137" t="s">
        <v>1023</v>
      </c>
      <c r="C137" t="s">
        <v>1427</v>
      </c>
      <c r="D137" t="s">
        <v>1234</v>
      </c>
      <c r="E137" t="s">
        <v>1242</v>
      </c>
      <c r="F137" t="s">
        <v>380</v>
      </c>
      <c r="G137" t="s">
        <v>1237</v>
      </c>
      <c r="J137">
        <v>9</v>
      </c>
    </row>
    <row r="138" spans="1:10">
      <c r="A138">
        <v>802338</v>
      </c>
      <c r="B138" t="s">
        <v>1351</v>
      </c>
      <c r="C138" t="s">
        <v>1428</v>
      </c>
      <c r="D138" t="s">
        <v>1241</v>
      </c>
      <c r="F138" t="s">
        <v>380</v>
      </c>
      <c r="G138" t="s">
        <v>1237</v>
      </c>
      <c r="J138">
        <v>78</v>
      </c>
    </row>
    <row r="139" spans="1:10">
      <c r="A139">
        <v>808763</v>
      </c>
      <c r="B139" t="s">
        <v>1429</v>
      </c>
      <c r="C139" t="s">
        <v>1430</v>
      </c>
      <c r="D139" t="s">
        <v>1241</v>
      </c>
      <c r="E139" t="s">
        <v>1236</v>
      </c>
      <c r="F139" t="s">
        <v>380</v>
      </c>
      <c r="G139" t="s">
        <v>1237</v>
      </c>
      <c r="H139" t="s">
        <v>1243</v>
      </c>
      <c r="J139">
        <v>87</v>
      </c>
    </row>
    <row r="140" spans="1:10">
      <c r="A140">
        <v>806093</v>
      </c>
      <c r="B140" t="s">
        <v>915</v>
      </c>
      <c r="C140" t="s">
        <v>1430</v>
      </c>
      <c r="D140" t="s">
        <v>1241</v>
      </c>
      <c r="E140" t="s">
        <v>1236</v>
      </c>
      <c r="F140" t="s">
        <v>380</v>
      </c>
      <c r="G140" t="s">
        <v>1237</v>
      </c>
      <c r="H140" t="s">
        <v>1243</v>
      </c>
      <c r="J140">
        <v>91</v>
      </c>
    </row>
    <row r="141" spans="1:10">
      <c r="A141">
        <v>810323</v>
      </c>
      <c r="B141" t="s">
        <v>1307</v>
      </c>
      <c r="C141" t="s">
        <v>1431</v>
      </c>
      <c r="D141" t="s">
        <v>1241</v>
      </c>
      <c r="E141" t="s">
        <v>1250</v>
      </c>
      <c r="F141" t="s">
        <v>179</v>
      </c>
      <c r="G141" t="s">
        <v>1237</v>
      </c>
      <c r="J141">
        <v>5</v>
      </c>
    </row>
    <row r="142" spans="1:10">
      <c r="A142">
        <v>889212</v>
      </c>
      <c r="B142" t="s">
        <v>1432</v>
      </c>
      <c r="C142" t="s">
        <v>1431</v>
      </c>
      <c r="D142" t="s">
        <v>1241</v>
      </c>
      <c r="E142" t="s">
        <v>1250</v>
      </c>
      <c r="F142" t="s">
        <v>169</v>
      </c>
      <c r="G142" t="s">
        <v>1237</v>
      </c>
      <c r="H142" t="s">
        <v>1243</v>
      </c>
      <c r="I142">
        <v>9155074</v>
      </c>
      <c r="J142">
        <v>3</v>
      </c>
    </row>
    <row r="143" spans="1:10">
      <c r="A143">
        <v>801821</v>
      </c>
      <c r="B143" t="s">
        <v>978</v>
      </c>
      <c r="C143" t="s">
        <v>1431</v>
      </c>
      <c r="D143" t="s">
        <v>1241</v>
      </c>
      <c r="E143" t="s">
        <v>1245</v>
      </c>
      <c r="F143" t="s">
        <v>380</v>
      </c>
      <c r="G143" t="s">
        <v>1237</v>
      </c>
      <c r="J143">
        <v>0</v>
      </c>
    </row>
    <row r="144" spans="1:10">
      <c r="A144">
        <v>713674</v>
      </c>
      <c r="B144" t="s">
        <v>1023</v>
      </c>
      <c r="C144" t="s">
        <v>1433</v>
      </c>
      <c r="D144" t="s">
        <v>1234</v>
      </c>
      <c r="E144" t="s">
        <v>1236</v>
      </c>
      <c r="F144" t="s">
        <v>380</v>
      </c>
      <c r="G144" t="s">
        <v>1237</v>
      </c>
      <c r="J144">
        <v>90</v>
      </c>
    </row>
    <row r="145" spans="1:10">
      <c r="A145">
        <v>773737</v>
      </c>
      <c r="B145" t="s">
        <v>675</v>
      </c>
      <c r="C145" t="s">
        <v>1434</v>
      </c>
      <c r="D145" t="s">
        <v>1234</v>
      </c>
      <c r="E145" t="s">
        <v>1319</v>
      </c>
      <c r="F145" t="s">
        <v>179</v>
      </c>
      <c r="G145" t="s">
        <v>1237</v>
      </c>
      <c r="H145" t="s">
        <v>1243</v>
      </c>
      <c r="I145">
        <v>9150323</v>
      </c>
      <c r="J145">
        <v>3</v>
      </c>
    </row>
    <row r="146" spans="1:10">
      <c r="A146">
        <v>701194</v>
      </c>
      <c r="B146" t="s">
        <v>1435</v>
      </c>
      <c r="C146" t="s">
        <v>1436</v>
      </c>
      <c r="D146" t="s">
        <v>1234</v>
      </c>
      <c r="F146" t="s">
        <v>380</v>
      </c>
      <c r="G146" t="s">
        <v>1237</v>
      </c>
      <c r="H146" t="s">
        <v>1243</v>
      </c>
      <c r="J146">
        <v>90</v>
      </c>
    </row>
    <row r="147" spans="1:10">
      <c r="A147">
        <v>805530</v>
      </c>
      <c r="B147" t="s">
        <v>1437</v>
      </c>
      <c r="C147" t="s">
        <v>1438</v>
      </c>
      <c r="D147" t="s">
        <v>1241</v>
      </c>
      <c r="E147" t="s">
        <v>1236</v>
      </c>
      <c r="F147" t="s">
        <v>380</v>
      </c>
      <c r="G147" t="s">
        <v>1237</v>
      </c>
      <c r="J147">
        <v>76</v>
      </c>
    </row>
    <row r="148" spans="1:10">
      <c r="A148">
        <v>776344</v>
      </c>
      <c r="B148" t="s">
        <v>1439</v>
      </c>
      <c r="C148" t="s">
        <v>1440</v>
      </c>
      <c r="D148" t="s">
        <v>1234</v>
      </c>
      <c r="E148" t="s">
        <v>1271</v>
      </c>
      <c r="F148" t="s">
        <v>1261</v>
      </c>
      <c r="G148" t="s">
        <v>1237</v>
      </c>
      <c r="H148" t="s">
        <v>1243</v>
      </c>
      <c r="J148">
        <v>8</v>
      </c>
    </row>
    <row r="149" spans="1:10">
      <c r="A149">
        <v>717013</v>
      </c>
      <c r="B149" t="s">
        <v>1133</v>
      </c>
      <c r="C149" t="s">
        <v>1441</v>
      </c>
      <c r="D149" t="s">
        <v>1234</v>
      </c>
      <c r="E149" t="s">
        <v>1250</v>
      </c>
      <c r="F149" t="s">
        <v>380</v>
      </c>
      <c r="G149" t="s">
        <v>1237</v>
      </c>
      <c r="J149">
        <v>73</v>
      </c>
    </row>
    <row r="150" spans="1:10">
      <c r="A150">
        <v>890400</v>
      </c>
      <c r="B150" t="s">
        <v>1442</v>
      </c>
      <c r="C150" t="s">
        <v>1443</v>
      </c>
      <c r="D150" t="s">
        <v>1241</v>
      </c>
      <c r="E150" t="s">
        <v>1271</v>
      </c>
      <c r="F150" t="s">
        <v>169</v>
      </c>
      <c r="G150" t="s">
        <v>1237</v>
      </c>
      <c r="H150" t="s">
        <v>1243</v>
      </c>
      <c r="J150">
        <v>10</v>
      </c>
    </row>
    <row r="151" spans="1:10">
      <c r="A151">
        <v>773715</v>
      </c>
      <c r="B151" t="s">
        <v>661</v>
      </c>
      <c r="C151" t="s">
        <v>1444</v>
      </c>
      <c r="D151" t="s">
        <v>1234</v>
      </c>
      <c r="E151" t="s">
        <v>1236</v>
      </c>
      <c r="F151" t="s">
        <v>179</v>
      </c>
      <c r="G151" t="s">
        <v>1237</v>
      </c>
      <c r="H151" t="s">
        <v>1243</v>
      </c>
      <c r="I151">
        <v>9150349</v>
      </c>
      <c r="J151">
        <v>93</v>
      </c>
    </row>
    <row r="152" spans="1:10">
      <c r="A152">
        <v>716837</v>
      </c>
      <c r="B152" t="s">
        <v>1445</v>
      </c>
      <c r="C152" t="s">
        <v>1446</v>
      </c>
      <c r="D152" t="s">
        <v>1234</v>
      </c>
      <c r="E152" t="s">
        <v>1256</v>
      </c>
      <c r="F152" t="s">
        <v>1447</v>
      </c>
      <c r="G152" t="s">
        <v>1237</v>
      </c>
      <c r="J152">
        <v>72</v>
      </c>
    </row>
    <row r="153" spans="1:10">
      <c r="A153">
        <v>889187</v>
      </c>
      <c r="B153" t="s">
        <v>960</v>
      </c>
      <c r="C153" t="s">
        <v>1448</v>
      </c>
      <c r="D153" t="s">
        <v>1241</v>
      </c>
      <c r="F153" t="s">
        <v>380</v>
      </c>
      <c r="G153" t="s">
        <v>1237</v>
      </c>
      <c r="H153" t="s">
        <v>1243</v>
      </c>
      <c r="J153">
        <v>9</v>
      </c>
    </row>
    <row r="154" spans="1:10">
      <c r="A154">
        <v>808040</v>
      </c>
      <c r="B154" t="s">
        <v>965</v>
      </c>
      <c r="C154" t="s">
        <v>1448</v>
      </c>
      <c r="D154" t="s">
        <v>1241</v>
      </c>
      <c r="E154" t="s">
        <v>1256</v>
      </c>
      <c r="F154" t="s">
        <v>1447</v>
      </c>
      <c r="G154" t="s">
        <v>1237</v>
      </c>
      <c r="J154">
        <v>73</v>
      </c>
    </row>
    <row r="155" spans="1:10">
      <c r="A155">
        <v>811946</v>
      </c>
      <c r="B155" t="s">
        <v>1449</v>
      </c>
      <c r="C155" t="s">
        <v>1448</v>
      </c>
      <c r="D155" t="s">
        <v>1241</v>
      </c>
      <c r="E155" t="s">
        <v>1256</v>
      </c>
      <c r="F155" t="s">
        <v>1447</v>
      </c>
      <c r="G155" t="s">
        <v>1237</v>
      </c>
      <c r="J155">
        <v>8</v>
      </c>
    </row>
    <row r="156" spans="1:10">
      <c r="A156">
        <v>800279</v>
      </c>
      <c r="B156" t="s">
        <v>978</v>
      </c>
      <c r="C156" t="s">
        <v>1448</v>
      </c>
      <c r="D156" t="s">
        <v>1241</v>
      </c>
      <c r="E156" t="s">
        <v>1256</v>
      </c>
      <c r="F156" t="s">
        <v>1447</v>
      </c>
      <c r="G156" t="s">
        <v>1237</v>
      </c>
      <c r="J156">
        <v>11</v>
      </c>
    </row>
    <row r="157" spans="1:10">
      <c r="A157">
        <v>887886</v>
      </c>
      <c r="B157" t="s">
        <v>1450</v>
      </c>
      <c r="C157" t="s">
        <v>1451</v>
      </c>
      <c r="D157" t="s">
        <v>1241</v>
      </c>
      <c r="E157" t="s">
        <v>1271</v>
      </c>
      <c r="F157" t="s">
        <v>195</v>
      </c>
      <c r="G157" t="s">
        <v>1237</v>
      </c>
      <c r="H157" t="s">
        <v>1243</v>
      </c>
      <c r="I157">
        <v>9155123</v>
      </c>
      <c r="J157">
        <v>6</v>
      </c>
    </row>
    <row r="158" spans="1:10">
      <c r="A158">
        <v>887887</v>
      </c>
      <c r="B158" t="s">
        <v>1452</v>
      </c>
      <c r="C158" t="s">
        <v>1451</v>
      </c>
      <c r="D158" t="s">
        <v>1241</v>
      </c>
      <c r="E158" t="s">
        <v>1271</v>
      </c>
      <c r="F158" t="s">
        <v>195</v>
      </c>
      <c r="G158" t="s">
        <v>1237</v>
      </c>
      <c r="H158" t="s">
        <v>1243</v>
      </c>
      <c r="I158">
        <v>9155174</v>
      </c>
      <c r="J158">
        <v>10</v>
      </c>
    </row>
    <row r="159" spans="1:10">
      <c r="A159">
        <v>713409</v>
      </c>
      <c r="B159" t="s">
        <v>655</v>
      </c>
      <c r="C159" t="s">
        <v>1451</v>
      </c>
      <c r="D159" t="s">
        <v>1234</v>
      </c>
      <c r="E159" t="s">
        <v>1236</v>
      </c>
      <c r="F159" t="s">
        <v>380</v>
      </c>
      <c r="G159" t="s">
        <v>1237</v>
      </c>
      <c r="H159" t="s">
        <v>1243</v>
      </c>
      <c r="J159">
        <v>86</v>
      </c>
    </row>
    <row r="160" spans="1:10">
      <c r="A160">
        <v>718023</v>
      </c>
      <c r="B160" t="s">
        <v>1453</v>
      </c>
      <c r="C160" t="s">
        <v>1454</v>
      </c>
      <c r="D160" t="s">
        <v>1234</v>
      </c>
      <c r="E160" t="s">
        <v>1312</v>
      </c>
      <c r="F160" t="s">
        <v>1261</v>
      </c>
      <c r="G160" t="s">
        <v>1237</v>
      </c>
    </row>
    <row r="161" spans="1:10">
      <c r="A161">
        <v>706858</v>
      </c>
      <c r="B161" t="s">
        <v>1453</v>
      </c>
      <c r="C161" t="s">
        <v>1454</v>
      </c>
      <c r="D161" t="s">
        <v>1234</v>
      </c>
      <c r="E161" t="s">
        <v>1312</v>
      </c>
      <c r="F161" t="s">
        <v>1261</v>
      </c>
      <c r="G161" t="s">
        <v>1237</v>
      </c>
    </row>
    <row r="162" spans="1:10">
      <c r="A162">
        <v>777979</v>
      </c>
      <c r="B162" t="s">
        <v>1013</v>
      </c>
      <c r="C162" t="s">
        <v>1455</v>
      </c>
      <c r="D162" t="s">
        <v>1234</v>
      </c>
      <c r="E162" t="s">
        <v>1312</v>
      </c>
      <c r="F162" t="s">
        <v>219</v>
      </c>
      <c r="G162" t="s">
        <v>1237</v>
      </c>
      <c r="J162">
        <v>15</v>
      </c>
    </row>
    <row r="163" spans="1:10">
      <c r="A163">
        <v>811326</v>
      </c>
      <c r="B163" t="s">
        <v>333</v>
      </c>
      <c r="C163" t="s">
        <v>1456</v>
      </c>
      <c r="D163" t="s">
        <v>1241</v>
      </c>
      <c r="F163" t="s">
        <v>380</v>
      </c>
      <c r="G163" t="s">
        <v>1237</v>
      </c>
      <c r="J163">
        <v>92</v>
      </c>
    </row>
    <row r="164" spans="1:10">
      <c r="A164">
        <v>810522</v>
      </c>
      <c r="B164" t="s">
        <v>134</v>
      </c>
      <c r="C164" t="s">
        <v>1456</v>
      </c>
      <c r="D164" t="s">
        <v>1241</v>
      </c>
      <c r="F164" t="s">
        <v>380</v>
      </c>
      <c r="G164" t="s">
        <v>1237</v>
      </c>
      <c r="J164">
        <v>4</v>
      </c>
    </row>
    <row r="165" spans="1:10">
      <c r="A165">
        <v>808336</v>
      </c>
      <c r="B165" t="s">
        <v>1363</v>
      </c>
      <c r="C165" t="s">
        <v>1457</v>
      </c>
      <c r="D165" t="s">
        <v>1241</v>
      </c>
      <c r="F165" t="s">
        <v>195</v>
      </c>
      <c r="G165" t="s">
        <v>1237</v>
      </c>
      <c r="I165">
        <v>9155133</v>
      </c>
      <c r="J165">
        <v>4</v>
      </c>
    </row>
    <row r="166" spans="1:10">
      <c r="A166">
        <v>716642</v>
      </c>
      <c r="B166" t="s">
        <v>671</v>
      </c>
      <c r="C166" t="s">
        <v>1458</v>
      </c>
      <c r="D166" t="s">
        <v>1234</v>
      </c>
      <c r="E166" t="s">
        <v>1254</v>
      </c>
      <c r="F166" t="s">
        <v>380</v>
      </c>
      <c r="G166" t="s">
        <v>1237</v>
      </c>
      <c r="J166">
        <v>93</v>
      </c>
    </row>
    <row r="167" spans="1:10">
      <c r="A167">
        <v>716700</v>
      </c>
      <c r="B167" t="s">
        <v>1375</v>
      </c>
      <c r="C167" t="s">
        <v>1459</v>
      </c>
      <c r="D167" t="s">
        <v>1234</v>
      </c>
      <c r="F167" t="s">
        <v>380</v>
      </c>
      <c r="G167" t="s">
        <v>1237</v>
      </c>
      <c r="H167" t="s">
        <v>1243</v>
      </c>
      <c r="J167">
        <v>88</v>
      </c>
    </row>
    <row r="168" spans="1:10">
      <c r="A168">
        <v>773711</v>
      </c>
      <c r="B168" t="s">
        <v>946</v>
      </c>
      <c r="C168" t="s">
        <v>1460</v>
      </c>
      <c r="D168" t="s">
        <v>1234</v>
      </c>
      <c r="E168" t="s">
        <v>1271</v>
      </c>
      <c r="F168" t="s">
        <v>179</v>
      </c>
      <c r="G168" t="s">
        <v>1237</v>
      </c>
      <c r="H168" t="s">
        <v>1243</v>
      </c>
      <c r="I168">
        <v>9150351</v>
      </c>
      <c r="J168">
        <v>96</v>
      </c>
    </row>
    <row r="169" spans="1:10">
      <c r="A169">
        <v>889347</v>
      </c>
      <c r="B169" t="s">
        <v>1462</v>
      </c>
      <c r="C169" t="s">
        <v>1463</v>
      </c>
      <c r="D169" t="s">
        <v>1234</v>
      </c>
      <c r="E169" t="s">
        <v>1242</v>
      </c>
      <c r="F169" t="s">
        <v>1261</v>
      </c>
      <c r="G169" t="s">
        <v>1237</v>
      </c>
      <c r="H169" t="s">
        <v>1243</v>
      </c>
      <c r="J169">
        <v>91</v>
      </c>
    </row>
    <row r="170" spans="1:10">
      <c r="A170">
        <v>774330</v>
      </c>
      <c r="B170" t="s">
        <v>1023</v>
      </c>
      <c r="C170" t="s">
        <v>1464</v>
      </c>
      <c r="D170" t="s">
        <v>1234</v>
      </c>
      <c r="E170" t="s">
        <v>1236</v>
      </c>
      <c r="F170" t="s">
        <v>1263</v>
      </c>
      <c r="G170" t="s">
        <v>1237</v>
      </c>
      <c r="H170" t="s">
        <v>1243</v>
      </c>
      <c r="J170">
        <v>68</v>
      </c>
    </row>
    <row r="171" spans="1:10">
      <c r="A171">
        <v>708405</v>
      </c>
      <c r="B171" t="s">
        <v>938</v>
      </c>
      <c r="C171" t="s">
        <v>1465</v>
      </c>
      <c r="D171" t="s">
        <v>1234</v>
      </c>
      <c r="E171" t="s">
        <v>1254</v>
      </c>
      <c r="F171" t="s">
        <v>380</v>
      </c>
      <c r="G171" t="s">
        <v>1237</v>
      </c>
      <c r="J171">
        <v>77</v>
      </c>
    </row>
    <row r="172" spans="1:10">
      <c r="A172">
        <v>774780</v>
      </c>
      <c r="B172" t="s">
        <v>1466</v>
      </c>
      <c r="C172" t="s">
        <v>1467</v>
      </c>
      <c r="D172" t="s">
        <v>1234</v>
      </c>
      <c r="F172" t="s">
        <v>179</v>
      </c>
      <c r="G172" t="s">
        <v>1237</v>
      </c>
      <c r="H172" t="s">
        <v>1243</v>
      </c>
      <c r="J172">
        <v>12</v>
      </c>
    </row>
    <row r="173" spans="1:10">
      <c r="A173">
        <v>803620</v>
      </c>
      <c r="B173" t="s">
        <v>333</v>
      </c>
      <c r="C173" t="s">
        <v>1468</v>
      </c>
      <c r="D173" t="s">
        <v>1241</v>
      </c>
      <c r="E173" t="s">
        <v>1319</v>
      </c>
      <c r="F173" t="s">
        <v>179</v>
      </c>
      <c r="G173" t="s">
        <v>1237</v>
      </c>
      <c r="J173">
        <v>89</v>
      </c>
    </row>
    <row r="174" spans="1:10">
      <c r="A174">
        <v>811813</v>
      </c>
      <c r="B174" t="s">
        <v>1469</v>
      </c>
      <c r="C174" t="s">
        <v>1468</v>
      </c>
      <c r="D174" t="s">
        <v>1241</v>
      </c>
      <c r="E174" t="s">
        <v>1319</v>
      </c>
      <c r="F174" t="s">
        <v>189</v>
      </c>
      <c r="G174" t="s">
        <v>1237</v>
      </c>
      <c r="J174">
        <v>63</v>
      </c>
    </row>
    <row r="175" spans="1:10">
      <c r="A175">
        <v>803099</v>
      </c>
      <c r="B175" t="s">
        <v>1470</v>
      </c>
      <c r="C175" t="s">
        <v>1468</v>
      </c>
      <c r="D175" t="s">
        <v>1241</v>
      </c>
      <c r="E175" t="s">
        <v>1264</v>
      </c>
      <c r="F175" t="s">
        <v>210</v>
      </c>
      <c r="G175" t="s">
        <v>1237</v>
      </c>
      <c r="H175" t="s">
        <v>1243</v>
      </c>
      <c r="J175">
        <v>78</v>
      </c>
    </row>
    <row r="176" spans="1:10">
      <c r="A176">
        <v>808023</v>
      </c>
      <c r="B176" t="s">
        <v>1471</v>
      </c>
      <c r="C176" t="s">
        <v>1468</v>
      </c>
      <c r="D176" t="s">
        <v>1241</v>
      </c>
      <c r="E176" t="s">
        <v>1319</v>
      </c>
      <c r="F176" t="s">
        <v>179</v>
      </c>
      <c r="G176" t="s">
        <v>1237</v>
      </c>
      <c r="H176" t="s">
        <v>1243</v>
      </c>
      <c r="J176">
        <v>99</v>
      </c>
    </row>
    <row r="177" spans="1:10">
      <c r="A177">
        <v>811167</v>
      </c>
      <c r="B177" t="s">
        <v>1358</v>
      </c>
      <c r="C177" t="s">
        <v>1472</v>
      </c>
      <c r="D177" t="s">
        <v>1241</v>
      </c>
      <c r="E177" t="s">
        <v>1236</v>
      </c>
      <c r="F177" t="s">
        <v>380</v>
      </c>
      <c r="G177" t="s">
        <v>1237</v>
      </c>
      <c r="J177">
        <v>72</v>
      </c>
    </row>
    <row r="178" spans="1:10">
      <c r="A178">
        <v>708614</v>
      </c>
      <c r="B178" t="s">
        <v>1382</v>
      </c>
      <c r="C178" t="s">
        <v>1473</v>
      </c>
      <c r="D178" t="s">
        <v>1234</v>
      </c>
      <c r="F178" t="s">
        <v>380</v>
      </c>
      <c r="G178" t="s">
        <v>1237</v>
      </c>
      <c r="J178">
        <v>6</v>
      </c>
    </row>
    <row r="179" spans="1:10">
      <c r="A179">
        <v>706704</v>
      </c>
      <c r="B179" t="s">
        <v>1298</v>
      </c>
      <c r="C179" t="s">
        <v>1474</v>
      </c>
      <c r="D179" t="s">
        <v>1234</v>
      </c>
      <c r="E179" t="s">
        <v>1236</v>
      </c>
      <c r="F179" t="s">
        <v>380</v>
      </c>
      <c r="G179" t="s">
        <v>1237</v>
      </c>
      <c r="H179" t="s">
        <v>1243</v>
      </c>
      <c r="J179">
        <v>90</v>
      </c>
    </row>
    <row r="180" spans="1:10">
      <c r="A180">
        <v>807742</v>
      </c>
      <c r="B180" t="s">
        <v>1333</v>
      </c>
      <c r="C180" t="s">
        <v>1475</v>
      </c>
      <c r="D180" t="s">
        <v>1241</v>
      </c>
      <c r="E180" t="s">
        <v>1236</v>
      </c>
      <c r="F180" t="s">
        <v>181</v>
      </c>
      <c r="G180" t="s">
        <v>1237</v>
      </c>
      <c r="J180">
        <v>4</v>
      </c>
    </row>
    <row r="181" spans="1:10">
      <c r="A181">
        <v>810337</v>
      </c>
      <c r="B181" t="s">
        <v>915</v>
      </c>
      <c r="C181" t="s">
        <v>1475</v>
      </c>
      <c r="D181" t="s">
        <v>1241</v>
      </c>
      <c r="E181" t="s">
        <v>1236</v>
      </c>
      <c r="F181" t="s">
        <v>181</v>
      </c>
      <c r="G181" t="s">
        <v>1237</v>
      </c>
      <c r="J181">
        <v>1</v>
      </c>
    </row>
    <row r="182" spans="1:10">
      <c r="A182">
        <v>703456</v>
      </c>
      <c r="B182" t="s">
        <v>661</v>
      </c>
      <c r="C182" t="s">
        <v>1476</v>
      </c>
      <c r="D182" t="s">
        <v>1234</v>
      </c>
      <c r="E182" t="s">
        <v>1245</v>
      </c>
      <c r="F182" t="s">
        <v>179</v>
      </c>
      <c r="G182" t="s">
        <v>1237</v>
      </c>
      <c r="J182">
        <v>94</v>
      </c>
    </row>
    <row r="183" spans="1:10">
      <c r="A183">
        <v>708714</v>
      </c>
      <c r="B183" t="s">
        <v>1262</v>
      </c>
      <c r="C183" t="s">
        <v>1476</v>
      </c>
      <c r="D183" t="s">
        <v>1234</v>
      </c>
      <c r="E183" t="s">
        <v>1242</v>
      </c>
      <c r="F183" t="s">
        <v>380</v>
      </c>
      <c r="G183" t="s">
        <v>1237</v>
      </c>
      <c r="J183">
        <v>66</v>
      </c>
    </row>
    <row r="184" spans="1:10">
      <c r="A184">
        <v>703344</v>
      </c>
      <c r="B184" t="s">
        <v>943</v>
      </c>
      <c r="C184" t="s">
        <v>1476</v>
      </c>
      <c r="D184" t="s">
        <v>1234</v>
      </c>
      <c r="E184" t="s">
        <v>1236</v>
      </c>
      <c r="F184" t="s">
        <v>380</v>
      </c>
      <c r="G184" t="s">
        <v>1237</v>
      </c>
      <c r="H184" t="s">
        <v>1243</v>
      </c>
      <c r="J184">
        <v>92</v>
      </c>
    </row>
    <row r="185" spans="1:10">
      <c r="A185">
        <v>717151</v>
      </c>
      <c r="B185" t="s">
        <v>1477</v>
      </c>
      <c r="C185" t="s">
        <v>1476</v>
      </c>
      <c r="D185" t="s">
        <v>1234</v>
      </c>
      <c r="E185" t="s">
        <v>1245</v>
      </c>
      <c r="F185" t="s">
        <v>380</v>
      </c>
      <c r="G185" t="s">
        <v>1237</v>
      </c>
      <c r="H185" t="s">
        <v>1243</v>
      </c>
      <c r="J185">
        <v>89</v>
      </c>
    </row>
    <row r="186" spans="1:10">
      <c r="A186">
        <v>717194</v>
      </c>
      <c r="B186" t="s">
        <v>1477</v>
      </c>
      <c r="C186" t="s">
        <v>1476</v>
      </c>
      <c r="D186" t="s">
        <v>1234</v>
      </c>
      <c r="F186" t="s">
        <v>380</v>
      </c>
      <c r="G186" t="s">
        <v>1237</v>
      </c>
      <c r="J186">
        <v>97</v>
      </c>
    </row>
    <row r="187" spans="1:10">
      <c r="A187">
        <v>889376</v>
      </c>
      <c r="B187" t="s">
        <v>1478</v>
      </c>
      <c r="C187" t="s">
        <v>1479</v>
      </c>
      <c r="D187" t="s">
        <v>1241</v>
      </c>
      <c r="E187" t="s">
        <v>1254</v>
      </c>
      <c r="F187" t="s">
        <v>1261</v>
      </c>
      <c r="G187" t="s">
        <v>1237</v>
      </c>
      <c r="H187" t="s">
        <v>1243</v>
      </c>
      <c r="J187">
        <v>7</v>
      </c>
    </row>
    <row r="188" spans="1:10">
      <c r="A188">
        <v>702464</v>
      </c>
      <c r="B188" t="s">
        <v>1019</v>
      </c>
      <c r="C188" t="s">
        <v>1480</v>
      </c>
      <c r="D188" t="s">
        <v>1234</v>
      </c>
      <c r="E188" t="s">
        <v>1271</v>
      </c>
      <c r="F188" t="s">
        <v>380</v>
      </c>
      <c r="G188" t="s">
        <v>1237</v>
      </c>
      <c r="J188">
        <v>69</v>
      </c>
    </row>
    <row r="189" spans="1:10">
      <c r="A189">
        <v>703821</v>
      </c>
      <c r="B189" t="s">
        <v>938</v>
      </c>
      <c r="C189" t="s">
        <v>1480</v>
      </c>
      <c r="D189" t="s">
        <v>1234</v>
      </c>
      <c r="F189" t="s">
        <v>380</v>
      </c>
      <c r="G189" t="s">
        <v>1237</v>
      </c>
      <c r="H189" t="s">
        <v>1243</v>
      </c>
      <c r="J189">
        <v>92</v>
      </c>
    </row>
    <row r="190" spans="1:10">
      <c r="A190">
        <v>704928</v>
      </c>
      <c r="B190" t="s">
        <v>1477</v>
      </c>
      <c r="C190" t="s">
        <v>1481</v>
      </c>
      <c r="D190" t="s">
        <v>1234</v>
      </c>
      <c r="E190" t="s">
        <v>1236</v>
      </c>
      <c r="F190" t="s">
        <v>181</v>
      </c>
      <c r="G190" t="s">
        <v>1237</v>
      </c>
      <c r="J190">
        <v>15</v>
      </c>
    </row>
    <row r="191" spans="1:10">
      <c r="A191">
        <v>713975</v>
      </c>
      <c r="B191" t="s">
        <v>1013</v>
      </c>
      <c r="C191" t="s">
        <v>1482</v>
      </c>
      <c r="D191" t="s">
        <v>1234</v>
      </c>
      <c r="E191" t="s">
        <v>1242</v>
      </c>
      <c r="F191" t="s">
        <v>380</v>
      </c>
      <c r="G191" t="s">
        <v>1237</v>
      </c>
      <c r="J191">
        <v>72</v>
      </c>
    </row>
    <row r="192" spans="1:10">
      <c r="A192">
        <v>708328</v>
      </c>
      <c r="B192" t="s">
        <v>938</v>
      </c>
      <c r="C192" t="s">
        <v>1482</v>
      </c>
      <c r="D192" t="s">
        <v>1234</v>
      </c>
      <c r="E192" t="s">
        <v>1271</v>
      </c>
      <c r="F192" t="s">
        <v>380</v>
      </c>
      <c r="G192" t="s">
        <v>1237</v>
      </c>
      <c r="H192" t="s">
        <v>1243</v>
      </c>
      <c r="J192">
        <v>82</v>
      </c>
    </row>
    <row r="193" spans="1:10">
      <c r="A193">
        <v>709069</v>
      </c>
      <c r="B193" t="s">
        <v>1483</v>
      </c>
      <c r="C193" t="s">
        <v>1484</v>
      </c>
      <c r="D193" t="s">
        <v>1234</v>
      </c>
      <c r="E193" t="s">
        <v>1256</v>
      </c>
      <c r="F193" t="s">
        <v>380</v>
      </c>
      <c r="G193" t="s">
        <v>1237</v>
      </c>
      <c r="J193">
        <v>70</v>
      </c>
    </row>
    <row r="194" spans="1:10">
      <c r="A194">
        <v>717510</v>
      </c>
      <c r="B194" t="s">
        <v>529</v>
      </c>
      <c r="C194" t="s">
        <v>1485</v>
      </c>
      <c r="D194" t="s">
        <v>1234</v>
      </c>
      <c r="F194" t="s">
        <v>380</v>
      </c>
      <c r="G194" t="s">
        <v>1237</v>
      </c>
      <c r="H194" t="s">
        <v>1243</v>
      </c>
      <c r="J194">
        <v>79</v>
      </c>
    </row>
    <row r="195" spans="1:10">
      <c r="A195">
        <v>715912</v>
      </c>
      <c r="B195" t="s">
        <v>1486</v>
      </c>
      <c r="C195" t="s">
        <v>1485</v>
      </c>
      <c r="D195" t="s">
        <v>1234</v>
      </c>
      <c r="E195" t="s">
        <v>1271</v>
      </c>
      <c r="F195" t="s">
        <v>380</v>
      </c>
      <c r="G195" t="s">
        <v>1237</v>
      </c>
      <c r="H195" t="s">
        <v>1243</v>
      </c>
      <c r="J195">
        <v>89</v>
      </c>
    </row>
    <row r="196" spans="1:10">
      <c r="A196">
        <v>701097</v>
      </c>
      <c r="B196" t="s">
        <v>1404</v>
      </c>
      <c r="C196" t="s">
        <v>1487</v>
      </c>
      <c r="D196" t="s">
        <v>1234</v>
      </c>
      <c r="E196" t="s">
        <v>1319</v>
      </c>
      <c r="F196" t="s">
        <v>189</v>
      </c>
      <c r="G196" t="s">
        <v>1237</v>
      </c>
      <c r="J196">
        <v>56</v>
      </c>
    </row>
    <row r="197" spans="1:10">
      <c r="A197">
        <v>705565</v>
      </c>
      <c r="B197" t="s">
        <v>935</v>
      </c>
      <c r="C197" t="s">
        <v>1488</v>
      </c>
      <c r="D197" t="s">
        <v>1234</v>
      </c>
      <c r="E197" t="s">
        <v>1271</v>
      </c>
      <c r="F197" t="s">
        <v>380</v>
      </c>
      <c r="G197" t="s">
        <v>1237</v>
      </c>
      <c r="J197">
        <v>75</v>
      </c>
    </row>
    <row r="198" spans="1:10">
      <c r="A198">
        <v>701255</v>
      </c>
      <c r="B198" t="s">
        <v>1380</v>
      </c>
      <c r="C198" t="s">
        <v>1489</v>
      </c>
      <c r="D198" t="s">
        <v>1234</v>
      </c>
      <c r="E198" t="s">
        <v>1236</v>
      </c>
      <c r="F198" t="s">
        <v>380</v>
      </c>
      <c r="G198" t="s">
        <v>1237</v>
      </c>
      <c r="J198">
        <v>69</v>
      </c>
    </row>
    <row r="199" spans="1:10">
      <c r="A199">
        <v>800110</v>
      </c>
      <c r="B199" t="s">
        <v>1437</v>
      </c>
      <c r="C199" t="s">
        <v>1490</v>
      </c>
      <c r="D199" t="s">
        <v>1241</v>
      </c>
      <c r="F199" t="s">
        <v>380</v>
      </c>
      <c r="G199" t="s">
        <v>1237</v>
      </c>
      <c r="J199">
        <v>73</v>
      </c>
    </row>
    <row r="200" spans="1:10">
      <c r="A200">
        <v>706035</v>
      </c>
      <c r="B200" t="s">
        <v>1288</v>
      </c>
      <c r="C200" t="s">
        <v>1491</v>
      </c>
      <c r="D200" t="s">
        <v>1234</v>
      </c>
      <c r="F200" t="s">
        <v>380</v>
      </c>
      <c r="G200" t="s">
        <v>1237</v>
      </c>
      <c r="H200" t="s">
        <v>1243</v>
      </c>
      <c r="J200">
        <v>90</v>
      </c>
    </row>
    <row r="201" spans="1:10">
      <c r="A201">
        <v>812883</v>
      </c>
      <c r="B201" t="s">
        <v>1400</v>
      </c>
      <c r="C201" t="s">
        <v>1492</v>
      </c>
      <c r="D201" t="s">
        <v>1241</v>
      </c>
      <c r="E201" t="s">
        <v>1236</v>
      </c>
      <c r="F201" t="s">
        <v>380</v>
      </c>
      <c r="G201" t="s">
        <v>1237</v>
      </c>
      <c r="H201" t="s">
        <v>1243</v>
      </c>
      <c r="J201">
        <v>91</v>
      </c>
    </row>
    <row r="202" spans="1:10">
      <c r="A202">
        <v>810371</v>
      </c>
      <c r="B202" t="s">
        <v>131</v>
      </c>
      <c r="C202" t="s">
        <v>1493</v>
      </c>
      <c r="D202" t="s">
        <v>1241</v>
      </c>
      <c r="F202" t="s">
        <v>380</v>
      </c>
      <c r="G202" t="s">
        <v>1237</v>
      </c>
      <c r="J202">
        <v>72</v>
      </c>
    </row>
    <row r="203" spans="1:10">
      <c r="A203">
        <v>800814</v>
      </c>
      <c r="B203" t="s">
        <v>1495</v>
      </c>
      <c r="C203" t="s">
        <v>1496</v>
      </c>
      <c r="D203" t="s">
        <v>1241</v>
      </c>
      <c r="E203" t="s">
        <v>1248</v>
      </c>
      <c r="F203" t="s">
        <v>197</v>
      </c>
      <c r="G203" t="s">
        <v>1237</v>
      </c>
      <c r="H203" t="s">
        <v>1243</v>
      </c>
      <c r="I203">
        <v>9155014</v>
      </c>
      <c r="J203">
        <v>0</v>
      </c>
    </row>
    <row r="204" spans="1:10">
      <c r="A204">
        <v>710588</v>
      </c>
      <c r="B204" t="s">
        <v>1498</v>
      </c>
      <c r="C204" t="s">
        <v>1499</v>
      </c>
      <c r="D204" t="s">
        <v>1241</v>
      </c>
      <c r="F204" t="s">
        <v>380</v>
      </c>
      <c r="G204" t="s">
        <v>1237</v>
      </c>
      <c r="J204">
        <v>72</v>
      </c>
    </row>
    <row r="205" spans="1:10">
      <c r="A205">
        <v>810611</v>
      </c>
      <c r="B205" t="s">
        <v>1500</v>
      </c>
      <c r="C205" t="s">
        <v>1501</v>
      </c>
      <c r="D205" t="s">
        <v>1241</v>
      </c>
      <c r="E205" t="s">
        <v>1242</v>
      </c>
      <c r="F205" t="s">
        <v>380</v>
      </c>
      <c r="G205" t="s">
        <v>1237</v>
      </c>
      <c r="J205">
        <v>6</v>
      </c>
    </row>
    <row r="206" spans="1:10">
      <c r="A206">
        <v>710623</v>
      </c>
      <c r="B206" t="s">
        <v>1288</v>
      </c>
      <c r="C206" t="s">
        <v>1502</v>
      </c>
      <c r="D206" t="s">
        <v>1234</v>
      </c>
      <c r="E206" t="s">
        <v>1245</v>
      </c>
      <c r="F206" t="s">
        <v>380</v>
      </c>
      <c r="G206" t="s">
        <v>1237</v>
      </c>
      <c r="J206">
        <v>83</v>
      </c>
    </row>
    <row r="207" spans="1:10">
      <c r="A207">
        <v>703984</v>
      </c>
      <c r="B207" t="s">
        <v>1247</v>
      </c>
      <c r="C207" t="s">
        <v>1503</v>
      </c>
      <c r="D207" t="s">
        <v>1234</v>
      </c>
      <c r="E207" t="s">
        <v>1271</v>
      </c>
      <c r="F207" t="s">
        <v>380</v>
      </c>
      <c r="G207" t="s">
        <v>1237</v>
      </c>
      <c r="H207" t="s">
        <v>1243</v>
      </c>
      <c r="J207">
        <v>86</v>
      </c>
    </row>
    <row r="208" spans="1:10">
      <c r="A208">
        <v>811897</v>
      </c>
      <c r="B208" t="s">
        <v>965</v>
      </c>
      <c r="C208" t="s">
        <v>1504</v>
      </c>
      <c r="D208" t="s">
        <v>1241</v>
      </c>
      <c r="E208" t="s">
        <v>1271</v>
      </c>
      <c r="F208" t="s">
        <v>169</v>
      </c>
      <c r="G208" t="s">
        <v>1237</v>
      </c>
      <c r="H208" t="s">
        <v>1243</v>
      </c>
      <c r="I208">
        <v>9155153</v>
      </c>
      <c r="J208">
        <v>5</v>
      </c>
    </row>
    <row r="209" spans="1:10">
      <c r="A209">
        <v>801400</v>
      </c>
      <c r="B209" t="s">
        <v>1505</v>
      </c>
      <c r="C209" t="s">
        <v>1506</v>
      </c>
      <c r="D209" t="s">
        <v>1241</v>
      </c>
      <c r="E209" t="s">
        <v>1236</v>
      </c>
      <c r="F209" t="s">
        <v>1507</v>
      </c>
      <c r="G209" t="s">
        <v>1237</v>
      </c>
      <c r="H209" t="s">
        <v>1243</v>
      </c>
      <c r="J209">
        <v>11</v>
      </c>
    </row>
    <row r="210" spans="1:10">
      <c r="A210">
        <v>774472</v>
      </c>
      <c r="B210" t="s">
        <v>1131</v>
      </c>
      <c r="C210" t="s">
        <v>1508</v>
      </c>
      <c r="D210" t="s">
        <v>1234</v>
      </c>
      <c r="E210" t="s">
        <v>1271</v>
      </c>
      <c r="F210" t="s">
        <v>195</v>
      </c>
      <c r="G210" t="s">
        <v>1237</v>
      </c>
      <c r="H210" t="s">
        <v>1243</v>
      </c>
      <c r="I210">
        <v>9150361</v>
      </c>
      <c r="J210">
        <v>7</v>
      </c>
    </row>
    <row r="211" spans="1:10">
      <c r="A211">
        <v>774467</v>
      </c>
      <c r="B211" t="s">
        <v>1105</v>
      </c>
      <c r="C211" t="s">
        <v>1508</v>
      </c>
      <c r="D211" t="s">
        <v>1234</v>
      </c>
      <c r="E211" t="s">
        <v>1271</v>
      </c>
      <c r="F211" t="s">
        <v>195</v>
      </c>
      <c r="G211" t="s">
        <v>1237</v>
      </c>
      <c r="H211" t="s">
        <v>1243</v>
      </c>
      <c r="J211">
        <v>10</v>
      </c>
    </row>
    <row r="212" spans="1:10">
      <c r="A212">
        <v>774466</v>
      </c>
      <c r="B212" t="s">
        <v>938</v>
      </c>
      <c r="C212" t="s">
        <v>1508</v>
      </c>
      <c r="D212" t="s">
        <v>1234</v>
      </c>
      <c r="E212" t="s">
        <v>1236</v>
      </c>
      <c r="F212" t="s">
        <v>195</v>
      </c>
      <c r="G212" t="s">
        <v>1237</v>
      </c>
      <c r="H212" t="s">
        <v>1243</v>
      </c>
      <c r="I212">
        <v>9150360</v>
      </c>
      <c r="J212">
        <v>77</v>
      </c>
    </row>
    <row r="213" spans="1:10">
      <c r="A213">
        <v>704939</v>
      </c>
      <c r="B213" t="s">
        <v>655</v>
      </c>
      <c r="C213" t="s">
        <v>1510</v>
      </c>
      <c r="D213" t="s">
        <v>1234</v>
      </c>
      <c r="E213" t="s">
        <v>1236</v>
      </c>
      <c r="F213" t="s">
        <v>380</v>
      </c>
      <c r="G213" t="s">
        <v>1237</v>
      </c>
      <c r="H213" t="s">
        <v>1243</v>
      </c>
      <c r="J213">
        <v>80</v>
      </c>
    </row>
    <row r="214" spans="1:10">
      <c r="A214">
        <v>808737</v>
      </c>
      <c r="B214" t="s">
        <v>1511</v>
      </c>
      <c r="C214" t="s">
        <v>1512</v>
      </c>
      <c r="D214" t="s">
        <v>1241</v>
      </c>
      <c r="E214" t="s">
        <v>1236</v>
      </c>
      <c r="F214" t="s">
        <v>380</v>
      </c>
      <c r="G214" t="s">
        <v>1237</v>
      </c>
      <c r="J214">
        <v>82</v>
      </c>
    </row>
    <row r="215" spans="1:10">
      <c r="A215">
        <v>713059</v>
      </c>
      <c r="B215" t="s">
        <v>1258</v>
      </c>
      <c r="C215" t="s">
        <v>1513</v>
      </c>
      <c r="D215" t="s">
        <v>1234</v>
      </c>
      <c r="F215" t="s">
        <v>380</v>
      </c>
      <c r="G215" t="s">
        <v>1237</v>
      </c>
      <c r="J215">
        <v>79</v>
      </c>
    </row>
    <row r="216" spans="1:10">
      <c r="A216">
        <v>717125</v>
      </c>
      <c r="B216" t="s">
        <v>935</v>
      </c>
      <c r="C216" t="s">
        <v>1513</v>
      </c>
      <c r="D216" t="s">
        <v>1234</v>
      </c>
      <c r="E216" t="s">
        <v>1250</v>
      </c>
      <c r="F216" t="s">
        <v>380</v>
      </c>
      <c r="G216" t="s">
        <v>1237</v>
      </c>
      <c r="J216">
        <v>82</v>
      </c>
    </row>
    <row r="217" spans="1:10">
      <c r="A217">
        <v>804620</v>
      </c>
      <c r="B217" t="s">
        <v>131</v>
      </c>
      <c r="C217" t="s">
        <v>1514</v>
      </c>
      <c r="D217" t="s">
        <v>1241</v>
      </c>
      <c r="E217" t="s">
        <v>1242</v>
      </c>
      <c r="F217" t="s">
        <v>380</v>
      </c>
      <c r="G217" t="s">
        <v>1237</v>
      </c>
      <c r="J217">
        <v>10</v>
      </c>
    </row>
    <row r="218" spans="1:10">
      <c r="A218">
        <v>891707</v>
      </c>
      <c r="B218" t="s">
        <v>1515</v>
      </c>
      <c r="C218" t="s">
        <v>1514</v>
      </c>
      <c r="D218" t="s">
        <v>1241</v>
      </c>
      <c r="E218" t="s">
        <v>1236</v>
      </c>
      <c r="F218" t="s">
        <v>179</v>
      </c>
      <c r="G218" t="s">
        <v>1237</v>
      </c>
      <c r="H218" t="s">
        <v>1243</v>
      </c>
      <c r="J218">
        <v>21</v>
      </c>
    </row>
    <row r="219" spans="1:10">
      <c r="A219">
        <v>806312</v>
      </c>
      <c r="B219" t="s">
        <v>929</v>
      </c>
      <c r="C219" t="s">
        <v>1514</v>
      </c>
      <c r="D219" t="s">
        <v>1241</v>
      </c>
      <c r="E219" t="s">
        <v>1312</v>
      </c>
      <c r="F219" t="s">
        <v>380</v>
      </c>
      <c r="G219" t="s">
        <v>1237</v>
      </c>
      <c r="H219" t="s">
        <v>1243</v>
      </c>
      <c r="J219">
        <v>84</v>
      </c>
    </row>
    <row r="220" spans="1:10">
      <c r="A220">
        <v>812306</v>
      </c>
      <c r="B220" t="s">
        <v>965</v>
      </c>
      <c r="C220" t="s">
        <v>1514</v>
      </c>
      <c r="D220" t="s">
        <v>1241</v>
      </c>
      <c r="E220" t="s">
        <v>1249</v>
      </c>
      <c r="F220" t="s">
        <v>179</v>
      </c>
      <c r="G220" t="s">
        <v>1237</v>
      </c>
      <c r="H220" t="s">
        <v>1243</v>
      </c>
      <c r="J220">
        <v>5</v>
      </c>
    </row>
    <row r="221" spans="1:10">
      <c r="A221">
        <v>803783</v>
      </c>
      <c r="B221" t="s">
        <v>1166</v>
      </c>
      <c r="C221" t="s">
        <v>1514</v>
      </c>
      <c r="D221" t="s">
        <v>1241</v>
      </c>
      <c r="E221" t="s">
        <v>1250</v>
      </c>
      <c r="F221" t="s">
        <v>380</v>
      </c>
      <c r="G221" t="s">
        <v>1237</v>
      </c>
      <c r="J221">
        <v>9</v>
      </c>
    </row>
    <row r="222" spans="1:10">
      <c r="A222">
        <v>717980</v>
      </c>
      <c r="B222" t="s">
        <v>943</v>
      </c>
      <c r="C222" t="s">
        <v>1516</v>
      </c>
      <c r="D222" t="s">
        <v>1234</v>
      </c>
      <c r="E222" t="s">
        <v>1271</v>
      </c>
      <c r="F222" t="s">
        <v>1329</v>
      </c>
      <c r="G222" t="s">
        <v>1237</v>
      </c>
      <c r="H222" t="s">
        <v>1243</v>
      </c>
      <c r="J222">
        <v>4</v>
      </c>
    </row>
    <row r="223" spans="1:10">
      <c r="A223">
        <v>700240</v>
      </c>
      <c r="B223" t="s">
        <v>1349</v>
      </c>
      <c r="C223" t="s">
        <v>1516</v>
      </c>
      <c r="D223" t="s">
        <v>1234</v>
      </c>
      <c r="E223" t="s">
        <v>1271</v>
      </c>
      <c r="F223" t="s">
        <v>1329</v>
      </c>
      <c r="G223" t="s">
        <v>1237</v>
      </c>
      <c r="H223" t="s">
        <v>1243</v>
      </c>
      <c r="J223">
        <v>6</v>
      </c>
    </row>
    <row r="224" spans="1:10">
      <c r="A224">
        <v>711559</v>
      </c>
      <c r="B224" t="s">
        <v>1288</v>
      </c>
      <c r="C224" t="s">
        <v>1516</v>
      </c>
      <c r="D224" t="s">
        <v>1234</v>
      </c>
      <c r="E224" t="s">
        <v>1254</v>
      </c>
      <c r="F224" t="s">
        <v>380</v>
      </c>
      <c r="G224" t="s">
        <v>1237</v>
      </c>
      <c r="J224">
        <v>5</v>
      </c>
    </row>
    <row r="225" spans="1:10">
      <c r="A225">
        <v>800211</v>
      </c>
      <c r="B225" t="s">
        <v>1432</v>
      </c>
      <c r="C225" t="s">
        <v>1517</v>
      </c>
      <c r="D225" t="s">
        <v>1241</v>
      </c>
      <c r="E225" t="s">
        <v>1271</v>
      </c>
      <c r="F225" t="s">
        <v>1329</v>
      </c>
      <c r="G225" t="s">
        <v>1237</v>
      </c>
      <c r="J225">
        <v>73</v>
      </c>
    </row>
    <row r="226" spans="1:10">
      <c r="A226">
        <v>704277</v>
      </c>
      <c r="B226" t="s">
        <v>661</v>
      </c>
      <c r="C226" t="s">
        <v>1518</v>
      </c>
      <c r="D226" t="s">
        <v>1234</v>
      </c>
      <c r="F226" t="s">
        <v>380</v>
      </c>
      <c r="G226" t="s">
        <v>1237</v>
      </c>
      <c r="H226" t="s">
        <v>1243</v>
      </c>
      <c r="J226">
        <v>91</v>
      </c>
    </row>
    <row r="227" spans="1:10">
      <c r="A227">
        <v>712097</v>
      </c>
      <c r="B227" t="s">
        <v>671</v>
      </c>
      <c r="C227" t="s">
        <v>1518</v>
      </c>
      <c r="D227" t="s">
        <v>1234</v>
      </c>
      <c r="E227" t="s">
        <v>1271</v>
      </c>
      <c r="F227" t="s">
        <v>380</v>
      </c>
      <c r="G227" t="s">
        <v>1237</v>
      </c>
      <c r="H227" t="s">
        <v>1243</v>
      </c>
      <c r="J227">
        <v>88</v>
      </c>
    </row>
    <row r="228" spans="1:10">
      <c r="A228">
        <v>717199</v>
      </c>
      <c r="B228" t="s">
        <v>1519</v>
      </c>
      <c r="C228" t="s">
        <v>1518</v>
      </c>
      <c r="D228" t="s">
        <v>1234</v>
      </c>
      <c r="E228" t="s">
        <v>1236</v>
      </c>
      <c r="F228" t="s">
        <v>380</v>
      </c>
      <c r="G228" t="s">
        <v>1237</v>
      </c>
      <c r="J228">
        <v>73</v>
      </c>
    </row>
    <row r="229" spans="1:10">
      <c r="A229">
        <v>711428</v>
      </c>
      <c r="B229" t="s">
        <v>1520</v>
      </c>
      <c r="C229" t="s">
        <v>1518</v>
      </c>
      <c r="D229" t="s">
        <v>1234</v>
      </c>
      <c r="E229" t="s">
        <v>1236</v>
      </c>
      <c r="F229" t="s">
        <v>380</v>
      </c>
      <c r="G229" t="s">
        <v>1237</v>
      </c>
      <c r="J229">
        <v>73</v>
      </c>
    </row>
    <row r="230" spans="1:10">
      <c r="A230">
        <v>701340</v>
      </c>
      <c r="B230" t="s">
        <v>652</v>
      </c>
      <c r="C230" t="s">
        <v>1521</v>
      </c>
      <c r="D230" t="s">
        <v>1234</v>
      </c>
      <c r="E230" t="s">
        <v>1271</v>
      </c>
      <c r="F230" t="s">
        <v>179</v>
      </c>
      <c r="G230" t="s">
        <v>1237</v>
      </c>
      <c r="J230">
        <v>9</v>
      </c>
    </row>
    <row r="231" spans="1:10">
      <c r="A231">
        <v>718802</v>
      </c>
      <c r="B231" t="s">
        <v>116</v>
      </c>
      <c r="C231" t="s">
        <v>1521</v>
      </c>
      <c r="D231" t="s">
        <v>1234</v>
      </c>
      <c r="E231" t="s">
        <v>1271</v>
      </c>
      <c r="F231" t="s">
        <v>179</v>
      </c>
      <c r="G231" t="s">
        <v>1237</v>
      </c>
      <c r="J231">
        <v>5</v>
      </c>
    </row>
    <row r="232" spans="1:10">
      <c r="A232">
        <v>701748</v>
      </c>
      <c r="B232" t="s">
        <v>1404</v>
      </c>
      <c r="C232" t="s">
        <v>1522</v>
      </c>
      <c r="D232" t="s">
        <v>1234</v>
      </c>
      <c r="E232" t="s">
        <v>1236</v>
      </c>
      <c r="F232" t="s">
        <v>179</v>
      </c>
      <c r="G232" t="s">
        <v>1237</v>
      </c>
      <c r="J232">
        <v>67</v>
      </c>
    </row>
    <row r="233" spans="1:10">
      <c r="A233">
        <v>774342</v>
      </c>
      <c r="B233" t="s">
        <v>1375</v>
      </c>
      <c r="C233" t="s">
        <v>1522</v>
      </c>
      <c r="D233" t="s">
        <v>1234</v>
      </c>
      <c r="E233" t="s">
        <v>1264</v>
      </c>
      <c r="F233" t="s">
        <v>1263</v>
      </c>
      <c r="G233" t="s">
        <v>1237</v>
      </c>
      <c r="H233" t="s">
        <v>1243</v>
      </c>
      <c r="J233">
        <v>70</v>
      </c>
    </row>
    <row r="234" spans="1:10">
      <c r="A234">
        <v>710794</v>
      </c>
      <c r="B234" t="s">
        <v>671</v>
      </c>
      <c r="C234" t="s">
        <v>1522</v>
      </c>
      <c r="D234" t="s">
        <v>1234</v>
      </c>
      <c r="E234" t="s">
        <v>1271</v>
      </c>
      <c r="F234" t="s">
        <v>380</v>
      </c>
      <c r="G234" t="s">
        <v>1237</v>
      </c>
      <c r="H234" t="s">
        <v>1243</v>
      </c>
      <c r="J234">
        <v>92</v>
      </c>
    </row>
    <row r="235" spans="1:10">
      <c r="A235">
        <v>708200</v>
      </c>
      <c r="B235" t="s">
        <v>655</v>
      </c>
      <c r="C235" t="s">
        <v>1522</v>
      </c>
      <c r="D235" t="s">
        <v>1234</v>
      </c>
      <c r="E235" t="s">
        <v>1249</v>
      </c>
      <c r="F235" t="s">
        <v>380</v>
      </c>
      <c r="G235" t="s">
        <v>1237</v>
      </c>
      <c r="H235" t="s">
        <v>1243</v>
      </c>
      <c r="J235">
        <v>83</v>
      </c>
    </row>
    <row r="236" spans="1:10">
      <c r="A236">
        <v>706211</v>
      </c>
      <c r="B236" t="s">
        <v>525</v>
      </c>
      <c r="C236" t="s">
        <v>1522</v>
      </c>
      <c r="D236" t="s">
        <v>1234</v>
      </c>
      <c r="F236" t="s">
        <v>1261</v>
      </c>
      <c r="G236" t="s">
        <v>1237</v>
      </c>
      <c r="J236">
        <v>99</v>
      </c>
    </row>
    <row r="237" spans="1:10">
      <c r="A237">
        <v>718494</v>
      </c>
      <c r="B237" t="s">
        <v>1380</v>
      </c>
      <c r="C237" t="s">
        <v>1523</v>
      </c>
      <c r="D237" t="s">
        <v>1234</v>
      </c>
      <c r="E237" t="s">
        <v>1256</v>
      </c>
      <c r="F237" t="s">
        <v>380</v>
      </c>
      <c r="G237" t="s">
        <v>1237</v>
      </c>
      <c r="H237" t="s">
        <v>1243</v>
      </c>
      <c r="J237">
        <v>81</v>
      </c>
    </row>
    <row r="238" spans="1:10">
      <c r="A238">
        <v>706451</v>
      </c>
      <c r="B238" t="s">
        <v>935</v>
      </c>
      <c r="C238" t="s">
        <v>1523</v>
      </c>
      <c r="D238" t="s">
        <v>1234</v>
      </c>
      <c r="E238" t="s">
        <v>1236</v>
      </c>
      <c r="F238" t="s">
        <v>380</v>
      </c>
      <c r="G238" t="s">
        <v>1237</v>
      </c>
      <c r="J238">
        <v>73</v>
      </c>
    </row>
    <row r="239" spans="1:10">
      <c r="A239">
        <v>806978</v>
      </c>
      <c r="B239" t="s">
        <v>986</v>
      </c>
      <c r="C239" t="s">
        <v>1524</v>
      </c>
      <c r="D239" t="s">
        <v>1241</v>
      </c>
      <c r="F239" t="s">
        <v>380</v>
      </c>
      <c r="G239" t="s">
        <v>1237</v>
      </c>
      <c r="J239">
        <v>13</v>
      </c>
    </row>
    <row r="240" spans="1:10">
      <c r="A240">
        <v>812661</v>
      </c>
      <c r="B240" t="s">
        <v>1525</v>
      </c>
      <c r="C240" t="s">
        <v>1524</v>
      </c>
      <c r="D240" t="s">
        <v>1241</v>
      </c>
      <c r="E240" t="s">
        <v>1236</v>
      </c>
      <c r="F240" t="s">
        <v>327</v>
      </c>
      <c r="G240" t="s">
        <v>1237</v>
      </c>
      <c r="H240" t="s">
        <v>1243</v>
      </c>
      <c r="J240">
        <v>13</v>
      </c>
    </row>
    <row r="241" spans="1:10">
      <c r="A241">
        <v>802366</v>
      </c>
      <c r="B241" t="s">
        <v>1526</v>
      </c>
      <c r="C241" t="s">
        <v>1524</v>
      </c>
      <c r="D241" t="s">
        <v>1241</v>
      </c>
      <c r="E241" t="s">
        <v>1236</v>
      </c>
      <c r="F241" t="s">
        <v>380</v>
      </c>
      <c r="G241" t="s">
        <v>1237</v>
      </c>
      <c r="J241">
        <v>70</v>
      </c>
    </row>
    <row r="242" spans="1:10">
      <c r="A242">
        <v>813373</v>
      </c>
      <c r="B242" t="s">
        <v>965</v>
      </c>
      <c r="C242" t="s">
        <v>1527</v>
      </c>
      <c r="D242" t="s">
        <v>1241</v>
      </c>
      <c r="E242" t="s">
        <v>1256</v>
      </c>
      <c r="F242" t="s">
        <v>179</v>
      </c>
      <c r="G242" t="s">
        <v>1237</v>
      </c>
      <c r="H242" t="s">
        <v>1243</v>
      </c>
      <c r="I242">
        <v>9155083</v>
      </c>
      <c r="J242">
        <v>3</v>
      </c>
    </row>
    <row r="243" spans="1:10">
      <c r="A243">
        <v>809164</v>
      </c>
      <c r="B243" t="s">
        <v>1528</v>
      </c>
      <c r="C243" t="s">
        <v>1527</v>
      </c>
      <c r="D243" t="s">
        <v>1241</v>
      </c>
      <c r="E243" t="s">
        <v>1256</v>
      </c>
      <c r="F243" t="s">
        <v>179</v>
      </c>
      <c r="G243" t="s">
        <v>1237</v>
      </c>
      <c r="J243">
        <v>73</v>
      </c>
    </row>
    <row r="244" spans="1:10">
      <c r="A244">
        <v>807683</v>
      </c>
      <c r="B244" t="s">
        <v>1495</v>
      </c>
      <c r="C244" t="s">
        <v>1527</v>
      </c>
      <c r="D244" t="s">
        <v>1241</v>
      </c>
      <c r="E244" t="s">
        <v>1242</v>
      </c>
      <c r="F244" t="s">
        <v>380</v>
      </c>
      <c r="G244" t="s">
        <v>1237</v>
      </c>
      <c r="J244">
        <v>4</v>
      </c>
    </row>
    <row r="245" spans="1:10">
      <c r="A245">
        <v>810368</v>
      </c>
      <c r="B245" t="s">
        <v>1500</v>
      </c>
      <c r="C245" t="s">
        <v>1527</v>
      </c>
      <c r="D245" t="s">
        <v>1241</v>
      </c>
      <c r="F245" t="s">
        <v>179</v>
      </c>
      <c r="G245" t="s">
        <v>1237</v>
      </c>
      <c r="J245">
        <v>91</v>
      </c>
    </row>
    <row r="246" spans="1:10">
      <c r="A246">
        <v>703778</v>
      </c>
      <c r="B246" t="s">
        <v>1288</v>
      </c>
      <c r="C246" t="s">
        <v>1530</v>
      </c>
      <c r="D246" t="s">
        <v>1234</v>
      </c>
      <c r="E246" t="s">
        <v>1248</v>
      </c>
      <c r="F246" t="s">
        <v>380</v>
      </c>
      <c r="G246" t="s">
        <v>1237</v>
      </c>
      <c r="J246">
        <v>73</v>
      </c>
    </row>
    <row r="247" spans="1:10">
      <c r="A247">
        <v>802240</v>
      </c>
      <c r="B247" t="s">
        <v>131</v>
      </c>
      <c r="C247" t="s">
        <v>1531</v>
      </c>
      <c r="D247" t="s">
        <v>1241</v>
      </c>
      <c r="E247" t="s">
        <v>1248</v>
      </c>
      <c r="F247" t="s">
        <v>380</v>
      </c>
      <c r="G247" t="s">
        <v>1237</v>
      </c>
      <c r="H247" t="s">
        <v>1243</v>
      </c>
      <c r="J247">
        <v>81</v>
      </c>
    </row>
    <row r="248" spans="1:10">
      <c r="A248">
        <v>714970</v>
      </c>
      <c r="B248" t="s">
        <v>661</v>
      </c>
      <c r="C248" t="s">
        <v>1532</v>
      </c>
      <c r="D248" t="s">
        <v>1234</v>
      </c>
      <c r="E248" t="s">
        <v>1242</v>
      </c>
      <c r="F248" t="s">
        <v>1261</v>
      </c>
      <c r="G248" t="s">
        <v>1237</v>
      </c>
      <c r="J248">
        <v>12</v>
      </c>
    </row>
    <row r="249" spans="1:10">
      <c r="A249">
        <v>812444</v>
      </c>
      <c r="B249" t="s">
        <v>929</v>
      </c>
      <c r="C249" t="s">
        <v>1533</v>
      </c>
      <c r="D249" t="s">
        <v>1241</v>
      </c>
      <c r="F249" t="s">
        <v>1534</v>
      </c>
      <c r="G249" t="s">
        <v>1237</v>
      </c>
      <c r="J249">
        <v>92</v>
      </c>
    </row>
    <row r="250" spans="1:10">
      <c r="A250">
        <v>704337</v>
      </c>
      <c r="B250" t="s">
        <v>124</v>
      </c>
      <c r="C250" t="s">
        <v>1535</v>
      </c>
      <c r="D250" t="s">
        <v>1234</v>
      </c>
      <c r="E250" t="s">
        <v>1292</v>
      </c>
      <c r="F250" t="s">
        <v>380</v>
      </c>
      <c r="G250" t="s">
        <v>1237</v>
      </c>
      <c r="H250" t="s">
        <v>1243</v>
      </c>
      <c r="I250">
        <v>9150096</v>
      </c>
      <c r="J250">
        <v>91</v>
      </c>
    </row>
    <row r="251" spans="1:10">
      <c r="A251">
        <v>776032</v>
      </c>
      <c r="B251" t="s">
        <v>1153</v>
      </c>
      <c r="C251" t="s">
        <v>1535</v>
      </c>
      <c r="D251" t="s">
        <v>1234</v>
      </c>
      <c r="E251" t="s">
        <v>1292</v>
      </c>
      <c r="F251" t="s">
        <v>380</v>
      </c>
      <c r="G251" t="s">
        <v>1237</v>
      </c>
      <c r="H251" t="s">
        <v>1243</v>
      </c>
      <c r="J251">
        <v>95</v>
      </c>
    </row>
    <row r="252" spans="1:10">
      <c r="A252">
        <v>812241</v>
      </c>
      <c r="B252" t="s">
        <v>1331</v>
      </c>
      <c r="C252" t="s">
        <v>1536</v>
      </c>
      <c r="D252" t="s">
        <v>1234</v>
      </c>
      <c r="E252" t="s">
        <v>1236</v>
      </c>
      <c r="F252" t="s">
        <v>380</v>
      </c>
      <c r="G252" t="s">
        <v>1237</v>
      </c>
      <c r="J252">
        <v>92</v>
      </c>
    </row>
    <row r="253" spans="1:10">
      <c r="A253">
        <v>775375</v>
      </c>
      <c r="B253" t="s">
        <v>655</v>
      </c>
      <c r="C253" t="s">
        <v>1537</v>
      </c>
      <c r="D253" t="s">
        <v>1234</v>
      </c>
      <c r="E253" t="s">
        <v>1250</v>
      </c>
      <c r="F253" t="s">
        <v>348</v>
      </c>
      <c r="G253" t="s">
        <v>1237</v>
      </c>
      <c r="H253" t="s">
        <v>1243</v>
      </c>
      <c r="J253">
        <v>16</v>
      </c>
    </row>
    <row r="254" spans="1:10">
      <c r="A254">
        <v>800698</v>
      </c>
      <c r="B254" t="s">
        <v>1500</v>
      </c>
      <c r="C254" t="s">
        <v>1538</v>
      </c>
      <c r="D254" t="s">
        <v>1241</v>
      </c>
      <c r="E254" t="s">
        <v>1242</v>
      </c>
      <c r="F254" t="s">
        <v>380</v>
      </c>
      <c r="G254" t="s">
        <v>1237</v>
      </c>
      <c r="J254">
        <v>89</v>
      </c>
    </row>
    <row r="255" spans="1:10">
      <c r="A255">
        <v>718394</v>
      </c>
      <c r="B255" t="s">
        <v>1539</v>
      </c>
      <c r="C255" t="s">
        <v>1540</v>
      </c>
      <c r="D255" t="s">
        <v>1234</v>
      </c>
      <c r="F255" t="s">
        <v>380</v>
      </c>
      <c r="G255" t="s">
        <v>1237</v>
      </c>
      <c r="J255">
        <v>92</v>
      </c>
    </row>
    <row r="256" spans="1:10">
      <c r="A256">
        <v>813313</v>
      </c>
      <c r="B256" t="s">
        <v>1478</v>
      </c>
      <c r="C256" t="s">
        <v>1542</v>
      </c>
      <c r="D256" t="s">
        <v>1241</v>
      </c>
      <c r="E256" t="s">
        <v>1254</v>
      </c>
      <c r="F256" t="s">
        <v>380</v>
      </c>
      <c r="G256" t="s">
        <v>1237</v>
      </c>
      <c r="J256">
        <v>7</v>
      </c>
    </row>
    <row r="257" spans="1:10">
      <c r="A257">
        <v>710074</v>
      </c>
      <c r="B257" t="s">
        <v>1288</v>
      </c>
      <c r="C257" t="s">
        <v>1543</v>
      </c>
      <c r="D257" t="s">
        <v>1234</v>
      </c>
      <c r="E257" t="s">
        <v>1236</v>
      </c>
      <c r="F257" t="s">
        <v>380</v>
      </c>
      <c r="G257" t="s">
        <v>1237</v>
      </c>
      <c r="H257" t="s">
        <v>1243</v>
      </c>
      <c r="J257">
        <v>89</v>
      </c>
    </row>
    <row r="258" spans="1:10">
      <c r="A258">
        <v>708516</v>
      </c>
      <c r="B258" t="s">
        <v>1373</v>
      </c>
      <c r="C258" t="s">
        <v>1544</v>
      </c>
      <c r="D258" t="s">
        <v>1234</v>
      </c>
      <c r="E258" t="s">
        <v>1242</v>
      </c>
      <c r="F258" t="s">
        <v>219</v>
      </c>
      <c r="G258" t="s">
        <v>1237</v>
      </c>
      <c r="J258">
        <v>8</v>
      </c>
    </row>
    <row r="259" spans="1:10">
      <c r="A259">
        <v>803662</v>
      </c>
      <c r="B259" t="s">
        <v>1495</v>
      </c>
      <c r="C259" t="s">
        <v>1545</v>
      </c>
      <c r="D259" t="s">
        <v>1241</v>
      </c>
      <c r="F259" t="s">
        <v>59</v>
      </c>
      <c r="G259" t="s">
        <v>1237</v>
      </c>
      <c r="H259" t="s">
        <v>1243</v>
      </c>
      <c r="I259">
        <v>9155025</v>
      </c>
      <c r="J259">
        <v>0</v>
      </c>
    </row>
    <row r="260" spans="1:10">
      <c r="A260">
        <v>710518</v>
      </c>
      <c r="B260" t="s">
        <v>1546</v>
      </c>
      <c r="C260" t="s">
        <v>1547</v>
      </c>
      <c r="D260" t="s">
        <v>1234</v>
      </c>
      <c r="E260" t="s">
        <v>1254</v>
      </c>
      <c r="F260" t="s">
        <v>1261</v>
      </c>
      <c r="G260" t="s">
        <v>1237</v>
      </c>
      <c r="J260">
        <v>7</v>
      </c>
    </row>
    <row r="261" spans="1:10">
      <c r="A261">
        <v>887801</v>
      </c>
      <c r="B261" t="s">
        <v>1548</v>
      </c>
      <c r="C261" t="s">
        <v>1549</v>
      </c>
      <c r="D261" t="s">
        <v>1241</v>
      </c>
      <c r="E261" t="s">
        <v>1248</v>
      </c>
      <c r="F261" t="s">
        <v>1550</v>
      </c>
      <c r="G261" t="s">
        <v>1237</v>
      </c>
      <c r="H261" t="s">
        <v>1243</v>
      </c>
      <c r="J261">
        <v>5</v>
      </c>
    </row>
    <row r="262" spans="1:10">
      <c r="A262">
        <v>712547</v>
      </c>
      <c r="B262" t="s">
        <v>938</v>
      </c>
      <c r="C262" t="s">
        <v>1551</v>
      </c>
      <c r="D262" t="s">
        <v>1234</v>
      </c>
      <c r="F262" t="s">
        <v>380</v>
      </c>
      <c r="G262" t="s">
        <v>1237</v>
      </c>
      <c r="J262">
        <v>8</v>
      </c>
    </row>
    <row r="263" spans="1:10">
      <c r="A263">
        <v>708464</v>
      </c>
      <c r="B263" t="s">
        <v>671</v>
      </c>
      <c r="C263" t="s">
        <v>1552</v>
      </c>
      <c r="D263" t="s">
        <v>1234</v>
      </c>
      <c r="E263" t="s">
        <v>1254</v>
      </c>
      <c r="F263" t="s">
        <v>380</v>
      </c>
      <c r="G263" t="s">
        <v>1237</v>
      </c>
      <c r="J263">
        <v>91</v>
      </c>
    </row>
    <row r="264" spans="1:10">
      <c r="A264">
        <v>712499</v>
      </c>
      <c r="B264" t="s">
        <v>1553</v>
      </c>
      <c r="C264" t="s">
        <v>1554</v>
      </c>
      <c r="D264" t="s">
        <v>1234</v>
      </c>
      <c r="F264" t="s">
        <v>380</v>
      </c>
      <c r="G264" t="s">
        <v>1237</v>
      </c>
      <c r="J264">
        <v>7</v>
      </c>
    </row>
    <row r="265" spans="1:10">
      <c r="A265">
        <v>808325</v>
      </c>
      <c r="B265" t="s">
        <v>1555</v>
      </c>
      <c r="C265" t="s">
        <v>1556</v>
      </c>
      <c r="D265" t="s">
        <v>1241</v>
      </c>
      <c r="E265" t="s">
        <v>1242</v>
      </c>
      <c r="F265" t="s">
        <v>380</v>
      </c>
      <c r="G265" t="s">
        <v>1237</v>
      </c>
      <c r="J265">
        <v>9</v>
      </c>
    </row>
    <row r="266" spans="1:10">
      <c r="A266">
        <v>717566</v>
      </c>
      <c r="B266" t="s">
        <v>938</v>
      </c>
      <c r="C266" t="s">
        <v>1557</v>
      </c>
      <c r="D266" t="s">
        <v>1234</v>
      </c>
      <c r="E266" t="s">
        <v>1236</v>
      </c>
      <c r="F266" t="s">
        <v>380</v>
      </c>
      <c r="G266" t="s">
        <v>1237</v>
      </c>
      <c r="H266" t="s">
        <v>1243</v>
      </c>
      <c r="J266">
        <v>81</v>
      </c>
    </row>
    <row r="267" spans="1:10">
      <c r="A267">
        <v>714109</v>
      </c>
      <c r="B267" t="s">
        <v>1399</v>
      </c>
      <c r="C267" t="s">
        <v>1558</v>
      </c>
      <c r="D267" t="s">
        <v>1234</v>
      </c>
      <c r="F267" t="s">
        <v>1261</v>
      </c>
      <c r="G267" t="s">
        <v>1237</v>
      </c>
      <c r="J267">
        <v>12</v>
      </c>
    </row>
    <row r="268" spans="1:10">
      <c r="A268">
        <v>707425</v>
      </c>
      <c r="B268" t="s">
        <v>1559</v>
      </c>
      <c r="C268" t="s">
        <v>1558</v>
      </c>
      <c r="D268" t="s">
        <v>1234</v>
      </c>
      <c r="F268" t="s">
        <v>1261</v>
      </c>
      <c r="G268" t="s">
        <v>1237</v>
      </c>
      <c r="J268">
        <v>7</v>
      </c>
    </row>
    <row r="269" spans="1:10">
      <c r="A269">
        <v>774098</v>
      </c>
      <c r="B269" t="s">
        <v>669</v>
      </c>
      <c r="C269" t="s">
        <v>1560</v>
      </c>
      <c r="D269" t="s">
        <v>1234</v>
      </c>
      <c r="E269" t="s">
        <v>1236</v>
      </c>
      <c r="F269" t="s">
        <v>210</v>
      </c>
      <c r="G269" t="s">
        <v>1237</v>
      </c>
      <c r="H269" t="s">
        <v>1243</v>
      </c>
      <c r="I269">
        <v>9150316</v>
      </c>
      <c r="J269">
        <v>4</v>
      </c>
    </row>
    <row r="270" spans="1:10">
      <c r="A270">
        <v>887627</v>
      </c>
      <c r="B270" t="s">
        <v>925</v>
      </c>
      <c r="C270" t="s">
        <v>1561</v>
      </c>
      <c r="D270" t="s">
        <v>1241</v>
      </c>
      <c r="E270" t="s">
        <v>1236</v>
      </c>
      <c r="F270" t="s">
        <v>210</v>
      </c>
      <c r="G270" t="s">
        <v>1237</v>
      </c>
      <c r="H270" t="s">
        <v>1243</v>
      </c>
      <c r="I270">
        <v>9155110</v>
      </c>
      <c r="J270">
        <v>6</v>
      </c>
    </row>
    <row r="271" spans="1:10">
      <c r="A271">
        <v>702285</v>
      </c>
      <c r="B271" t="s">
        <v>529</v>
      </c>
      <c r="C271" t="s">
        <v>1562</v>
      </c>
      <c r="D271" t="s">
        <v>1234</v>
      </c>
      <c r="E271" t="s">
        <v>1250</v>
      </c>
      <c r="F271" t="s">
        <v>380</v>
      </c>
      <c r="G271" t="s">
        <v>1237</v>
      </c>
      <c r="H271" t="s">
        <v>1243</v>
      </c>
      <c r="J271">
        <v>86</v>
      </c>
    </row>
    <row r="272" spans="1:10">
      <c r="A272">
        <v>803388</v>
      </c>
      <c r="B272" t="s">
        <v>1563</v>
      </c>
      <c r="C272" t="s">
        <v>1564</v>
      </c>
      <c r="D272" t="s">
        <v>1241</v>
      </c>
      <c r="E272" t="s">
        <v>1271</v>
      </c>
      <c r="F272" t="s">
        <v>1329</v>
      </c>
      <c r="G272" t="s">
        <v>1237</v>
      </c>
      <c r="H272" t="s">
        <v>1243</v>
      </c>
      <c r="J272">
        <v>5</v>
      </c>
    </row>
    <row r="273" spans="1:10">
      <c r="A273">
        <v>801512</v>
      </c>
      <c r="B273" t="s">
        <v>1351</v>
      </c>
      <c r="C273" t="s">
        <v>1564</v>
      </c>
      <c r="D273" t="s">
        <v>1241</v>
      </c>
      <c r="E273" t="s">
        <v>1271</v>
      </c>
      <c r="F273" t="s">
        <v>1329</v>
      </c>
      <c r="G273" t="s">
        <v>1237</v>
      </c>
      <c r="J273">
        <v>74</v>
      </c>
    </row>
    <row r="274" spans="1:10">
      <c r="A274">
        <v>712510</v>
      </c>
      <c r="B274" t="s">
        <v>661</v>
      </c>
      <c r="C274" t="s">
        <v>1565</v>
      </c>
      <c r="D274" t="s">
        <v>1234</v>
      </c>
      <c r="E274" t="s">
        <v>1236</v>
      </c>
      <c r="F274" t="s">
        <v>1566</v>
      </c>
      <c r="G274" t="s">
        <v>1237</v>
      </c>
      <c r="J274">
        <v>2</v>
      </c>
    </row>
    <row r="275" spans="1:10">
      <c r="A275">
        <v>718720</v>
      </c>
      <c r="B275" t="s">
        <v>1013</v>
      </c>
      <c r="C275" t="s">
        <v>1565</v>
      </c>
      <c r="D275" t="s">
        <v>1234</v>
      </c>
      <c r="E275" t="s">
        <v>1271</v>
      </c>
      <c r="F275" t="s">
        <v>380</v>
      </c>
      <c r="G275" t="s">
        <v>1237</v>
      </c>
      <c r="J275">
        <v>72</v>
      </c>
    </row>
    <row r="276" spans="1:10">
      <c r="A276">
        <v>703063</v>
      </c>
      <c r="B276" t="s">
        <v>938</v>
      </c>
      <c r="C276" t="s">
        <v>1565</v>
      </c>
      <c r="D276" t="s">
        <v>1234</v>
      </c>
      <c r="F276" t="s">
        <v>380</v>
      </c>
      <c r="G276" t="s">
        <v>1237</v>
      </c>
      <c r="J276">
        <v>68</v>
      </c>
    </row>
    <row r="277" spans="1:10">
      <c r="A277">
        <v>713083</v>
      </c>
      <c r="B277" t="s">
        <v>1288</v>
      </c>
      <c r="C277" t="s">
        <v>1565</v>
      </c>
      <c r="D277" t="s">
        <v>1234</v>
      </c>
      <c r="F277" t="s">
        <v>1261</v>
      </c>
      <c r="G277" t="s">
        <v>1237</v>
      </c>
      <c r="J277">
        <v>3</v>
      </c>
    </row>
    <row r="278" spans="1:10">
      <c r="A278">
        <v>710519</v>
      </c>
      <c r="B278" t="s">
        <v>1477</v>
      </c>
      <c r="C278" t="s">
        <v>1565</v>
      </c>
      <c r="D278" t="s">
        <v>1234</v>
      </c>
      <c r="F278" t="s">
        <v>380</v>
      </c>
      <c r="G278" t="s">
        <v>1237</v>
      </c>
      <c r="J278">
        <v>68</v>
      </c>
    </row>
    <row r="279" spans="1:10">
      <c r="A279">
        <v>808758</v>
      </c>
      <c r="B279" t="s">
        <v>1442</v>
      </c>
      <c r="C279" t="s">
        <v>1567</v>
      </c>
      <c r="D279" t="s">
        <v>1241</v>
      </c>
      <c r="E279" t="s">
        <v>1235</v>
      </c>
      <c r="F279" t="s">
        <v>380</v>
      </c>
      <c r="G279" t="s">
        <v>1237</v>
      </c>
      <c r="H279" t="s">
        <v>1243</v>
      </c>
      <c r="J279">
        <v>87</v>
      </c>
    </row>
    <row r="280" spans="1:10">
      <c r="A280">
        <v>813401</v>
      </c>
      <c r="B280" t="s">
        <v>965</v>
      </c>
      <c r="C280" t="s">
        <v>1567</v>
      </c>
      <c r="D280" t="s">
        <v>1241</v>
      </c>
      <c r="F280" t="s">
        <v>1568</v>
      </c>
      <c r="G280" t="s">
        <v>1237</v>
      </c>
      <c r="J280">
        <v>82</v>
      </c>
    </row>
    <row r="281" spans="1:10">
      <c r="A281">
        <v>808703</v>
      </c>
      <c r="B281" t="s">
        <v>1169</v>
      </c>
      <c r="C281" t="s">
        <v>1567</v>
      </c>
      <c r="D281" t="s">
        <v>1241</v>
      </c>
      <c r="F281" t="s">
        <v>380</v>
      </c>
      <c r="G281" t="s">
        <v>1237</v>
      </c>
      <c r="J281">
        <v>4</v>
      </c>
    </row>
    <row r="282" spans="1:10">
      <c r="A282">
        <v>713590</v>
      </c>
      <c r="B282" t="s">
        <v>1019</v>
      </c>
      <c r="C282" t="s">
        <v>1569</v>
      </c>
      <c r="D282" t="s">
        <v>1234</v>
      </c>
      <c r="E282" t="s">
        <v>1242</v>
      </c>
      <c r="F282" t="s">
        <v>380</v>
      </c>
      <c r="G282" t="s">
        <v>1237</v>
      </c>
      <c r="J282">
        <v>11</v>
      </c>
    </row>
    <row r="283" spans="1:10">
      <c r="A283">
        <v>701215</v>
      </c>
      <c r="B283" t="s">
        <v>1399</v>
      </c>
      <c r="C283" t="s">
        <v>1569</v>
      </c>
      <c r="D283" t="s">
        <v>1234</v>
      </c>
      <c r="E283" t="s">
        <v>1271</v>
      </c>
      <c r="F283" t="s">
        <v>1329</v>
      </c>
      <c r="G283" t="s">
        <v>1237</v>
      </c>
      <c r="H283" t="s">
        <v>1243</v>
      </c>
      <c r="I283">
        <v>9150335</v>
      </c>
      <c r="J283">
        <v>5</v>
      </c>
    </row>
    <row r="284" spans="1:10">
      <c r="A284">
        <v>702984</v>
      </c>
      <c r="B284" t="s">
        <v>655</v>
      </c>
      <c r="C284" t="s">
        <v>1569</v>
      </c>
      <c r="D284" t="s">
        <v>1234</v>
      </c>
      <c r="E284" t="s">
        <v>1271</v>
      </c>
      <c r="F284" t="s">
        <v>1329</v>
      </c>
      <c r="G284" t="s">
        <v>1237</v>
      </c>
      <c r="H284" t="s">
        <v>1243</v>
      </c>
      <c r="I284">
        <v>9150237</v>
      </c>
      <c r="J284">
        <v>74</v>
      </c>
    </row>
    <row r="285" spans="1:10">
      <c r="A285">
        <v>715253</v>
      </c>
      <c r="B285" t="s">
        <v>1519</v>
      </c>
      <c r="C285" t="s">
        <v>1569</v>
      </c>
      <c r="D285" t="s">
        <v>1234</v>
      </c>
      <c r="E285" t="s">
        <v>1242</v>
      </c>
      <c r="F285" t="s">
        <v>1261</v>
      </c>
      <c r="G285" t="s">
        <v>1237</v>
      </c>
      <c r="J285">
        <v>83</v>
      </c>
    </row>
    <row r="286" spans="1:10">
      <c r="A286">
        <v>712474</v>
      </c>
      <c r="B286" t="s">
        <v>938</v>
      </c>
      <c r="C286" t="s">
        <v>1569</v>
      </c>
      <c r="D286" t="s">
        <v>1234</v>
      </c>
      <c r="F286" t="s">
        <v>1568</v>
      </c>
      <c r="G286" t="s">
        <v>1237</v>
      </c>
      <c r="J286">
        <v>90</v>
      </c>
    </row>
    <row r="287" spans="1:10">
      <c r="A287">
        <v>706584</v>
      </c>
      <c r="B287" t="s">
        <v>1349</v>
      </c>
      <c r="C287" t="s">
        <v>1569</v>
      </c>
      <c r="D287" t="s">
        <v>1234</v>
      </c>
      <c r="E287" t="s">
        <v>1271</v>
      </c>
      <c r="F287" t="s">
        <v>1329</v>
      </c>
      <c r="G287" t="s">
        <v>1237</v>
      </c>
      <c r="J287">
        <v>13</v>
      </c>
    </row>
    <row r="288" spans="1:10">
      <c r="A288">
        <v>888150</v>
      </c>
      <c r="B288" t="s">
        <v>131</v>
      </c>
      <c r="C288" t="s">
        <v>1570</v>
      </c>
      <c r="D288" t="s">
        <v>1241</v>
      </c>
      <c r="F288" t="s">
        <v>179</v>
      </c>
      <c r="G288" t="s">
        <v>1237</v>
      </c>
      <c r="H288" t="s">
        <v>1243</v>
      </c>
      <c r="J288">
        <v>91</v>
      </c>
    </row>
    <row r="289" spans="1:10">
      <c r="A289">
        <v>805503</v>
      </c>
      <c r="B289" t="s">
        <v>965</v>
      </c>
      <c r="C289" t="s">
        <v>1571</v>
      </c>
      <c r="D289" t="s">
        <v>1241</v>
      </c>
      <c r="F289" t="s">
        <v>380</v>
      </c>
      <c r="G289" t="s">
        <v>1237</v>
      </c>
      <c r="J289">
        <v>91</v>
      </c>
    </row>
    <row r="290" spans="1:10">
      <c r="A290">
        <v>889355</v>
      </c>
      <c r="B290" t="s">
        <v>1252</v>
      </c>
      <c r="C290" t="s">
        <v>1572</v>
      </c>
      <c r="D290" t="s">
        <v>1241</v>
      </c>
      <c r="F290" t="s">
        <v>1261</v>
      </c>
      <c r="G290" t="s">
        <v>1237</v>
      </c>
      <c r="H290" t="s">
        <v>1243</v>
      </c>
      <c r="J290">
        <v>2</v>
      </c>
    </row>
    <row r="291" spans="1:10">
      <c r="A291">
        <v>776035</v>
      </c>
      <c r="B291" t="s">
        <v>655</v>
      </c>
      <c r="C291" t="s">
        <v>1573</v>
      </c>
      <c r="D291" t="s">
        <v>1234</v>
      </c>
      <c r="E291" t="s">
        <v>1264</v>
      </c>
      <c r="F291" t="s">
        <v>380</v>
      </c>
      <c r="G291" t="s">
        <v>1237</v>
      </c>
      <c r="H291" t="s">
        <v>1243</v>
      </c>
      <c r="I291">
        <v>9150118</v>
      </c>
      <c r="J291">
        <v>95</v>
      </c>
    </row>
    <row r="292" spans="1:10">
      <c r="A292">
        <v>888139</v>
      </c>
      <c r="B292" t="s">
        <v>1351</v>
      </c>
      <c r="C292" t="s">
        <v>1574</v>
      </c>
      <c r="D292" t="s">
        <v>1241</v>
      </c>
      <c r="E292" t="s">
        <v>1312</v>
      </c>
      <c r="F292" t="s">
        <v>179</v>
      </c>
      <c r="G292" t="s">
        <v>1237</v>
      </c>
      <c r="H292" t="s">
        <v>1243</v>
      </c>
      <c r="J292">
        <v>89</v>
      </c>
    </row>
    <row r="293" spans="1:10">
      <c r="A293">
        <v>812245</v>
      </c>
      <c r="B293" t="s">
        <v>333</v>
      </c>
      <c r="C293" t="s">
        <v>1575</v>
      </c>
      <c r="D293" t="s">
        <v>1241</v>
      </c>
      <c r="E293" t="s">
        <v>1254</v>
      </c>
      <c r="F293" t="s">
        <v>380</v>
      </c>
      <c r="G293" t="s">
        <v>1237</v>
      </c>
      <c r="J293">
        <v>74</v>
      </c>
    </row>
    <row r="294" spans="1:10">
      <c r="A294">
        <v>805414</v>
      </c>
      <c r="B294" t="s">
        <v>1095</v>
      </c>
      <c r="C294" t="s">
        <v>1575</v>
      </c>
      <c r="D294" t="s">
        <v>1241</v>
      </c>
      <c r="E294" t="s">
        <v>1254</v>
      </c>
      <c r="F294" t="s">
        <v>380</v>
      </c>
      <c r="G294" t="s">
        <v>1237</v>
      </c>
      <c r="J294">
        <v>6</v>
      </c>
    </row>
    <row r="295" spans="1:10">
      <c r="A295">
        <v>806140</v>
      </c>
      <c r="B295" t="s">
        <v>1432</v>
      </c>
      <c r="C295" t="s">
        <v>1576</v>
      </c>
      <c r="D295" t="s">
        <v>1241</v>
      </c>
      <c r="E295" t="s">
        <v>1236</v>
      </c>
      <c r="F295" t="s">
        <v>380</v>
      </c>
      <c r="G295" t="s">
        <v>1237</v>
      </c>
      <c r="J295">
        <v>74</v>
      </c>
    </row>
    <row r="296" spans="1:10">
      <c r="A296">
        <v>700313</v>
      </c>
      <c r="B296" t="s">
        <v>1019</v>
      </c>
      <c r="C296" t="s">
        <v>1577</v>
      </c>
      <c r="D296" t="s">
        <v>1234</v>
      </c>
      <c r="E296" t="s">
        <v>1235</v>
      </c>
      <c r="F296" t="s">
        <v>380</v>
      </c>
      <c r="G296" t="s">
        <v>1237</v>
      </c>
      <c r="J296">
        <v>79</v>
      </c>
    </row>
    <row r="297" spans="1:10">
      <c r="A297">
        <v>807356</v>
      </c>
      <c r="B297" t="s">
        <v>1578</v>
      </c>
      <c r="C297" t="s">
        <v>1579</v>
      </c>
      <c r="D297" t="s">
        <v>1241</v>
      </c>
      <c r="F297" t="s">
        <v>380</v>
      </c>
      <c r="G297" t="s">
        <v>1237</v>
      </c>
      <c r="J297">
        <v>75</v>
      </c>
    </row>
    <row r="298" spans="1:10">
      <c r="A298">
        <v>890402</v>
      </c>
      <c r="B298" t="s">
        <v>1168</v>
      </c>
      <c r="C298" t="s">
        <v>1580</v>
      </c>
      <c r="D298" t="s">
        <v>1241</v>
      </c>
      <c r="E298" t="s">
        <v>1236</v>
      </c>
      <c r="F298" t="s">
        <v>169</v>
      </c>
      <c r="G298" t="s">
        <v>1237</v>
      </c>
      <c r="H298" t="s">
        <v>1243</v>
      </c>
      <c r="J298">
        <v>7</v>
      </c>
    </row>
    <row r="299" spans="1:10">
      <c r="A299">
        <v>702544</v>
      </c>
      <c r="B299" t="s">
        <v>1411</v>
      </c>
      <c r="C299" t="s">
        <v>1581</v>
      </c>
      <c r="D299" t="s">
        <v>1234</v>
      </c>
      <c r="E299" t="s">
        <v>1271</v>
      </c>
      <c r="F299" t="s">
        <v>179</v>
      </c>
      <c r="G299" t="s">
        <v>1237</v>
      </c>
      <c r="J299">
        <v>82</v>
      </c>
    </row>
    <row r="300" spans="1:10">
      <c r="A300">
        <v>712216</v>
      </c>
      <c r="B300" t="s">
        <v>1019</v>
      </c>
      <c r="C300" t="s">
        <v>1581</v>
      </c>
      <c r="D300" t="s">
        <v>1234</v>
      </c>
      <c r="E300" t="s">
        <v>1271</v>
      </c>
      <c r="F300" t="s">
        <v>1507</v>
      </c>
      <c r="G300" t="s">
        <v>1237</v>
      </c>
      <c r="J300">
        <v>73</v>
      </c>
    </row>
    <row r="301" spans="1:10">
      <c r="A301">
        <v>774747</v>
      </c>
      <c r="B301" t="s">
        <v>1258</v>
      </c>
      <c r="C301" t="s">
        <v>1581</v>
      </c>
      <c r="D301" t="s">
        <v>1234</v>
      </c>
      <c r="E301" t="s">
        <v>1292</v>
      </c>
      <c r="F301" t="s">
        <v>179</v>
      </c>
      <c r="G301" t="s">
        <v>1237</v>
      </c>
      <c r="H301" t="s">
        <v>1243</v>
      </c>
      <c r="J301">
        <v>84</v>
      </c>
    </row>
    <row r="302" spans="1:10">
      <c r="A302">
        <v>804700</v>
      </c>
      <c r="B302" t="s">
        <v>131</v>
      </c>
      <c r="C302" t="s">
        <v>1582</v>
      </c>
      <c r="D302" t="s">
        <v>1241</v>
      </c>
      <c r="E302" t="s">
        <v>1292</v>
      </c>
      <c r="F302" t="s">
        <v>380</v>
      </c>
      <c r="G302" t="s">
        <v>1237</v>
      </c>
      <c r="H302" t="s">
        <v>1243</v>
      </c>
      <c r="J302">
        <v>85</v>
      </c>
    </row>
    <row r="303" spans="1:10">
      <c r="A303">
        <v>811287</v>
      </c>
      <c r="B303" t="s">
        <v>1279</v>
      </c>
      <c r="C303" t="s">
        <v>1582</v>
      </c>
      <c r="D303" t="s">
        <v>1241</v>
      </c>
      <c r="E303" t="s">
        <v>1292</v>
      </c>
      <c r="F303" t="s">
        <v>380</v>
      </c>
      <c r="G303" t="s">
        <v>1237</v>
      </c>
      <c r="J303">
        <v>69</v>
      </c>
    </row>
    <row r="304" spans="1:10">
      <c r="A304">
        <v>801820</v>
      </c>
      <c r="B304" t="s">
        <v>1307</v>
      </c>
      <c r="C304" t="s">
        <v>1582</v>
      </c>
      <c r="D304" t="s">
        <v>1241</v>
      </c>
      <c r="E304" t="s">
        <v>1271</v>
      </c>
      <c r="F304" t="s">
        <v>1507</v>
      </c>
      <c r="G304" t="s">
        <v>1237</v>
      </c>
      <c r="J304">
        <v>79</v>
      </c>
    </row>
    <row r="305" spans="1:10">
      <c r="A305">
        <v>800846</v>
      </c>
      <c r="B305" t="s">
        <v>1333</v>
      </c>
      <c r="C305" t="s">
        <v>1582</v>
      </c>
      <c r="D305" t="s">
        <v>1241</v>
      </c>
      <c r="F305" t="s">
        <v>380</v>
      </c>
      <c r="G305" t="s">
        <v>1237</v>
      </c>
      <c r="J305">
        <v>9</v>
      </c>
    </row>
    <row r="306" spans="1:10">
      <c r="A306">
        <v>803148</v>
      </c>
      <c r="B306" t="s">
        <v>1583</v>
      </c>
      <c r="C306" t="s">
        <v>1582</v>
      </c>
      <c r="D306" t="s">
        <v>1241</v>
      </c>
      <c r="E306" t="s">
        <v>1236</v>
      </c>
      <c r="F306" t="s">
        <v>169</v>
      </c>
      <c r="G306" t="s">
        <v>1237</v>
      </c>
      <c r="J306">
        <v>13</v>
      </c>
    </row>
    <row r="307" spans="1:10">
      <c r="A307">
        <v>811381</v>
      </c>
      <c r="B307" t="s">
        <v>127</v>
      </c>
      <c r="C307" t="s">
        <v>1582</v>
      </c>
      <c r="D307" t="s">
        <v>1241</v>
      </c>
      <c r="E307" t="s">
        <v>1250</v>
      </c>
      <c r="F307" t="s">
        <v>179</v>
      </c>
      <c r="G307" t="s">
        <v>1237</v>
      </c>
      <c r="J307">
        <v>76</v>
      </c>
    </row>
    <row r="308" spans="1:10">
      <c r="A308">
        <v>890831</v>
      </c>
      <c r="B308" t="s">
        <v>1584</v>
      </c>
      <c r="C308" t="s">
        <v>1582</v>
      </c>
      <c r="D308" t="s">
        <v>1241</v>
      </c>
      <c r="E308" t="s">
        <v>1236</v>
      </c>
      <c r="F308" t="s">
        <v>169</v>
      </c>
      <c r="G308" t="s">
        <v>1237</v>
      </c>
      <c r="J308">
        <v>9</v>
      </c>
    </row>
    <row r="309" spans="1:10">
      <c r="A309">
        <v>807334</v>
      </c>
      <c r="B309" t="s">
        <v>1585</v>
      </c>
      <c r="C309" t="s">
        <v>1586</v>
      </c>
      <c r="D309" t="s">
        <v>1241</v>
      </c>
      <c r="E309" t="s">
        <v>1264</v>
      </c>
      <c r="F309" t="s">
        <v>210</v>
      </c>
      <c r="G309" t="s">
        <v>1237</v>
      </c>
      <c r="H309" t="s">
        <v>1243</v>
      </c>
      <c r="J309">
        <v>80</v>
      </c>
    </row>
    <row r="310" spans="1:10">
      <c r="A310">
        <v>711751</v>
      </c>
      <c r="B310" t="s">
        <v>1411</v>
      </c>
      <c r="C310" t="s">
        <v>1587</v>
      </c>
      <c r="D310" t="s">
        <v>1234</v>
      </c>
      <c r="E310" t="s">
        <v>1254</v>
      </c>
      <c r="F310" t="s">
        <v>380</v>
      </c>
      <c r="G310" t="s">
        <v>1237</v>
      </c>
      <c r="J310">
        <v>98</v>
      </c>
    </row>
    <row r="311" spans="1:10">
      <c r="A311">
        <v>713365</v>
      </c>
      <c r="B311" t="s">
        <v>1133</v>
      </c>
      <c r="C311" t="s">
        <v>1588</v>
      </c>
      <c r="D311" t="s">
        <v>1234</v>
      </c>
      <c r="F311" t="s">
        <v>380</v>
      </c>
      <c r="G311" t="s">
        <v>1237</v>
      </c>
      <c r="J311">
        <v>94</v>
      </c>
    </row>
    <row r="312" spans="1:10">
      <c r="A312">
        <v>700273</v>
      </c>
      <c r="B312" t="s">
        <v>1023</v>
      </c>
      <c r="C312" t="s">
        <v>1589</v>
      </c>
      <c r="D312" t="s">
        <v>1234</v>
      </c>
      <c r="E312" t="s">
        <v>1245</v>
      </c>
      <c r="F312" t="s">
        <v>380</v>
      </c>
      <c r="G312" t="s">
        <v>1237</v>
      </c>
      <c r="J312">
        <v>85</v>
      </c>
    </row>
    <row r="313" spans="1:10">
      <c r="A313">
        <v>703839</v>
      </c>
      <c r="B313" t="s">
        <v>1019</v>
      </c>
      <c r="C313" t="s">
        <v>1589</v>
      </c>
      <c r="D313" t="s">
        <v>1234</v>
      </c>
      <c r="E313" t="s">
        <v>1254</v>
      </c>
      <c r="F313" t="s">
        <v>380</v>
      </c>
      <c r="G313" t="s">
        <v>1237</v>
      </c>
      <c r="J313">
        <v>4</v>
      </c>
    </row>
    <row r="314" spans="1:10">
      <c r="A314">
        <v>703525</v>
      </c>
      <c r="B314" t="s">
        <v>1133</v>
      </c>
      <c r="C314" t="s">
        <v>1590</v>
      </c>
      <c r="D314" t="s">
        <v>1234</v>
      </c>
      <c r="F314" t="s">
        <v>380</v>
      </c>
      <c r="G314" t="s">
        <v>1237</v>
      </c>
      <c r="J314">
        <v>79</v>
      </c>
    </row>
    <row r="315" spans="1:10">
      <c r="A315">
        <v>811905</v>
      </c>
      <c r="B315" t="s">
        <v>1095</v>
      </c>
      <c r="C315" t="s">
        <v>1591</v>
      </c>
      <c r="D315" t="s">
        <v>1241</v>
      </c>
      <c r="E315" t="s">
        <v>1242</v>
      </c>
      <c r="F315" t="s">
        <v>195</v>
      </c>
      <c r="G315" t="s">
        <v>1237</v>
      </c>
      <c r="H315" t="s">
        <v>1243</v>
      </c>
      <c r="J315">
        <v>14</v>
      </c>
    </row>
    <row r="316" spans="1:10">
      <c r="A316">
        <v>804034</v>
      </c>
      <c r="B316" t="s">
        <v>1168</v>
      </c>
      <c r="C316" t="s">
        <v>1591</v>
      </c>
      <c r="D316" t="s">
        <v>1241</v>
      </c>
      <c r="E316" t="s">
        <v>1271</v>
      </c>
      <c r="F316" t="s">
        <v>219</v>
      </c>
      <c r="G316" t="s">
        <v>1237</v>
      </c>
      <c r="J316">
        <v>9</v>
      </c>
    </row>
    <row r="317" spans="1:10">
      <c r="A317">
        <v>812267</v>
      </c>
      <c r="B317" t="s">
        <v>1432</v>
      </c>
      <c r="C317" t="s">
        <v>1591</v>
      </c>
      <c r="D317" t="s">
        <v>1241</v>
      </c>
      <c r="E317" t="s">
        <v>1242</v>
      </c>
      <c r="F317" t="s">
        <v>179</v>
      </c>
      <c r="G317" t="s">
        <v>1237</v>
      </c>
      <c r="J317">
        <v>84</v>
      </c>
    </row>
    <row r="318" spans="1:10">
      <c r="A318">
        <v>889341</v>
      </c>
      <c r="B318" t="s">
        <v>1592</v>
      </c>
      <c r="C318" t="s">
        <v>1591</v>
      </c>
      <c r="D318" t="s">
        <v>1241</v>
      </c>
      <c r="E318" t="s">
        <v>1319</v>
      </c>
      <c r="F318" t="s">
        <v>1261</v>
      </c>
      <c r="G318" t="s">
        <v>1237</v>
      </c>
      <c r="H318" t="s">
        <v>1243</v>
      </c>
      <c r="J318">
        <v>5</v>
      </c>
    </row>
    <row r="319" spans="1:10">
      <c r="A319">
        <v>811780</v>
      </c>
      <c r="B319" t="s">
        <v>1592</v>
      </c>
      <c r="C319" t="s">
        <v>1591</v>
      </c>
      <c r="D319" t="s">
        <v>1241</v>
      </c>
      <c r="E319" t="s">
        <v>1242</v>
      </c>
      <c r="F319" t="s">
        <v>1593</v>
      </c>
      <c r="G319" t="s">
        <v>1237</v>
      </c>
      <c r="H319" t="s">
        <v>1243</v>
      </c>
      <c r="I319">
        <v>9155127</v>
      </c>
      <c r="J319">
        <v>6</v>
      </c>
    </row>
    <row r="320" spans="1:10">
      <c r="A320">
        <v>714818</v>
      </c>
      <c r="B320" t="s">
        <v>1019</v>
      </c>
      <c r="C320" t="s">
        <v>1594</v>
      </c>
      <c r="D320" t="s">
        <v>1234</v>
      </c>
      <c r="E320" t="s">
        <v>1242</v>
      </c>
      <c r="F320" t="s">
        <v>1261</v>
      </c>
      <c r="G320" t="s">
        <v>1237</v>
      </c>
      <c r="J320">
        <v>10</v>
      </c>
    </row>
    <row r="321" spans="1:10">
      <c r="A321">
        <v>808778</v>
      </c>
      <c r="B321" t="s">
        <v>1595</v>
      </c>
      <c r="C321" t="s">
        <v>1596</v>
      </c>
      <c r="D321" t="s">
        <v>1234</v>
      </c>
      <c r="E321" t="s">
        <v>1271</v>
      </c>
      <c r="F321" t="s">
        <v>380</v>
      </c>
      <c r="G321" t="s">
        <v>1237</v>
      </c>
      <c r="J321">
        <v>88</v>
      </c>
    </row>
    <row r="322" spans="1:10">
      <c r="A322">
        <v>714921</v>
      </c>
      <c r="B322" t="s">
        <v>1133</v>
      </c>
      <c r="C322" t="s">
        <v>1597</v>
      </c>
      <c r="D322" t="s">
        <v>1234</v>
      </c>
      <c r="E322" t="s">
        <v>1235</v>
      </c>
      <c r="F322" t="s">
        <v>380</v>
      </c>
      <c r="G322" t="s">
        <v>1237</v>
      </c>
      <c r="H322" t="s">
        <v>1243</v>
      </c>
      <c r="J322">
        <v>87</v>
      </c>
    </row>
    <row r="323" spans="1:10">
      <c r="A323">
        <v>803107</v>
      </c>
      <c r="B323" t="s">
        <v>1505</v>
      </c>
      <c r="C323" t="s">
        <v>1598</v>
      </c>
      <c r="D323" t="s">
        <v>1241</v>
      </c>
      <c r="E323" t="s">
        <v>1242</v>
      </c>
      <c r="F323" t="s">
        <v>219</v>
      </c>
      <c r="G323" t="s">
        <v>1237</v>
      </c>
      <c r="J323">
        <v>7</v>
      </c>
    </row>
    <row r="324" spans="1:10">
      <c r="A324">
        <v>704288</v>
      </c>
      <c r="B324" t="s">
        <v>1288</v>
      </c>
      <c r="C324" t="s">
        <v>1600</v>
      </c>
      <c r="D324" t="s">
        <v>1234</v>
      </c>
      <c r="F324" t="s">
        <v>380</v>
      </c>
      <c r="G324" t="s">
        <v>1237</v>
      </c>
      <c r="H324" t="s">
        <v>1243</v>
      </c>
      <c r="J324">
        <v>83</v>
      </c>
    </row>
    <row r="325" spans="1:10">
      <c r="A325">
        <v>887762</v>
      </c>
      <c r="B325" t="s">
        <v>965</v>
      </c>
      <c r="C325" t="s">
        <v>1601</v>
      </c>
      <c r="D325" t="s">
        <v>1241</v>
      </c>
      <c r="E325" t="s">
        <v>1248</v>
      </c>
      <c r="F325" t="s">
        <v>179</v>
      </c>
      <c r="G325" t="s">
        <v>1237</v>
      </c>
      <c r="H325" t="s">
        <v>1243</v>
      </c>
      <c r="J325">
        <v>81</v>
      </c>
    </row>
    <row r="326" spans="1:10">
      <c r="A326">
        <v>889378</v>
      </c>
      <c r="B326" t="s">
        <v>1406</v>
      </c>
      <c r="C326" t="s">
        <v>1602</v>
      </c>
      <c r="D326" t="s">
        <v>1241</v>
      </c>
      <c r="F326" t="s">
        <v>1261</v>
      </c>
      <c r="G326" t="s">
        <v>1237</v>
      </c>
      <c r="H326" t="s">
        <v>1243</v>
      </c>
      <c r="J326">
        <v>7</v>
      </c>
    </row>
    <row r="327" spans="1:10">
      <c r="A327">
        <v>705390</v>
      </c>
      <c r="B327" t="s">
        <v>1019</v>
      </c>
      <c r="C327" t="s">
        <v>1603</v>
      </c>
      <c r="D327" t="s">
        <v>1234</v>
      </c>
      <c r="F327" t="s">
        <v>380</v>
      </c>
      <c r="G327" t="s">
        <v>1237</v>
      </c>
      <c r="H327" t="s">
        <v>1243</v>
      </c>
      <c r="J327">
        <v>91</v>
      </c>
    </row>
    <row r="328" spans="1:10">
      <c r="A328">
        <v>703620</v>
      </c>
      <c r="B328" t="s">
        <v>1023</v>
      </c>
      <c r="C328" t="s">
        <v>1604</v>
      </c>
      <c r="D328" t="s">
        <v>1234</v>
      </c>
      <c r="E328" t="s">
        <v>1254</v>
      </c>
      <c r="F328" t="s">
        <v>380</v>
      </c>
      <c r="G328" t="s">
        <v>1237</v>
      </c>
      <c r="H328" t="s">
        <v>1243</v>
      </c>
      <c r="J328">
        <v>79</v>
      </c>
    </row>
    <row r="329" spans="1:10">
      <c r="A329">
        <v>800560</v>
      </c>
      <c r="B329" t="s">
        <v>1605</v>
      </c>
      <c r="C329" t="s">
        <v>1606</v>
      </c>
      <c r="D329" t="s">
        <v>1241</v>
      </c>
      <c r="E329" t="s">
        <v>1248</v>
      </c>
      <c r="F329" t="s">
        <v>380</v>
      </c>
      <c r="G329" t="s">
        <v>1237</v>
      </c>
      <c r="J329">
        <v>72</v>
      </c>
    </row>
    <row r="330" spans="1:10">
      <c r="A330">
        <v>705594</v>
      </c>
      <c r="B330" t="s">
        <v>1411</v>
      </c>
      <c r="C330" t="s">
        <v>1607</v>
      </c>
      <c r="D330" t="s">
        <v>1234</v>
      </c>
      <c r="E330" t="s">
        <v>1236</v>
      </c>
      <c r="F330" t="s">
        <v>380</v>
      </c>
      <c r="G330" t="s">
        <v>1237</v>
      </c>
      <c r="J330">
        <v>89</v>
      </c>
    </row>
    <row r="331" spans="1:10">
      <c r="A331">
        <v>704766</v>
      </c>
      <c r="B331" t="s">
        <v>1258</v>
      </c>
      <c r="C331" t="s">
        <v>1607</v>
      </c>
      <c r="D331" t="s">
        <v>1234</v>
      </c>
      <c r="F331" t="s">
        <v>179</v>
      </c>
      <c r="G331" t="s">
        <v>1237</v>
      </c>
      <c r="J331">
        <v>86</v>
      </c>
    </row>
    <row r="332" spans="1:10">
      <c r="A332">
        <v>808194</v>
      </c>
      <c r="B332" t="s">
        <v>1406</v>
      </c>
      <c r="C332" t="s">
        <v>1608</v>
      </c>
      <c r="D332" t="s">
        <v>1241</v>
      </c>
      <c r="E332" t="s">
        <v>1236</v>
      </c>
      <c r="F332" t="s">
        <v>348</v>
      </c>
      <c r="G332" t="s">
        <v>1237</v>
      </c>
      <c r="H332" t="s">
        <v>1243</v>
      </c>
      <c r="J332">
        <v>12</v>
      </c>
    </row>
    <row r="333" spans="1:10">
      <c r="A333">
        <v>710277</v>
      </c>
      <c r="B333" t="s">
        <v>1609</v>
      </c>
      <c r="C333" t="s">
        <v>1608</v>
      </c>
      <c r="D333" t="s">
        <v>1234</v>
      </c>
      <c r="E333" t="s">
        <v>1236</v>
      </c>
      <c r="F333" t="s">
        <v>380</v>
      </c>
      <c r="G333" t="s">
        <v>1237</v>
      </c>
      <c r="J333">
        <v>86</v>
      </c>
    </row>
    <row r="334" spans="1:10">
      <c r="A334">
        <v>800358</v>
      </c>
      <c r="B334" t="s">
        <v>1432</v>
      </c>
      <c r="C334" t="s">
        <v>1610</v>
      </c>
      <c r="D334" t="s">
        <v>1241</v>
      </c>
      <c r="E334" t="s">
        <v>1236</v>
      </c>
      <c r="F334" t="s">
        <v>380</v>
      </c>
      <c r="G334" t="s">
        <v>1237</v>
      </c>
      <c r="J334">
        <v>77</v>
      </c>
    </row>
    <row r="335" spans="1:10">
      <c r="A335">
        <v>713320</v>
      </c>
      <c r="B335" t="s">
        <v>675</v>
      </c>
      <c r="C335" t="s">
        <v>1611</v>
      </c>
      <c r="D335" t="s">
        <v>1234</v>
      </c>
      <c r="F335" t="s">
        <v>1261</v>
      </c>
      <c r="G335" t="s">
        <v>1237</v>
      </c>
      <c r="J335">
        <v>9</v>
      </c>
    </row>
    <row r="336" spans="1:10">
      <c r="A336">
        <v>701963</v>
      </c>
      <c r="B336" t="s">
        <v>1023</v>
      </c>
      <c r="C336" t="s">
        <v>1611</v>
      </c>
      <c r="D336" t="s">
        <v>1234</v>
      </c>
      <c r="F336" t="s">
        <v>1261</v>
      </c>
      <c r="G336" t="s">
        <v>1237</v>
      </c>
      <c r="J336">
        <v>5</v>
      </c>
    </row>
    <row r="337" spans="1:10">
      <c r="A337">
        <v>702858</v>
      </c>
      <c r="B337" t="s">
        <v>938</v>
      </c>
      <c r="C337" t="s">
        <v>1612</v>
      </c>
      <c r="D337" t="s">
        <v>1234</v>
      </c>
      <c r="E337" t="s">
        <v>1256</v>
      </c>
      <c r="F337" t="s">
        <v>380</v>
      </c>
      <c r="G337" t="s">
        <v>1237</v>
      </c>
      <c r="H337" t="s">
        <v>1243</v>
      </c>
      <c r="J337">
        <v>90</v>
      </c>
    </row>
    <row r="338" spans="1:10">
      <c r="A338">
        <v>711718</v>
      </c>
      <c r="B338" t="s">
        <v>1288</v>
      </c>
      <c r="C338" t="s">
        <v>1612</v>
      </c>
      <c r="D338" t="s">
        <v>1234</v>
      </c>
      <c r="E338" t="s">
        <v>1236</v>
      </c>
      <c r="F338" t="s">
        <v>22</v>
      </c>
      <c r="G338" t="s">
        <v>1237</v>
      </c>
      <c r="H338" t="s">
        <v>1243</v>
      </c>
      <c r="I338">
        <v>9150325</v>
      </c>
      <c r="J338">
        <v>4</v>
      </c>
    </row>
    <row r="339" spans="1:10">
      <c r="A339">
        <v>888885</v>
      </c>
      <c r="B339" t="s">
        <v>965</v>
      </c>
      <c r="C339" t="s">
        <v>1613</v>
      </c>
      <c r="D339" t="s">
        <v>1241</v>
      </c>
      <c r="E339" t="s">
        <v>1236</v>
      </c>
      <c r="F339" t="s">
        <v>22</v>
      </c>
      <c r="G339" t="s">
        <v>1237</v>
      </c>
      <c r="H339" t="s">
        <v>1243</v>
      </c>
      <c r="J339">
        <v>7</v>
      </c>
    </row>
    <row r="340" spans="1:10">
      <c r="A340">
        <v>804817</v>
      </c>
      <c r="B340" t="s">
        <v>1578</v>
      </c>
      <c r="C340" t="s">
        <v>1614</v>
      </c>
      <c r="D340" t="s">
        <v>1241</v>
      </c>
      <c r="E340" t="s">
        <v>1236</v>
      </c>
      <c r="F340" t="s">
        <v>380</v>
      </c>
      <c r="G340" t="s">
        <v>1237</v>
      </c>
      <c r="J340">
        <v>72</v>
      </c>
    </row>
    <row r="341" spans="1:10">
      <c r="A341">
        <v>809536</v>
      </c>
      <c r="B341" t="s">
        <v>1279</v>
      </c>
      <c r="C341" t="s">
        <v>1614</v>
      </c>
      <c r="D341" t="s">
        <v>1241</v>
      </c>
      <c r="F341" t="s">
        <v>380</v>
      </c>
      <c r="G341" t="s">
        <v>1237</v>
      </c>
      <c r="J341">
        <v>91</v>
      </c>
    </row>
    <row r="342" spans="1:10">
      <c r="A342">
        <v>712951</v>
      </c>
      <c r="B342" t="s">
        <v>1156</v>
      </c>
      <c r="C342" t="s">
        <v>1615</v>
      </c>
      <c r="D342" t="s">
        <v>1234</v>
      </c>
      <c r="E342" t="s">
        <v>1242</v>
      </c>
      <c r="F342" t="s">
        <v>380</v>
      </c>
      <c r="G342" t="s">
        <v>1237</v>
      </c>
      <c r="J342">
        <v>10</v>
      </c>
    </row>
    <row r="343" spans="1:10">
      <c r="A343">
        <v>891570</v>
      </c>
      <c r="B343" t="s">
        <v>925</v>
      </c>
      <c r="C343" t="s">
        <v>1616</v>
      </c>
      <c r="D343" t="s">
        <v>1241</v>
      </c>
      <c r="E343" t="s">
        <v>1236</v>
      </c>
      <c r="F343" t="s">
        <v>195</v>
      </c>
      <c r="G343" t="s">
        <v>1237</v>
      </c>
      <c r="H343" t="s">
        <v>1243</v>
      </c>
      <c r="J343">
        <v>19</v>
      </c>
    </row>
    <row r="344" spans="1:10">
      <c r="A344">
        <v>812736</v>
      </c>
      <c r="B344" t="s">
        <v>1169</v>
      </c>
      <c r="C344" t="s">
        <v>1616</v>
      </c>
      <c r="D344" t="s">
        <v>1241</v>
      </c>
      <c r="E344" t="s">
        <v>1254</v>
      </c>
      <c r="F344" t="s">
        <v>380</v>
      </c>
      <c r="G344" t="s">
        <v>1237</v>
      </c>
      <c r="J344">
        <v>5</v>
      </c>
    </row>
    <row r="345" spans="1:10">
      <c r="A345">
        <v>700193</v>
      </c>
      <c r="B345" t="s">
        <v>935</v>
      </c>
      <c r="C345" t="s">
        <v>1617</v>
      </c>
      <c r="D345" t="s">
        <v>1234</v>
      </c>
      <c r="E345" t="s">
        <v>1292</v>
      </c>
      <c r="F345" t="s">
        <v>169</v>
      </c>
      <c r="G345" t="s">
        <v>1237</v>
      </c>
      <c r="J345">
        <v>65</v>
      </c>
    </row>
    <row r="346" spans="1:10">
      <c r="A346">
        <v>776149</v>
      </c>
      <c r="B346" t="s">
        <v>938</v>
      </c>
      <c r="C346" t="s">
        <v>1617</v>
      </c>
      <c r="D346" t="s">
        <v>1234</v>
      </c>
      <c r="E346" t="s">
        <v>1292</v>
      </c>
      <c r="F346" t="s">
        <v>169</v>
      </c>
      <c r="G346" t="s">
        <v>1237</v>
      </c>
      <c r="H346" t="s">
        <v>1243</v>
      </c>
      <c r="I346">
        <v>9150143</v>
      </c>
      <c r="J346">
        <v>91</v>
      </c>
    </row>
    <row r="347" spans="1:10">
      <c r="A347">
        <v>889349</v>
      </c>
      <c r="B347" t="s">
        <v>1351</v>
      </c>
      <c r="C347" t="s">
        <v>1618</v>
      </c>
      <c r="D347" t="s">
        <v>1241</v>
      </c>
      <c r="E347" t="s">
        <v>1242</v>
      </c>
      <c r="F347" t="s">
        <v>1261</v>
      </c>
      <c r="G347" t="s">
        <v>1237</v>
      </c>
      <c r="H347" t="s">
        <v>1243</v>
      </c>
      <c r="J347">
        <v>6</v>
      </c>
    </row>
    <row r="348" spans="1:10">
      <c r="A348">
        <v>812516</v>
      </c>
      <c r="B348" t="s">
        <v>1462</v>
      </c>
      <c r="C348" t="s">
        <v>1618</v>
      </c>
      <c r="D348" t="s">
        <v>1241</v>
      </c>
      <c r="E348" t="s">
        <v>1249</v>
      </c>
      <c r="F348" t="s">
        <v>380</v>
      </c>
      <c r="G348" t="s">
        <v>1237</v>
      </c>
      <c r="J348">
        <v>79</v>
      </c>
    </row>
    <row r="349" spans="1:10">
      <c r="A349">
        <v>702903</v>
      </c>
      <c r="B349" t="s">
        <v>1432</v>
      </c>
      <c r="C349" t="s">
        <v>1619</v>
      </c>
      <c r="D349" t="s">
        <v>1241</v>
      </c>
      <c r="E349" t="s">
        <v>1250</v>
      </c>
      <c r="F349" t="s">
        <v>380</v>
      </c>
      <c r="G349" t="s">
        <v>1237</v>
      </c>
      <c r="J349">
        <v>9</v>
      </c>
    </row>
    <row r="350" spans="1:10">
      <c r="A350">
        <v>776346</v>
      </c>
      <c r="B350" t="s">
        <v>661</v>
      </c>
      <c r="C350" t="s">
        <v>1620</v>
      </c>
      <c r="D350" t="s">
        <v>1234</v>
      </c>
      <c r="E350" t="s">
        <v>1254</v>
      </c>
      <c r="F350" t="s">
        <v>1261</v>
      </c>
      <c r="G350" t="s">
        <v>1237</v>
      </c>
      <c r="H350" t="s">
        <v>1243</v>
      </c>
      <c r="J350">
        <v>7</v>
      </c>
    </row>
    <row r="351" spans="1:10">
      <c r="A351">
        <v>702490</v>
      </c>
      <c r="B351" t="s">
        <v>655</v>
      </c>
      <c r="C351" t="s">
        <v>1620</v>
      </c>
      <c r="D351" t="s">
        <v>1234</v>
      </c>
      <c r="F351" t="s">
        <v>380</v>
      </c>
      <c r="G351" t="s">
        <v>1237</v>
      </c>
      <c r="J351">
        <v>7</v>
      </c>
    </row>
    <row r="352" spans="1:10">
      <c r="A352">
        <v>714591</v>
      </c>
      <c r="B352" t="s">
        <v>652</v>
      </c>
      <c r="C352" t="s">
        <v>1621</v>
      </c>
      <c r="D352" t="s">
        <v>1234</v>
      </c>
      <c r="F352" t="s">
        <v>1261</v>
      </c>
      <c r="G352" t="s">
        <v>1237</v>
      </c>
      <c r="J352">
        <v>8</v>
      </c>
    </row>
    <row r="353" spans="1:10">
      <c r="A353">
        <v>715510</v>
      </c>
      <c r="B353" t="s">
        <v>938</v>
      </c>
      <c r="C353" t="s">
        <v>1622</v>
      </c>
      <c r="D353" t="s">
        <v>1234</v>
      </c>
      <c r="E353" t="s">
        <v>1236</v>
      </c>
      <c r="F353" t="s">
        <v>380</v>
      </c>
      <c r="G353" t="s">
        <v>1237</v>
      </c>
      <c r="H353" t="s">
        <v>1243</v>
      </c>
      <c r="J353">
        <v>84</v>
      </c>
    </row>
    <row r="354" spans="1:10">
      <c r="A354">
        <v>808971</v>
      </c>
      <c r="B354" t="s">
        <v>1449</v>
      </c>
      <c r="C354" t="s">
        <v>1623</v>
      </c>
      <c r="D354" t="s">
        <v>1241</v>
      </c>
      <c r="F354" t="s">
        <v>380</v>
      </c>
      <c r="G354" t="s">
        <v>1237</v>
      </c>
      <c r="J354">
        <v>5</v>
      </c>
    </row>
    <row r="355" spans="1:10">
      <c r="A355">
        <v>889184</v>
      </c>
      <c r="B355" t="s">
        <v>131</v>
      </c>
      <c r="C355" t="s">
        <v>1624</v>
      </c>
      <c r="D355" t="s">
        <v>1241</v>
      </c>
      <c r="F355" t="s">
        <v>380</v>
      </c>
      <c r="G355" t="s">
        <v>1237</v>
      </c>
      <c r="H355" t="s">
        <v>1243</v>
      </c>
      <c r="J355">
        <v>11</v>
      </c>
    </row>
    <row r="356" spans="1:10">
      <c r="A356">
        <v>889802</v>
      </c>
      <c r="B356" t="s">
        <v>1351</v>
      </c>
      <c r="C356" t="s">
        <v>1625</v>
      </c>
      <c r="D356" t="s">
        <v>1241</v>
      </c>
      <c r="E356" t="s">
        <v>1235</v>
      </c>
      <c r="F356" t="s">
        <v>59</v>
      </c>
      <c r="G356" t="s">
        <v>1237</v>
      </c>
      <c r="H356" t="s">
        <v>1243</v>
      </c>
      <c r="J356">
        <v>12</v>
      </c>
    </row>
    <row r="357" spans="1:10">
      <c r="A357">
        <v>891305</v>
      </c>
      <c r="B357" t="s">
        <v>131</v>
      </c>
      <c r="C357" t="s">
        <v>1626</v>
      </c>
      <c r="D357" t="s">
        <v>1241</v>
      </c>
      <c r="E357" t="s">
        <v>1235</v>
      </c>
      <c r="F357" t="s">
        <v>59</v>
      </c>
      <c r="G357" t="s">
        <v>1237</v>
      </c>
      <c r="J357">
        <v>80</v>
      </c>
    </row>
    <row r="358" spans="1:10">
      <c r="A358">
        <v>778462</v>
      </c>
      <c r="B358" t="s">
        <v>1019</v>
      </c>
      <c r="C358" t="s">
        <v>1626</v>
      </c>
      <c r="D358" t="s">
        <v>1234</v>
      </c>
      <c r="E358" t="s">
        <v>1235</v>
      </c>
      <c r="F358" t="s">
        <v>59</v>
      </c>
      <c r="G358" t="s">
        <v>1237</v>
      </c>
      <c r="J358">
        <v>72</v>
      </c>
    </row>
    <row r="359" spans="1:10">
      <c r="A359">
        <v>777048</v>
      </c>
      <c r="B359" t="s">
        <v>1392</v>
      </c>
      <c r="C359" t="s">
        <v>1626</v>
      </c>
      <c r="D359" t="s">
        <v>1234</v>
      </c>
      <c r="E359" t="s">
        <v>1235</v>
      </c>
      <c r="F359" t="s">
        <v>59</v>
      </c>
      <c r="G359" t="s">
        <v>1237</v>
      </c>
      <c r="H359" t="s">
        <v>1243</v>
      </c>
      <c r="I359">
        <v>9150421</v>
      </c>
      <c r="J359">
        <v>10</v>
      </c>
    </row>
    <row r="360" spans="1:10">
      <c r="A360">
        <v>703577</v>
      </c>
      <c r="B360" t="s">
        <v>655</v>
      </c>
      <c r="C360" t="s">
        <v>1627</v>
      </c>
      <c r="D360" t="s">
        <v>1234</v>
      </c>
      <c r="F360" t="s">
        <v>380</v>
      </c>
      <c r="G360" t="s">
        <v>1237</v>
      </c>
      <c r="J360">
        <v>78</v>
      </c>
    </row>
    <row r="361" spans="1:10">
      <c r="A361">
        <v>813383</v>
      </c>
      <c r="B361" t="s">
        <v>1406</v>
      </c>
      <c r="C361" t="s">
        <v>1628</v>
      </c>
      <c r="D361" t="s">
        <v>1241</v>
      </c>
      <c r="E361" t="s">
        <v>1242</v>
      </c>
      <c r="F361" t="s">
        <v>219</v>
      </c>
      <c r="G361" t="s">
        <v>1237</v>
      </c>
      <c r="J361">
        <v>6</v>
      </c>
    </row>
    <row r="362" spans="1:10">
      <c r="A362">
        <v>803182</v>
      </c>
      <c r="B362" t="s">
        <v>1363</v>
      </c>
      <c r="C362" t="s">
        <v>1628</v>
      </c>
      <c r="D362" t="s">
        <v>1241</v>
      </c>
      <c r="E362" t="s">
        <v>1242</v>
      </c>
      <c r="F362" t="s">
        <v>380</v>
      </c>
      <c r="G362" t="s">
        <v>1237</v>
      </c>
      <c r="J362">
        <v>76</v>
      </c>
    </row>
    <row r="363" spans="1:10">
      <c r="A363">
        <v>806942</v>
      </c>
      <c r="B363" t="s">
        <v>1429</v>
      </c>
      <c r="C363" t="s">
        <v>1628</v>
      </c>
      <c r="D363" t="s">
        <v>1241</v>
      </c>
      <c r="F363" t="s">
        <v>380</v>
      </c>
      <c r="G363" t="s">
        <v>1237</v>
      </c>
      <c r="H363" t="s">
        <v>1243</v>
      </c>
      <c r="J363">
        <v>85</v>
      </c>
    </row>
    <row r="364" spans="1:10">
      <c r="A364">
        <v>703352</v>
      </c>
      <c r="B364" t="s">
        <v>652</v>
      </c>
      <c r="C364" t="s">
        <v>1629</v>
      </c>
      <c r="D364" t="s">
        <v>1234</v>
      </c>
      <c r="E364" t="s">
        <v>1242</v>
      </c>
      <c r="F364" t="s">
        <v>179</v>
      </c>
      <c r="G364" t="s">
        <v>1237</v>
      </c>
      <c r="J364">
        <v>9</v>
      </c>
    </row>
    <row r="365" spans="1:10">
      <c r="A365">
        <v>709738</v>
      </c>
      <c r="B365" t="s">
        <v>938</v>
      </c>
      <c r="C365" t="s">
        <v>1629</v>
      </c>
      <c r="D365" t="s">
        <v>1234</v>
      </c>
      <c r="E365" t="s">
        <v>1242</v>
      </c>
      <c r="F365" t="s">
        <v>380</v>
      </c>
      <c r="G365" t="s">
        <v>1237</v>
      </c>
      <c r="J365">
        <v>14</v>
      </c>
    </row>
    <row r="366" spans="1:10">
      <c r="A366">
        <v>712612</v>
      </c>
      <c r="B366" t="s">
        <v>1133</v>
      </c>
      <c r="C366" t="s">
        <v>1630</v>
      </c>
      <c r="D366" t="s">
        <v>1234</v>
      </c>
      <c r="F366" t="s">
        <v>380</v>
      </c>
      <c r="G366" t="s">
        <v>1237</v>
      </c>
      <c r="H366" t="s">
        <v>1243</v>
      </c>
      <c r="J366">
        <v>90</v>
      </c>
    </row>
    <row r="367" spans="1:10">
      <c r="A367">
        <v>890658</v>
      </c>
      <c r="B367" t="s">
        <v>1631</v>
      </c>
      <c r="C367" t="s">
        <v>1632</v>
      </c>
      <c r="D367" t="s">
        <v>1241</v>
      </c>
      <c r="E367" t="s">
        <v>1292</v>
      </c>
      <c r="F367" t="s">
        <v>179</v>
      </c>
      <c r="G367" t="s">
        <v>1237</v>
      </c>
      <c r="H367" t="s">
        <v>1243</v>
      </c>
      <c r="J367">
        <v>12</v>
      </c>
    </row>
    <row r="368" spans="1:10">
      <c r="A368">
        <v>889201</v>
      </c>
      <c r="B368" t="s">
        <v>965</v>
      </c>
      <c r="C368" t="s">
        <v>1633</v>
      </c>
      <c r="D368" t="s">
        <v>1241</v>
      </c>
      <c r="E368" t="s">
        <v>1249</v>
      </c>
      <c r="F368" t="s">
        <v>380</v>
      </c>
      <c r="G368" t="s">
        <v>1237</v>
      </c>
      <c r="H368" t="s">
        <v>1243</v>
      </c>
      <c r="J368">
        <v>1</v>
      </c>
    </row>
    <row r="369" spans="1:10">
      <c r="A369">
        <v>701205</v>
      </c>
      <c r="B369" t="s">
        <v>1258</v>
      </c>
      <c r="C369" t="s">
        <v>1634</v>
      </c>
      <c r="D369" t="s">
        <v>1234</v>
      </c>
      <c r="E369" t="s">
        <v>1271</v>
      </c>
      <c r="F369" t="s">
        <v>380</v>
      </c>
      <c r="G369" t="s">
        <v>1237</v>
      </c>
      <c r="H369" t="s">
        <v>1243</v>
      </c>
      <c r="J369">
        <v>87</v>
      </c>
    </row>
    <row r="370" spans="1:10">
      <c r="A370">
        <v>709065</v>
      </c>
      <c r="B370" t="s">
        <v>1258</v>
      </c>
      <c r="C370" t="s">
        <v>1635</v>
      </c>
      <c r="D370" t="s">
        <v>1234</v>
      </c>
      <c r="F370" t="s">
        <v>380</v>
      </c>
      <c r="G370" t="s">
        <v>1237</v>
      </c>
      <c r="J370">
        <v>5</v>
      </c>
    </row>
    <row r="371" spans="1:10">
      <c r="A371">
        <v>710592</v>
      </c>
      <c r="B371" t="s">
        <v>1477</v>
      </c>
      <c r="C371" t="s">
        <v>1635</v>
      </c>
      <c r="D371" t="s">
        <v>1234</v>
      </c>
      <c r="F371" t="s">
        <v>380</v>
      </c>
      <c r="G371" t="s">
        <v>1237</v>
      </c>
      <c r="J371">
        <v>8</v>
      </c>
    </row>
    <row r="372" spans="1:10">
      <c r="A372">
        <v>810717</v>
      </c>
      <c r="B372" t="s">
        <v>1636</v>
      </c>
      <c r="C372" t="s">
        <v>1637</v>
      </c>
      <c r="D372" t="s">
        <v>1241</v>
      </c>
      <c r="E372" t="s">
        <v>1236</v>
      </c>
      <c r="F372" t="s">
        <v>171</v>
      </c>
      <c r="G372" t="s">
        <v>1237</v>
      </c>
      <c r="H372" t="s">
        <v>1243</v>
      </c>
      <c r="J372">
        <v>8</v>
      </c>
    </row>
    <row r="373" spans="1:10">
      <c r="A373">
        <v>709234</v>
      </c>
      <c r="B373" t="s">
        <v>1023</v>
      </c>
      <c r="C373" t="s">
        <v>1638</v>
      </c>
      <c r="D373" t="s">
        <v>1234</v>
      </c>
      <c r="F373" t="s">
        <v>380</v>
      </c>
      <c r="G373" t="s">
        <v>1237</v>
      </c>
      <c r="J373">
        <v>88</v>
      </c>
    </row>
    <row r="374" spans="1:10">
      <c r="A374">
        <v>703753</v>
      </c>
      <c r="B374" t="s">
        <v>1411</v>
      </c>
      <c r="C374" t="s">
        <v>1638</v>
      </c>
      <c r="D374" t="s">
        <v>1234</v>
      </c>
      <c r="E374" t="s">
        <v>1245</v>
      </c>
      <c r="F374" t="s">
        <v>380</v>
      </c>
      <c r="G374" t="s">
        <v>1237</v>
      </c>
      <c r="J374">
        <v>89</v>
      </c>
    </row>
    <row r="375" spans="1:10">
      <c r="A375">
        <v>801477</v>
      </c>
      <c r="B375" t="s">
        <v>1279</v>
      </c>
      <c r="C375" t="s">
        <v>1639</v>
      </c>
      <c r="D375" t="s">
        <v>1241</v>
      </c>
      <c r="F375" t="s">
        <v>380</v>
      </c>
      <c r="G375" t="s">
        <v>1237</v>
      </c>
      <c r="J375">
        <v>80</v>
      </c>
    </row>
    <row r="376" spans="1:10">
      <c r="A376">
        <v>701609</v>
      </c>
      <c r="B376" t="s">
        <v>1153</v>
      </c>
      <c r="C376" t="s">
        <v>1640</v>
      </c>
      <c r="D376" t="s">
        <v>1234</v>
      </c>
      <c r="E376" t="s">
        <v>1271</v>
      </c>
      <c r="F376" t="s">
        <v>179</v>
      </c>
      <c r="G376" t="s">
        <v>1237</v>
      </c>
      <c r="H376" t="s">
        <v>1243</v>
      </c>
      <c r="I376">
        <v>9150204</v>
      </c>
      <c r="J376">
        <v>95</v>
      </c>
    </row>
    <row r="377" spans="1:10">
      <c r="A377">
        <v>711310</v>
      </c>
      <c r="B377" t="s">
        <v>1411</v>
      </c>
      <c r="C377" t="s">
        <v>1640</v>
      </c>
      <c r="D377" t="s">
        <v>1234</v>
      </c>
      <c r="E377" t="s">
        <v>1248</v>
      </c>
      <c r="F377" t="s">
        <v>171</v>
      </c>
      <c r="G377" t="s">
        <v>1237</v>
      </c>
      <c r="J377">
        <v>82</v>
      </c>
    </row>
    <row r="378" spans="1:10">
      <c r="A378">
        <v>713808</v>
      </c>
      <c r="B378" t="s">
        <v>943</v>
      </c>
      <c r="C378" t="s">
        <v>1640</v>
      </c>
      <c r="D378" t="s">
        <v>1234</v>
      </c>
      <c r="E378" t="s">
        <v>1264</v>
      </c>
      <c r="F378" t="s">
        <v>179</v>
      </c>
      <c r="G378" t="s">
        <v>1237</v>
      </c>
      <c r="H378" t="s">
        <v>1243</v>
      </c>
      <c r="J378">
        <v>11</v>
      </c>
    </row>
    <row r="379" spans="1:10">
      <c r="A379">
        <v>805895</v>
      </c>
      <c r="B379" t="s">
        <v>1563</v>
      </c>
      <c r="C379" t="s">
        <v>1641</v>
      </c>
      <c r="D379" t="s">
        <v>1241</v>
      </c>
      <c r="E379" t="s">
        <v>1248</v>
      </c>
      <c r="F379" t="s">
        <v>171</v>
      </c>
      <c r="G379" t="s">
        <v>1237</v>
      </c>
      <c r="J379">
        <v>88</v>
      </c>
    </row>
    <row r="380" spans="1:10">
      <c r="A380">
        <v>716970</v>
      </c>
      <c r="B380" t="s">
        <v>1411</v>
      </c>
      <c r="C380" t="s">
        <v>1642</v>
      </c>
      <c r="D380" t="s">
        <v>1234</v>
      </c>
      <c r="E380" t="s">
        <v>1242</v>
      </c>
      <c r="F380" t="s">
        <v>380</v>
      </c>
      <c r="G380" t="s">
        <v>1237</v>
      </c>
      <c r="H380" t="s">
        <v>1243</v>
      </c>
      <c r="J380">
        <v>84</v>
      </c>
    </row>
    <row r="381" spans="1:10">
      <c r="A381">
        <v>807468</v>
      </c>
      <c r="B381" t="s">
        <v>965</v>
      </c>
      <c r="C381" t="s">
        <v>1643</v>
      </c>
      <c r="D381" t="s">
        <v>1241</v>
      </c>
      <c r="E381" t="s">
        <v>1248</v>
      </c>
      <c r="F381" t="s">
        <v>380</v>
      </c>
      <c r="G381" t="s">
        <v>1237</v>
      </c>
      <c r="H381" t="s">
        <v>1243</v>
      </c>
      <c r="J381">
        <v>80</v>
      </c>
    </row>
    <row r="382" spans="1:10">
      <c r="A382">
        <v>811729</v>
      </c>
      <c r="B382" t="s">
        <v>1351</v>
      </c>
      <c r="C382" t="s">
        <v>1644</v>
      </c>
      <c r="D382" t="s">
        <v>1241</v>
      </c>
      <c r="E382" t="s">
        <v>1236</v>
      </c>
      <c r="F382" t="s">
        <v>380</v>
      </c>
      <c r="G382" t="s">
        <v>1237</v>
      </c>
      <c r="H382" t="s">
        <v>1243</v>
      </c>
      <c r="J382">
        <v>83</v>
      </c>
    </row>
    <row r="383" spans="1:10">
      <c r="A383">
        <v>703968</v>
      </c>
      <c r="B383" t="s">
        <v>1404</v>
      </c>
      <c r="C383" t="s">
        <v>1645</v>
      </c>
      <c r="D383" t="s">
        <v>1234</v>
      </c>
      <c r="E383" t="s">
        <v>1236</v>
      </c>
      <c r="F383" t="s">
        <v>169</v>
      </c>
      <c r="G383" t="s">
        <v>1237</v>
      </c>
      <c r="J383">
        <v>10</v>
      </c>
    </row>
    <row r="384" spans="1:10">
      <c r="A384">
        <v>801694</v>
      </c>
      <c r="B384" t="s">
        <v>925</v>
      </c>
      <c r="C384" t="s">
        <v>1646</v>
      </c>
      <c r="D384" t="s">
        <v>1241</v>
      </c>
      <c r="E384" t="s">
        <v>1256</v>
      </c>
      <c r="F384" t="s">
        <v>1647</v>
      </c>
      <c r="G384" t="s">
        <v>1237</v>
      </c>
      <c r="J384">
        <v>13</v>
      </c>
    </row>
    <row r="385" spans="1:10">
      <c r="A385">
        <v>705331</v>
      </c>
      <c r="B385" t="s">
        <v>938</v>
      </c>
      <c r="C385" t="s">
        <v>1648</v>
      </c>
      <c r="D385" t="s">
        <v>1234</v>
      </c>
      <c r="E385" t="s">
        <v>1250</v>
      </c>
      <c r="F385" t="s">
        <v>380</v>
      </c>
      <c r="G385" t="s">
        <v>1237</v>
      </c>
      <c r="H385" t="s">
        <v>1243</v>
      </c>
      <c r="J385">
        <v>85</v>
      </c>
    </row>
    <row r="386" spans="1:10">
      <c r="A386">
        <v>717552</v>
      </c>
      <c r="B386" t="s">
        <v>1649</v>
      </c>
      <c r="C386" t="s">
        <v>1113</v>
      </c>
      <c r="D386" t="s">
        <v>1234</v>
      </c>
      <c r="E386" t="s">
        <v>1271</v>
      </c>
      <c r="F386" t="s">
        <v>1650</v>
      </c>
      <c r="G386" t="s">
        <v>1237</v>
      </c>
      <c r="J386">
        <v>2</v>
      </c>
    </row>
    <row r="387" spans="1:10">
      <c r="A387">
        <v>778912</v>
      </c>
      <c r="B387" t="s">
        <v>946</v>
      </c>
      <c r="C387" t="s">
        <v>1113</v>
      </c>
      <c r="D387" t="s">
        <v>1234</v>
      </c>
      <c r="E387" t="s">
        <v>1242</v>
      </c>
      <c r="F387" t="s">
        <v>380</v>
      </c>
      <c r="G387" t="s">
        <v>1237</v>
      </c>
      <c r="J387">
        <v>14</v>
      </c>
    </row>
    <row r="388" spans="1:10">
      <c r="A388">
        <v>802823</v>
      </c>
      <c r="B388" t="s">
        <v>1351</v>
      </c>
      <c r="C388" t="s">
        <v>1651</v>
      </c>
      <c r="D388" t="s">
        <v>1241</v>
      </c>
      <c r="E388" t="s">
        <v>1256</v>
      </c>
      <c r="F388" t="s">
        <v>380</v>
      </c>
      <c r="G388" t="s">
        <v>1237</v>
      </c>
      <c r="J388">
        <v>77</v>
      </c>
    </row>
    <row r="389" spans="1:10">
      <c r="A389">
        <v>813067</v>
      </c>
      <c r="B389" t="s">
        <v>1478</v>
      </c>
      <c r="C389" t="s">
        <v>1652</v>
      </c>
      <c r="D389" t="s">
        <v>1241</v>
      </c>
      <c r="E389" t="s">
        <v>1254</v>
      </c>
      <c r="F389" t="s">
        <v>380</v>
      </c>
      <c r="G389" t="s">
        <v>1237</v>
      </c>
      <c r="J389">
        <v>8</v>
      </c>
    </row>
    <row r="390" spans="1:10">
      <c r="A390">
        <v>804032</v>
      </c>
      <c r="B390" t="s">
        <v>965</v>
      </c>
      <c r="C390" t="s">
        <v>1653</v>
      </c>
      <c r="D390" t="s">
        <v>1241</v>
      </c>
      <c r="E390" t="s">
        <v>1242</v>
      </c>
      <c r="F390" t="s">
        <v>179</v>
      </c>
      <c r="G390" t="s">
        <v>1237</v>
      </c>
      <c r="J390">
        <v>3</v>
      </c>
    </row>
    <row r="391" spans="1:10">
      <c r="A391">
        <v>778244</v>
      </c>
      <c r="B391" t="s">
        <v>1023</v>
      </c>
      <c r="C391" t="s">
        <v>1654</v>
      </c>
      <c r="D391" t="s">
        <v>1234</v>
      </c>
      <c r="E391" t="s">
        <v>1248</v>
      </c>
      <c r="F391" t="s">
        <v>197</v>
      </c>
      <c r="G391" t="s">
        <v>1237</v>
      </c>
      <c r="J391">
        <v>13</v>
      </c>
    </row>
    <row r="392" spans="1:10">
      <c r="A392">
        <v>889229</v>
      </c>
      <c r="B392" t="s">
        <v>1655</v>
      </c>
      <c r="C392" t="s">
        <v>1656</v>
      </c>
      <c r="D392" t="s">
        <v>1241</v>
      </c>
      <c r="E392" t="s">
        <v>1271</v>
      </c>
      <c r="F392" t="s">
        <v>169</v>
      </c>
      <c r="G392" t="s">
        <v>1237</v>
      </c>
      <c r="H392" t="s">
        <v>1243</v>
      </c>
      <c r="J392">
        <v>14</v>
      </c>
    </row>
    <row r="393" spans="1:10">
      <c r="A393">
        <v>804460</v>
      </c>
      <c r="B393" t="s">
        <v>1657</v>
      </c>
      <c r="C393" t="s">
        <v>1658</v>
      </c>
      <c r="D393" t="s">
        <v>1241</v>
      </c>
      <c r="E393" t="s">
        <v>1242</v>
      </c>
      <c r="F393" t="s">
        <v>380</v>
      </c>
      <c r="G393" t="s">
        <v>1237</v>
      </c>
      <c r="J393">
        <v>81</v>
      </c>
    </row>
    <row r="394" spans="1:10">
      <c r="A394">
        <v>709780</v>
      </c>
      <c r="B394" t="s">
        <v>935</v>
      </c>
      <c r="C394" t="s">
        <v>1659</v>
      </c>
      <c r="D394" t="s">
        <v>1234</v>
      </c>
      <c r="E394" t="s">
        <v>1236</v>
      </c>
      <c r="F394" t="s">
        <v>179</v>
      </c>
      <c r="G394" t="s">
        <v>1237</v>
      </c>
      <c r="J394">
        <v>83</v>
      </c>
    </row>
    <row r="395" spans="1:10">
      <c r="A395">
        <v>700323</v>
      </c>
      <c r="B395" t="s">
        <v>1288</v>
      </c>
      <c r="C395" t="s">
        <v>1659</v>
      </c>
      <c r="D395" t="s">
        <v>1234</v>
      </c>
      <c r="E395" t="s">
        <v>1236</v>
      </c>
      <c r="F395" t="s">
        <v>380</v>
      </c>
      <c r="G395" t="s">
        <v>1237</v>
      </c>
      <c r="J395">
        <v>77</v>
      </c>
    </row>
    <row r="396" spans="1:10">
      <c r="A396">
        <v>710564</v>
      </c>
      <c r="B396" t="s">
        <v>1424</v>
      </c>
      <c r="C396" t="s">
        <v>1660</v>
      </c>
      <c r="D396" t="s">
        <v>1234</v>
      </c>
      <c r="E396" t="s">
        <v>1236</v>
      </c>
      <c r="F396" t="s">
        <v>380</v>
      </c>
      <c r="G396" t="s">
        <v>1237</v>
      </c>
      <c r="H396" t="s">
        <v>1243</v>
      </c>
      <c r="J396">
        <v>76</v>
      </c>
    </row>
    <row r="397" spans="1:10">
      <c r="A397">
        <v>806230</v>
      </c>
      <c r="B397" t="s">
        <v>1661</v>
      </c>
      <c r="C397" t="s">
        <v>1662</v>
      </c>
      <c r="D397" t="s">
        <v>1241</v>
      </c>
      <c r="E397" t="s">
        <v>1264</v>
      </c>
      <c r="F397" t="s">
        <v>210</v>
      </c>
      <c r="G397" t="s">
        <v>1237</v>
      </c>
      <c r="H397" t="s">
        <v>1243</v>
      </c>
      <c r="J397">
        <v>64</v>
      </c>
    </row>
    <row r="398" spans="1:10">
      <c r="A398">
        <v>800805</v>
      </c>
      <c r="B398" t="s">
        <v>1030</v>
      </c>
      <c r="C398" t="s">
        <v>1663</v>
      </c>
      <c r="D398" t="s">
        <v>1241</v>
      </c>
      <c r="E398" t="s">
        <v>1236</v>
      </c>
      <c r="F398" t="s">
        <v>380</v>
      </c>
      <c r="G398" t="s">
        <v>1237</v>
      </c>
      <c r="J398">
        <v>78</v>
      </c>
    </row>
    <row r="399" spans="1:10">
      <c r="A399">
        <v>717052</v>
      </c>
      <c r="B399" t="s">
        <v>1664</v>
      </c>
      <c r="C399" t="s">
        <v>1665</v>
      </c>
      <c r="D399" t="s">
        <v>1234</v>
      </c>
      <c r="E399" t="s">
        <v>1242</v>
      </c>
      <c r="F399" t="s">
        <v>380</v>
      </c>
      <c r="G399" t="s">
        <v>1237</v>
      </c>
      <c r="J399">
        <v>13</v>
      </c>
    </row>
    <row r="400" spans="1:10">
      <c r="A400">
        <v>703820</v>
      </c>
      <c r="B400" t="s">
        <v>1666</v>
      </c>
      <c r="C400" t="s">
        <v>1667</v>
      </c>
      <c r="D400" t="s">
        <v>1234</v>
      </c>
      <c r="F400" t="s">
        <v>380</v>
      </c>
      <c r="G400" t="s">
        <v>1237</v>
      </c>
      <c r="J400">
        <v>75</v>
      </c>
    </row>
    <row r="401" spans="1:10">
      <c r="A401">
        <v>889327</v>
      </c>
      <c r="B401" t="s">
        <v>1668</v>
      </c>
      <c r="C401" t="s">
        <v>1667</v>
      </c>
      <c r="D401" t="s">
        <v>1241</v>
      </c>
      <c r="E401" t="s">
        <v>1242</v>
      </c>
      <c r="F401" t="s">
        <v>1261</v>
      </c>
      <c r="G401" t="s">
        <v>1237</v>
      </c>
      <c r="H401" t="s">
        <v>1243</v>
      </c>
      <c r="J401">
        <v>12</v>
      </c>
    </row>
    <row r="402" spans="1:10">
      <c r="A402">
        <v>712773</v>
      </c>
      <c r="B402" t="s">
        <v>525</v>
      </c>
      <c r="C402" t="s">
        <v>1669</v>
      </c>
      <c r="D402" t="s">
        <v>1234</v>
      </c>
      <c r="F402" t="s">
        <v>380</v>
      </c>
      <c r="G402" t="s">
        <v>1237</v>
      </c>
      <c r="H402" t="s">
        <v>1243</v>
      </c>
      <c r="J402">
        <v>82</v>
      </c>
    </row>
    <row r="403" spans="1:10">
      <c r="A403">
        <v>704391</v>
      </c>
      <c r="B403" t="s">
        <v>671</v>
      </c>
      <c r="C403" t="s">
        <v>1670</v>
      </c>
      <c r="D403" t="s">
        <v>1234</v>
      </c>
      <c r="F403" t="s">
        <v>380</v>
      </c>
      <c r="G403" t="s">
        <v>1237</v>
      </c>
      <c r="J403">
        <v>67</v>
      </c>
    </row>
    <row r="404" spans="1:10">
      <c r="A404">
        <v>776058</v>
      </c>
      <c r="B404" t="s">
        <v>1671</v>
      </c>
      <c r="C404" t="s">
        <v>1672</v>
      </c>
      <c r="D404" t="s">
        <v>1234</v>
      </c>
      <c r="F404" t="s">
        <v>380</v>
      </c>
      <c r="G404" t="s">
        <v>1237</v>
      </c>
      <c r="H404" t="s">
        <v>1243</v>
      </c>
      <c r="J404">
        <v>5</v>
      </c>
    </row>
    <row r="405" spans="1:10">
      <c r="A405">
        <v>713431</v>
      </c>
      <c r="B405" t="s">
        <v>675</v>
      </c>
      <c r="C405" t="s">
        <v>1673</v>
      </c>
      <c r="D405" t="s">
        <v>1234</v>
      </c>
      <c r="F405" t="s">
        <v>380</v>
      </c>
      <c r="G405" t="s">
        <v>1237</v>
      </c>
      <c r="J405">
        <v>7</v>
      </c>
    </row>
    <row r="406" spans="1:10">
      <c r="A406">
        <v>778961</v>
      </c>
      <c r="B406" t="s">
        <v>675</v>
      </c>
      <c r="C406" t="s">
        <v>1673</v>
      </c>
      <c r="D406" t="s">
        <v>1234</v>
      </c>
      <c r="E406" t="s">
        <v>1236</v>
      </c>
      <c r="F406" t="s">
        <v>1674</v>
      </c>
      <c r="G406" t="s">
        <v>1237</v>
      </c>
      <c r="J406">
        <v>21</v>
      </c>
    </row>
    <row r="407" spans="1:10">
      <c r="A407">
        <v>774473</v>
      </c>
      <c r="B407" t="s">
        <v>1539</v>
      </c>
      <c r="C407" t="s">
        <v>1673</v>
      </c>
      <c r="D407" t="s">
        <v>1234</v>
      </c>
      <c r="E407" t="s">
        <v>1256</v>
      </c>
      <c r="F407" t="s">
        <v>195</v>
      </c>
      <c r="G407" t="s">
        <v>1237</v>
      </c>
      <c r="H407" t="s">
        <v>1243</v>
      </c>
      <c r="I407">
        <v>9150279</v>
      </c>
      <c r="J407">
        <v>5</v>
      </c>
    </row>
    <row r="408" spans="1:10">
      <c r="A408">
        <v>776095</v>
      </c>
      <c r="B408" t="s">
        <v>652</v>
      </c>
      <c r="C408" t="s">
        <v>1675</v>
      </c>
      <c r="D408" t="s">
        <v>1234</v>
      </c>
      <c r="E408" t="s">
        <v>1254</v>
      </c>
      <c r="F408" t="s">
        <v>380</v>
      </c>
      <c r="G408" t="s">
        <v>1237</v>
      </c>
      <c r="H408" t="s">
        <v>1243</v>
      </c>
      <c r="J408">
        <v>6</v>
      </c>
    </row>
    <row r="409" spans="1:10">
      <c r="A409">
        <v>811302</v>
      </c>
      <c r="B409" t="s">
        <v>131</v>
      </c>
      <c r="C409" t="s">
        <v>1676</v>
      </c>
      <c r="D409" t="s">
        <v>1241</v>
      </c>
      <c r="E409" t="s">
        <v>1242</v>
      </c>
      <c r="F409" t="s">
        <v>380</v>
      </c>
      <c r="G409" t="s">
        <v>1237</v>
      </c>
      <c r="J409">
        <v>8</v>
      </c>
    </row>
    <row r="410" spans="1:10">
      <c r="A410">
        <v>810699</v>
      </c>
      <c r="B410" t="s">
        <v>1159</v>
      </c>
      <c r="C410" t="s">
        <v>1676</v>
      </c>
      <c r="D410" t="s">
        <v>1241</v>
      </c>
      <c r="E410" t="s">
        <v>1249</v>
      </c>
      <c r="F410" t="s">
        <v>380</v>
      </c>
      <c r="G410" t="s">
        <v>1237</v>
      </c>
      <c r="J410">
        <v>92</v>
      </c>
    </row>
    <row r="411" spans="1:10">
      <c r="A411">
        <v>809988</v>
      </c>
      <c r="B411" t="s">
        <v>1169</v>
      </c>
      <c r="C411" t="s">
        <v>1676</v>
      </c>
      <c r="D411" t="s">
        <v>1241</v>
      </c>
      <c r="E411" t="s">
        <v>1292</v>
      </c>
      <c r="F411" t="s">
        <v>171</v>
      </c>
      <c r="G411" t="s">
        <v>1237</v>
      </c>
      <c r="H411" t="s">
        <v>1243</v>
      </c>
      <c r="I411">
        <v>9155042</v>
      </c>
      <c r="J411">
        <v>1</v>
      </c>
    </row>
    <row r="412" spans="1:10">
      <c r="A412">
        <v>704561</v>
      </c>
      <c r="B412" t="s">
        <v>1677</v>
      </c>
      <c r="C412" t="s">
        <v>1678</v>
      </c>
      <c r="D412" t="s">
        <v>1234</v>
      </c>
      <c r="E412" t="s">
        <v>1236</v>
      </c>
      <c r="F412" t="s">
        <v>1507</v>
      </c>
      <c r="G412" t="s">
        <v>1237</v>
      </c>
      <c r="H412" t="s">
        <v>1243</v>
      </c>
      <c r="J412">
        <v>12</v>
      </c>
    </row>
    <row r="413" spans="1:10">
      <c r="A413">
        <v>888427</v>
      </c>
      <c r="B413" t="s">
        <v>1584</v>
      </c>
      <c r="C413" t="s">
        <v>1679</v>
      </c>
      <c r="D413" t="s">
        <v>1241</v>
      </c>
      <c r="E413" t="s">
        <v>1236</v>
      </c>
      <c r="F413" t="s">
        <v>1507</v>
      </c>
      <c r="G413" t="s">
        <v>1237</v>
      </c>
      <c r="H413" t="s">
        <v>1243</v>
      </c>
      <c r="J413">
        <v>9</v>
      </c>
    </row>
    <row r="414" spans="1:10">
      <c r="A414">
        <v>707402</v>
      </c>
      <c r="B414" t="s">
        <v>1013</v>
      </c>
      <c r="C414" t="s">
        <v>1680</v>
      </c>
      <c r="D414" t="s">
        <v>1234</v>
      </c>
      <c r="F414" t="s">
        <v>380</v>
      </c>
      <c r="G414" t="s">
        <v>1237</v>
      </c>
      <c r="J414">
        <v>97</v>
      </c>
    </row>
    <row r="415" spans="1:10">
      <c r="A415">
        <v>776349</v>
      </c>
      <c r="B415" t="s">
        <v>1133</v>
      </c>
      <c r="C415" t="s">
        <v>1681</v>
      </c>
      <c r="D415" t="s">
        <v>1234</v>
      </c>
      <c r="E415" t="s">
        <v>1236</v>
      </c>
      <c r="F415" t="s">
        <v>1261</v>
      </c>
      <c r="G415" t="s">
        <v>1237</v>
      </c>
      <c r="H415" t="s">
        <v>1243</v>
      </c>
      <c r="I415">
        <v>9150382</v>
      </c>
      <c r="J415">
        <v>8</v>
      </c>
    </row>
    <row r="416" spans="1:10">
      <c r="A416">
        <v>713113</v>
      </c>
      <c r="B416" t="s">
        <v>1019</v>
      </c>
      <c r="C416" t="s">
        <v>1681</v>
      </c>
      <c r="D416" t="s">
        <v>1234</v>
      </c>
      <c r="F416" t="s">
        <v>380</v>
      </c>
      <c r="G416" t="s">
        <v>1237</v>
      </c>
      <c r="J416">
        <v>68</v>
      </c>
    </row>
    <row r="417" spans="1:10">
      <c r="A417">
        <v>711558</v>
      </c>
      <c r="B417" t="s">
        <v>1445</v>
      </c>
      <c r="C417" t="s">
        <v>1682</v>
      </c>
      <c r="D417" t="s">
        <v>1234</v>
      </c>
      <c r="E417" t="s">
        <v>1264</v>
      </c>
      <c r="F417" t="s">
        <v>380</v>
      </c>
      <c r="G417" t="s">
        <v>1237</v>
      </c>
      <c r="J417">
        <v>56</v>
      </c>
    </row>
    <row r="418" spans="1:10">
      <c r="A418">
        <v>807157</v>
      </c>
      <c r="B418" t="s">
        <v>1683</v>
      </c>
      <c r="C418" t="s">
        <v>1684</v>
      </c>
      <c r="D418" t="s">
        <v>1241</v>
      </c>
      <c r="E418" t="s">
        <v>1256</v>
      </c>
      <c r="F418" t="s">
        <v>380</v>
      </c>
      <c r="G418" t="s">
        <v>1237</v>
      </c>
      <c r="J418">
        <v>59</v>
      </c>
    </row>
    <row r="419" spans="1:10">
      <c r="A419">
        <v>774341</v>
      </c>
      <c r="B419" t="s">
        <v>935</v>
      </c>
      <c r="C419" t="s">
        <v>1685</v>
      </c>
      <c r="D419" t="s">
        <v>1234</v>
      </c>
      <c r="F419" t="s">
        <v>1263</v>
      </c>
      <c r="G419" t="s">
        <v>1237</v>
      </c>
      <c r="H419" t="s">
        <v>1243</v>
      </c>
      <c r="I419">
        <v>1154980</v>
      </c>
      <c r="J419">
        <v>81</v>
      </c>
    </row>
    <row r="420" spans="1:10">
      <c r="A420">
        <v>776413</v>
      </c>
      <c r="B420" t="s">
        <v>663</v>
      </c>
      <c r="C420" t="s">
        <v>1685</v>
      </c>
      <c r="D420" t="s">
        <v>1234</v>
      </c>
      <c r="E420" t="s">
        <v>1236</v>
      </c>
      <c r="F420" t="s">
        <v>35</v>
      </c>
      <c r="G420" t="s">
        <v>1237</v>
      </c>
      <c r="H420" t="s">
        <v>1243</v>
      </c>
      <c r="I420">
        <v>1473042</v>
      </c>
      <c r="J420">
        <v>80</v>
      </c>
    </row>
    <row r="421" spans="1:10">
      <c r="A421">
        <v>714578</v>
      </c>
      <c r="B421" t="s">
        <v>1105</v>
      </c>
      <c r="C421" t="s">
        <v>1686</v>
      </c>
      <c r="D421" t="s">
        <v>1234</v>
      </c>
      <c r="E421" t="s">
        <v>1248</v>
      </c>
      <c r="F421" t="s">
        <v>171</v>
      </c>
      <c r="G421" t="s">
        <v>1237</v>
      </c>
      <c r="J421">
        <v>6</v>
      </c>
    </row>
    <row r="422" spans="1:10">
      <c r="A422">
        <v>714611</v>
      </c>
      <c r="B422" t="s">
        <v>1687</v>
      </c>
      <c r="C422" t="s">
        <v>1686</v>
      </c>
      <c r="D422" t="s">
        <v>1234</v>
      </c>
      <c r="E422" t="s">
        <v>1248</v>
      </c>
      <c r="F422" t="s">
        <v>179</v>
      </c>
      <c r="G422" t="s">
        <v>1237</v>
      </c>
      <c r="J422">
        <v>4</v>
      </c>
    </row>
    <row r="423" spans="1:10">
      <c r="A423">
        <v>715972</v>
      </c>
      <c r="B423" t="s">
        <v>1539</v>
      </c>
      <c r="C423" t="s">
        <v>1688</v>
      </c>
      <c r="D423" t="s">
        <v>1234</v>
      </c>
      <c r="E423" t="s">
        <v>1254</v>
      </c>
      <c r="F423" t="s">
        <v>380</v>
      </c>
      <c r="G423" t="s">
        <v>1237</v>
      </c>
      <c r="J423">
        <v>5</v>
      </c>
    </row>
    <row r="424" spans="1:10">
      <c r="A424">
        <v>705278</v>
      </c>
      <c r="B424" t="s">
        <v>661</v>
      </c>
      <c r="C424" t="s">
        <v>1689</v>
      </c>
      <c r="D424" t="s">
        <v>1234</v>
      </c>
      <c r="E424" t="s">
        <v>1242</v>
      </c>
      <c r="F424" t="s">
        <v>1261</v>
      </c>
      <c r="G424" t="s">
        <v>1237</v>
      </c>
      <c r="J424">
        <v>8</v>
      </c>
    </row>
    <row r="425" spans="1:10">
      <c r="A425">
        <v>702262</v>
      </c>
      <c r="B425" t="s">
        <v>1023</v>
      </c>
      <c r="C425" t="s">
        <v>1690</v>
      </c>
      <c r="D425" t="s">
        <v>1234</v>
      </c>
      <c r="E425" t="s">
        <v>1271</v>
      </c>
      <c r="F425" t="s">
        <v>380</v>
      </c>
      <c r="G425" t="s">
        <v>1237</v>
      </c>
      <c r="J425">
        <v>85</v>
      </c>
    </row>
    <row r="426" spans="1:10">
      <c r="A426">
        <v>716589</v>
      </c>
      <c r="B426" t="s">
        <v>675</v>
      </c>
      <c r="C426" t="s">
        <v>1691</v>
      </c>
      <c r="D426" t="s">
        <v>1234</v>
      </c>
      <c r="F426" t="s">
        <v>380</v>
      </c>
      <c r="G426" t="s">
        <v>1237</v>
      </c>
      <c r="H426" t="s">
        <v>1243</v>
      </c>
      <c r="J426">
        <v>91</v>
      </c>
    </row>
    <row r="427" spans="1:10">
      <c r="A427">
        <v>805103</v>
      </c>
      <c r="B427" t="s">
        <v>1333</v>
      </c>
      <c r="C427" t="s">
        <v>1692</v>
      </c>
      <c r="D427" t="s">
        <v>1241</v>
      </c>
      <c r="F427" t="s">
        <v>380</v>
      </c>
      <c r="G427" t="s">
        <v>1237</v>
      </c>
      <c r="J427">
        <v>79</v>
      </c>
    </row>
    <row r="428" spans="1:10">
      <c r="A428">
        <v>700656</v>
      </c>
      <c r="B428" t="s">
        <v>1411</v>
      </c>
      <c r="C428" t="s">
        <v>1693</v>
      </c>
      <c r="D428" t="s">
        <v>1234</v>
      </c>
      <c r="F428" t="s">
        <v>380</v>
      </c>
      <c r="G428" t="s">
        <v>1237</v>
      </c>
      <c r="H428" t="s">
        <v>1243</v>
      </c>
      <c r="J428">
        <v>83</v>
      </c>
    </row>
    <row r="429" spans="1:10">
      <c r="A429">
        <v>713758</v>
      </c>
      <c r="B429" t="s">
        <v>671</v>
      </c>
      <c r="C429" t="s">
        <v>1693</v>
      </c>
      <c r="D429" t="s">
        <v>1234</v>
      </c>
      <c r="F429" t="s">
        <v>1261</v>
      </c>
      <c r="G429" t="s">
        <v>1237</v>
      </c>
      <c r="J429">
        <v>7</v>
      </c>
    </row>
    <row r="430" spans="1:10">
      <c r="A430">
        <v>704872</v>
      </c>
      <c r="B430" t="s">
        <v>1023</v>
      </c>
      <c r="C430" t="s">
        <v>1694</v>
      </c>
      <c r="D430" t="s">
        <v>1234</v>
      </c>
      <c r="E430" t="s">
        <v>1254</v>
      </c>
      <c r="F430" t="s">
        <v>1261</v>
      </c>
      <c r="G430" t="s">
        <v>1237</v>
      </c>
      <c r="J430">
        <v>92</v>
      </c>
    </row>
    <row r="431" spans="1:10">
      <c r="A431">
        <v>713437</v>
      </c>
      <c r="B431" t="s">
        <v>943</v>
      </c>
      <c r="C431" t="s">
        <v>1695</v>
      </c>
      <c r="D431" t="s">
        <v>1234</v>
      </c>
      <c r="F431" t="s">
        <v>380</v>
      </c>
      <c r="G431" t="s">
        <v>1237</v>
      </c>
      <c r="H431" t="s">
        <v>1243</v>
      </c>
      <c r="J431">
        <v>93</v>
      </c>
    </row>
    <row r="432" spans="1:10">
      <c r="A432">
        <v>710911</v>
      </c>
      <c r="B432" t="s">
        <v>1404</v>
      </c>
      <c r="C432" t="s">
        <v>1696</v>
      </c>
      <c r="D432" t="s">
        <v>1234</v>
      </c>
      <c r="F432" t="s">
        <v>380</v>
      </c>
      <c r="G432" t="s">
        <v>1237</v>
      </c>
      <c r="J432">
        <v>95</v>
      </c>
    </row>
    <row r="433" spans="1:10">
      <c r="A433">
        <v>806922</v>
      </c>
      <c r="B433" t="s">
        <v>1030</v>
      </c>
      <c r="C433" t="s">
        <v>1697</v>
      </c>
      <c r="D433" t="s">
        <v>1241</v>
      </c>
      <c r="E433" t="s">
        <v>1250</v>
      </c>
      <c r="F433" t="s">
        <v>380</v>
      </c>
      <c r="G433" t="s">
        <v>1237</v>
      </c>
      <c r="J433">
        <v>84</v>
      </c>
    </row>
    <row r="434" spans="1:10">
      <c r="A434">
        <v>802426</v>
      </c>
      <c r="B434" t="s">
        <v>1169</v>
      </c>
      <c r="C434" t="s">
        <v>1697</v>
      </c>
      <c r="D434" t="s">
        <v>1241</v>
      </c>
      <c r="E434" t="s">
        <v>1236</v>
      </c>
      <c r="F434" t="s">
        <v>169</v>
      </c>
      <c r="G434" t="s">
        <v>1237</v>
      </c>
      <c r="H434" t="s">
        <v>1243</v>
      </c>
      <c r="J434">
        <v>6</v>
      </c>
    </row>
    <row r="435" spans="1:10">
      <c r="A435">
        <v>889196</v>
      </c>
      <c r="B435" t="s">
        <v>1698</v>
      </c>
      <c r="C435" t="s">
        <v>1699</v>
      </c>
      <c r="D435" t="s">
        <v>1241</v>
      </c>
      <c r="E435" t="s">
        <v>1271</v>
      </c>
      <c r="F435" t="s">
        <v>380</v>
      </c>
      <c r="G435" t="s">
        <v>1237</v>
      </c>
      <c r="H435" t="s">
        <v>1243</v>
      </c>
      <c r="J435">
        <v>9</v>
      </c>
    </row>
    <row r="436" spans="1:10">
      <c r="A436">
        <v>804916</v>
      </c>
      <c r="B436" t="s">
        <v>333</v>
      </c>
      <c r="C436" t="s">
        <v>1701</v>
      </c>
      <c r="D436" t="s">
        <v>1241</v>
      </c>
      <c r="E436" t="s">
        <v>1242</v>
      </c>
      <c r="F436" t="s">
        <v>380</v>
      </c>
      <c r="G436" t="s">
        <v>1237</v>
      </c>
      <c r="J436">
        <v>12</v>
      </c>
    </row>
    <row r="437" spans="1:10">
      <c r="A437">
        <v>702711</v>
      </c>
      <c r="B437" t="s">
        <v>1028</v>
      </c>
      <c r="C437" t="s">
        <v>1702</v>
      </c>
      <c r="D437" t="s">
        <v>1234</v>
      </c>
      <c r="E437" t="s">
        <v>1256</v>
      </c>
      <c r="F437" t="s">
        <v>380</v>
      </c>
      <c r="G437" t="s">
        <v>1237</v>
      </c>
      <c r="H437" t="s">
        <v>1243</v>
      </c>
      <c r="J437">
        <v>78</v>
      </c>
    </row>
    <row r="438" spans="1:10">
      <c r="A438">
        <v>711048</v>
      </c>
      <c r="B438" t="s">
        <v>1133</v>
      </c>
      <c r="C438" t="s">
        <v>1703</v>
      </c>
      <c r="D438" t="s">
        <v>1234</v>
      </c>
      <c r="E438" t="s">
        <v>1250</v>
      </c>
      <c r="F438" t="s">
        <v>1447</v>
      </c>
      <c r="G438" t="s">
        <v>1237</v>
      </c>
      <c r="J438">
        <v>82</v>
      </c>
    </row>
    <row r="439" spans="1:10">
      <c r="A439">
        <v>709060</v>
      </c>
      <c r="B439" t="s">
        <v>525</v>
      </c>
      <c r="C439" t="s">
        <v>1704</v>
      </c>
      <c r="D439" t="s">
        <v>1234</v>
      </c>
      <c r="E439" t="s">
        <v>1250</v>
      </c>
      <c r="F439" t="s">
        <v>179</v>
      </c>
      <c r="G439" t="s">
        <v>1237</v>
      </c>
      <c r="J439">
        <v>93</v>
      </c>
    </row>
    <row r="440" spans="1:10">
      <c r="A440">
        <v>804768</v>
      </c>
      <c r="B440" t="s">
        <v>1442</v>
      </c>
      <c r="C440" t="s">
        <v>1705</v>
      </c>
      <c r="D440" t="s">
        <v>1241</v>
      </c>
      <c r="E440" t="s">
        <v>1271</v>
      </c>
      <c r="F440" t="s">
        <v>380</v>
      </c>
      <c r="G440" t="s">
        <v>1237</v>
      </c>
      <c r="J440">
        <v>88</v>
      </c>
    </row>
    <row r="441" spans="1:10">
      <c r="A441">
        <v>807294</v>
      </c>
      <c r="B441" t="s">
        <v>1495</v>
      </c>
      <c r="C441" t="s">
        <v>1705</v>
      </c>
      <c r="D441" t="s">
        <v>1241</v>
      </c>
      <c r="E441" t="s">
        <v>1236</v>
      </c>
      <c r="F441" t="s">
        <v>380</v>
      </c>
      <c r="G441" t="s">
        <v>1237</v>
      </c>
      <c r="J441">
        <v>94</v>
      </c>
    </row>
    <row r="442" spans="1:10">
      <c r="A442">
        <v>717764</v>
      </c>
      <c r="B442" t="s">
        <v>655</v>
      </c>
      <c r="C442" t="s">
        <v>1706</v>
      </c>
      <c r="D442" t="s">
        <v>1234</v>
      </c>
      <c r="E442" t="s">
        <v>1242</v>
      </c>
      <c r="F442" t="s">
        <v>380</v>
      </c>
      <c r="G442" t="s">
        <v>1237</v>
      </c>
      <c r="J442">
        <v>88</v>
      </c>
    </row>
    <row r="443" spans="1:10">
      <c r="A443">
        <v>714870</v>
      </c>
      <c r="B443" t="s">
        <v>1258</v>
      </c>
      <c r="C443" t="s">
        <v>1706</v>
      </c>
      <c r="D443" t="s">
        <v>1234</v>
      </c>
      <c r="E443" t="s">
        <v>1242</v>
      </c>
      <c r="F443" t="s">
        <v>380</v>
      </c>
      <c r="G443" t="s">
        <v>1237</v>
      </c>
      <c r="J443">
        <v>92</v>
      </c>
    </row>
    <row r="444" spans="1:10">
      <c r="A444">
        <v>710085</v>
      </c>
      <c r="B444" t="s">
        <v>1707</v>
      </c>
      <c r="C444" t="s">
        <v>1708</v>
      </c>
      <c r="D444" t="s">
        <v>1234</v>
      </c>
      <c r="E444" t="s">
        <v>1249</v>
      </c>
      <c r="F444" t="s">
        <v>1261</v>
      </c>
      <c r="G444" t="s">
        <v>1237</v>
      </c>
      <c r="J444">
        <v>93</v>
      </c>
    </row>
    <row r="445" spans="1:10">
      <c r="A445">
        <v>776055</v>
      </c>
      <c r="B445" t="s">
        <v>1019</v>
      </c>
      <c r="C445" t="s">
        <v>1709</v>
      </c>
      <c r="D445" t="s">
        <v>1234</v>
      </c>
      <c r="F445" t="s">
        <v>380</v>
      </c>
      <c r="G445" t="s">
        <v>1237</v>
      </c>
      <c r="H445" t="s">
        <v>1243</v>
      </c>
      <c r="J445">
        <v>97</v>
      </c>
    </row>
    <row r="446" spans="1:10">
      <c r="A446">
        <v>804494</v>
      </c>
      <c r="B446" t="s">
        <v>1168</v>
      </c>
      <c r="C446" t="s">
        <v>1710</v>
      </c>
      <c r="D446" t="s">
        <v>1241</v>
      </c>
      <c r="F446" t="s">
        <v>380</v>
      </c>
      <c r="G446" t="s">
        <v>1237</v>
      </c>
      <c r="J446">
        <v>79</v>
      </c>
    </row>
    <row r="447" spans="1:10">
      <c r="A447">
        <v>702356</v>
      </c>
      <c r="B447" t="s">
        <v>1711</v>
      </c>
      <c r="C447" t="s">
        <v>1712</v>
      </c>
      <c r="D447" t="s">
        <v>1234</v>
      </c>
      <c r="F447" t="s">
        <v>380</v>
      </c>
      <c r="G447" t="s">
        <v>1237</v>
      </c>
      <c r="J447">
        <v>75</v>
      </c>
    </row>
    <row r="448" spans="1:10">
      <c r="A448">
        <v>703058</v>
      </c>
      <c r="B448" t="s">
        <v>1258</v>
      </c>
      <c r="C448" t="s">
        <v>1713</v>
      </c>
      <c r="D448" t="s">
        <v>1234</v>
      </c>
      <c r="E448" t="s">
        <v>1292</v>
      </c>
      <c r="F448" t="s">
        <v>179</v>
      </c>
      <c r="G448" t="s">
        <v>1237</v>
      </c>
      <c r="J448">
        <v>4</v>
      </c>
    </row>
    <row r="449" spans="1:10">
      <c r="A449">
        <v>773731</v>
      </c>
      <c r="B449" t="s">
        <v>1019</v>
      </c>
      <c r="C449" t="s">
        <v>1714</v>
      </c>
      <c r="D449" t="s">
        <v>1234</v>
      </c>
      <c r="F449" t="s">
        <v>189</v>
      </c>
      <c r="G449" t="s">
        <v>1237</v>
      </c>
      <c r="H449" t="s">
        <v>1243</v>
      </c>
      <c r="I449">
        <v>9150150</v>
      </c>
      <c r="J449">
        <v>82</v>
      </c>
    </row>
    <row r="450" spans="1:10">
      <c r="A450">
        <v>800731</v>
      </c>
      <c r="B450" t="s">
        <v>1563</v>
      </c>
      <c r="C450" t="s">
        <v>1715</v>
      </c>
      <c r="D450" t="s">
        <v>1241</v>
      </c>
      <c r="E450" t="s">
        <v>1242</v>
      </c>
      <c r="F450" t="s">
        <v>380</v>
      </c>
      <c r="G450" t="s">
        <v>1237</v>
      </c>
      <c r="J450">
        <v>9</v>
      </c>
    </row>
    <row r="451" spans="1:10">
      <c r="A451">
        <v>712127</v>
      </c>
      <c r="B451" t="s">
        <v>1716</v>
      </c>
      <c r="C451" t="s">
        <v>1717</v>
      </c>
      <c r="D451" t="s">
        <v>1234</v>
      </c>
      <c r="E451" t="s">
        <v>1256</v>
      </c>
      <c r="F451" t="s">
        <v>179</v>
      </c>
      <c r="G451" t="s">
        <v>1237</v>
      </c>
      <c r="H451" t="s">
        <v>1243</v>
      </c>
      <c r="J451">
        <v>5</v>
      </c>
    </row>
    <row r="452" spans="1:10">
      <c r="A452">
        <v>775733</v>
      </c>
      <c r="B452" t="s">
        <v>1718</v>
      </c>
      <c r="C452" t="s">
        <v>1719</v>
      </c>
      <c r="D452" t="s">
        <v>1234</v>
      </c>
      <c r="E452" t="s">
        <v>1256</v>
      </c>
      <c r="F452" t="s">
        <v>1568</v>
      </c>
      <c r="G452" t="s">
        <v>1237</v>
      </c>
      <c r="H452" t="s">
        <v>1243</v>
      </c>
      <c r="J452">
        <v>90</v>
      </c>
    </row>
    <row r="453" spans="1:10">
      <c r="A453">
        <v>711167</v>
      </c>
      <c r="B453" t="s">
        <v>1411</v>
      </c>
      <c r="C453" t="s">
        <v>1720</v>
      </c>
      <c r="D453" t="s">
        <v>1234</v>
      </c>
      <c r="F453" t="s">
        <v>380</v>
      </c>
      <c r="G453" t="s">
        <v>1237</v>
      </c>
      <c r="J453">
        <v>67</v>
      </c>
    </row>
    <row r="454" spans="1:10">
      <c r="A454">
        <v>812678</v>
      </c>
      <c r="B454" t="s">
        <v>1442</v>
      </c>
      <c r="C454" t="s">
        <v>1721</v>
      </c>
      <c r="D454" t="s">
        <v>1241</v>
      </c>
      <c r="F454" t="s">
        <v>380</v>
      </c>
      <c r="G454" t="s">
        <v>1237</v>
      </c>
      <c r="J454">
        <v>95</v>
      </c>
    </row>
    <row r="455" spans="1:10">
      <c r="A455">
        <v>710524</v>
      </c>
      <c r="B455" t="s">
        <v>1019</v>
      </c>
      <c r="C455" t="s">
        <v>1722</v>
      </c>
      <c r="D455" t="s">
        <v>1234</v>
      </c>
      <c r="F455" t="s">
        <v>1568</v>
      </c>
      <c r="G455" t="s">
        <v>1237</v>
      </c>
      <c r="J455">
        <v>87</v>
      </c>
    </row>
    <row r="456" spans="1:10">
      <c r="A456">
        <v>704415</v>
      </c>
      <c r="B456" t="s">
        <v>1288</v>
      </c>
      <c r="C456" t="s">
        <v>1722</v>
      </c>
      <c r="D456" t="s">
        <v>1234</v>
      </c>
      <c r="E456" t="s">
        <v>1236</v>
      </c>
      <c r="F456" t="s">
        <v>1568</v>
      </c>
      <c r="G456" t="s">
        <v>1237</v>
      </c>
      <c r="J456">
        <v>82</v>
      </c>
    </row>
    <row r="457" spans="1:10">
      <c r="A457">
        <v>716032</v>
      </c>
      <c r="B457" t="s">
        <v>655</v>
      </c>
      <c r="C457" t="s">
        <v>1723</v>
      </c>
      <c r="D457" t="s">
        <v>1234</v>
      </c>
      <c r="E457" t="s">
        <v>1236</v>
      </c>
      <c r="F457" t="s">
        <v>1507</v>
      </c>
      <c r="G457" t="s">
        <v>1237</v>
      </c>
      <c r="J457">
        <v>11</v>
      </c>
    </row>
    <row r="458" spans="1:10">
      <c r="A458">
        <v>711695</v>
      </c>
      <c r="B458" t="s">
        <v>1724</v>
      </c>
      <c r="C458" t="s">
        <v>1725</v>
      </c>
      <c r="D458" t="s">
        <v>1234</v>
      </c>
      <c r="E458" t="s">
        <v>1242</v>
      </c>
      <c r="F458" t="s">
        <v>380</v>
      </c>
      <c r="G458" t="s">
        <v>1237</v>
      </c>
      <c r="J458">
        <v>87</v>
      </c>
    </row>
    <row r="459" spans="1:10">
      <c r="A459">
        <v>717269</v>
      </c>
      <c r="B459" t="s">
        <v>1411</v>
      </c>
      <c r="C459" t="s">
        <v>1725</v>
      </c>
      <c r="D459" t="s">
        <v>1234</v>
      </c>
      <c r="E459" t="s">
        <v>1242</v>
      </c>
      <c r="F459" t="s">
        <v>380</v>
      </c>
      <c r="G459" t="s">
        <v>1237</v>
      </c>
      <c r="J459">
        <v>90</v>
      </c>
    </row>
    <row r="460" spans="1:10">
      <c r="A460">
        <v>806213</v>
      </c>
      <c r="B460" t="s">
        <v>1726</v>
      </c>
      <c r="C460" t="s">
        <v>1727</v>
      </c>
      <c r="D460" t="s">
        <v>1241</v>
      </c>
      <c r="F460" t="s">
        <v>380</v>
      </c>
      <c r="G460" t="s">
        <v>1237</v>
      </c>
      <c r="J460">
        <v>92</v>
      </c>
    </row>
    <row r="461" spans="1:10">
      <c r="A461">
        <v>702527</v>
      </c>
      <c r="B461" t="s">
        <v>1258</v>
      </c>
      <c r="C461" t="s">
        <v>1728</v>
      </c>
      <c r="D461" t="s">
        <v>1234</v>
      </c>
      <c r="E461" t="s">
        <v>1242</v>
      </c>
      <c r="F461" t="s">
        <v>1261</v>
      </c>
      <c r="G461" t="s">
        <v>1237</v>
      </c>
      <c r="J461">
        <v>3</v>
      </c>
    </row>
    <row r="462" spans="1:10">
      <c r="A462">
        <v>718195</v>
      </c>
      <c r="B462" t="s">
        <v>1023</v>
      </c>
      <c r="C462" t="s">
        <v>1729</v>
      </c>
      <c r="D462" t="s">
        <v>1234</v>
      </c>
      <c r="E462" t="s">
        <v>1254</v>
      </c>
      <c r="F462" t="s">
        <v>1261</v>
      </c>
      <c r="G462" t="s">
        <v>1237</v>
      </c>
      <c r="J462">
        <v>6</v>
      </c>
    </row>
    <row r="463" spans="1:10">
      <c r="A463">
        <v>703828</v>
      </c>
      <c r="B463" t="s">
        <v>1298</v>
      </c>
      <c r="C463" t="s">
        <v>1729</v>
      </c>
      <c r="D463" t="s">
        <v>1234</v>
      </c>
      <c r="E463" t="s">
        <v>1254</v>
      </c>
      <c r="F463" t="s">
        <v>1261</v>
      </c>
      <c r="G463" t="s">
        <v>1237</v>
      </c>
      <c r="J463">
        <v>9</v>
      </c>
    </row>
    <row r="464" spans="1:10">
      <c r="A464">
        <v>711414</v>
      </c>
      <c r="B464" t="s">
        <v>1023</v>
      </c>
      <c r="C464" t="s">
        <v>1730</v>
      </c>
      <c r="D464" t="s">
        <v>1234</v>
      </c>
      <c r="E464" t="s">
        <v>1236</v>
      </c>
      <c r="F464" t="s">
        <v>1731</v>
      </c>
      <c r="G464" t="s">
        <v>1237</v>
      </c>
      <c r="J464">
        <v>75</v>
      </c>
    </row>
    <row r="465" spans="1:10">
      <c r="A465">
        <v>717478</v>
      </c>
      <c r="B465" t="s">
        <v>1411</v>
      </c>
      <c r="C465" t="s">
        <v>1732</v>
      </c>
      <c r="D465" t="s">
        <v>1234</v>
      </c>
      <c r="E465" t="s">
        <v>1264</v>
      </c>
      <c r="F465" t="s">
        <v>210</v>
      </c>
      <c r="G465" t="s">
        <v>1237</v>
      </c>
      <c r="J465">
        <v>51</v>
      </c>
    </row>
    <row r="466" spans="1:10">
      <c r="A466">
        <v>701858</v>
      </c>
      <c r="B466" t="s">
        <v>1380</v>
      </c>
      <c r="C466" t="s">
        <v>1733</v>
      </c>
      <c r="D466" t="s">
        <v>1234</v>
      </c>
      <c r="E466" t="s">
        <v>1236</v>
      </c>
      <c r="F466" t="s">
        <v>1566</v>
      </c>
      <c r="G466" t="s">
        <v>1237</v>
      </c>
      <c r="J466">
        <v>96</v>
      </c>
    </row>
    <row r="467" spans="1:10">
      <c r="A467">
        <v>713316</v>
      </c>
      <c r="B467" t="s">
        <v>1375</v>
      </c>
      <c r="C467" t="s">
        <v>1733</v>
      </c>
      <c r="D467" t="s">
        <v>1234</v>
      </c>
      <c r="E467" t="s">
        <v>1236</v>
      </c>
      <c r="F467" t="s">
        <v>1566</v>
      </c>
      <c r="G467" t="s">
        <v>1237</v>
      </c>
      <c r="J467">
        <v>64</v>
      </c>
    </row>
    <row r="468" spans="1:10">
      <c r="A468">
        <v>700239</v>
      </c>
      <c r="B468" t="s">
        <v>525</v>
      </c>
      <c r="C468" t="s">
        <v>1733</v>
      </c>
      <c r="D468" t="s">
        <v>1234</v>
      </c>
      <c r="F468" t="s">
        <v>380</v>
      </c>
      <c r="G468" t="s">
        <v>1237</v>
      </c>
      <c r="J468">
        <v>84</v>
      </c>
    </row>
    <row r="469" spans="1:10">
      <c r="A469">
        <v>716400</v>
      </c>
      <c r="B469" t="s">
        <v>525</v>
      </c>
      <c r="C469" t="s">
        <v>1733</v>
      </c>
      <c r="D469" t="s">
        <v>1234</v>
      </c>
      <c r="E469" t="s">
        <v>1249</v>
      </c>
      <c r="F469" t="s">
        <v>179</v>
      </c>
      <c r="G469" t="s">
        <v>1237</v>
      </c>
      <c r="H469" t="s">
        <v>1243</v>
      </c>
      <c r="I469">
        <v>9150207</v>
      </c>
      <c r="J469">
        <v>95</v>
      </c>
    </row>
    <row r="470" spans="1:10">
      <c r="A470">
        <v>708965</v>
      </c>
      <c r="B470" t="s">
        <v>1288</v>
      </c>
      <c r="C470" t="s">
        <v>1733</v>
      </c>
      <c r="D470" t="s">
        <v>1234</v>
      </c>
      <c r="E470" t="s">
        <v>1236</v>
      </c>
      <c r="F470" t="s">
        <v>1566</v>
      </c>
      <c r="G470" t="s">
        <v>1237</v>
      </c>
      <c r="J470">
        <v>92</v>
      </c>
    </row>
    <row r="471" spans="1:10">
      <c r="A471">
        <v>805142</v>
      </c>
      <c r="B471" t="s">
        <v>1126</v>
      </c>
      <c r="C471" t="s">
        <v>1734</v>
      </c>
      <c r="D471" t="s">
        <v>1241</v>
      </c>
      <c r="E471" t="s">
        <v>1242</v>
      </c>
      <c r="F471" t="s">
        <v>380</v>
      </c>
      <c r="G471" t="s">
        <v>1237</v>
      </c>
      <c r="J471">
        <v>9</v>
      </c>
    </row>
    <row r="472" spans="1:10">
      <c r="A472">
        <v>807707</v>
      </c>
      <c r="B472" t="s">
        <v>1279</v>
      </c>
      <c r="C472" t="s">
        <v>1734</v>
      </c>
      <c r="D472" t="s">
        <v>1241</v>
      </c>
      <c r="E472" t="s">
        <v>1236</v>
      </c>
      <c r="F472" t="s">
        <v>1566</v>
      </c>
      <c r="G472" t="s">
        <v>1237</v>
      </c>
      <c r="J472">
        <v>66</v>
      </c>
    </row>
    <row r="473" spans="1:10">
      <c r="A473">
        <v>810407</v>
      </c>
      <c r="B473" t="s">
        <v>923</v>
      </c>
      <c r="C473" t="s">
        <v>1734</v>
      </c>
      <c r="D473" t="s">
        <v>1241</v>
      </c>
      <c r="E473" t="s">
        <v>1242</v>
      </c>
      <c r="F473" t="s">
        <v>380</v>
      </c>
      <c r="G473" t="s">
        <v>1237</v>
      </c>
      <c r="J473">
        <v>11</v>
      </c>
    </row>
    <row r="474" spans="1:10">
      <c r="A474">
        <v>713525</v>
      </c>
      <c r="B474" t="s">
        <v>1023</v>
      </c>
      <c r="C474" t="s">
        <v>1735</v>
      </c>
      <c r="D474" t="s">
        <v>1234</v>
      </c>
      <c r="F474" t="s">
        <v>380</v>
      </c>
      <c r="G474" t="s">
        <v>1237</v>
      </c>
      <c r="H474" t="s">
        <v>1243</v>
      </c>
      <c r="J474">
        <v>90</v>
      </c>
    </row>
    <row r="475" spans="1:10">
      <c r="A475">
        <v>800210</v>
      </c>
      <c r="B475" t="s">
        <v>915</v>
      </c>
      <c r="C475" t="s">
        <v>1736</v>
      </c>
      <c r="D475" t="s">
        <v>1241</v>
      </c>
      <c r="F475" t="s">
        <v>380</v>
      </c>
      <c r="G475" t="s">
        <v>1237</v>
      </c>
      <c r="J475">
        <v>7</v>
      </c>
    </row>
    <row r="476" spans="1:10">
      <c r="A476">
        <v>889405</v>
      </c>
      <c r="B476" t="s">
        <v>1737</v>
      </c>
      <c r="C476" t="s">
        <v>1738</v>
      </c>
      <c r="D476" t="s">
        <v>1241</v>
      </c>
      <c r="E476" t="s">
        <v>1236</v>
      </c>
      <c r="F476" t="s">
        <v>171</v>
      </c>
      <c r="G476" t="s">
        <v>1237</v>
      </c>
      <c r="H476" t="s">
        <v>1243</v>
      </c>
      <c r="I476">
        <v>9155142</v>
      </c>
      <c r="J476">
        <v>7</v>
      </c>
    </row>
    <row r="477" spans="1:10">
      <c r="A477">
        <v>811175</v>
      </c>
      <c r="B477" t="s">
        <v>1739</v>
      </c>
      <c r="C477" t="s">
        <v>1740</v>
      </c>
      <c r="D477" t="s">
        <v>1241</v>
      </c>
      <c r="E477" t="s">
        <v>1249</v>
      </c>
      <c r="F477" t="s">
        <v>380</v>
      </c>
      <c r="G477" t="s">
        <v>1237</v>
      </c>
      <c r="J477">
        <v>73</v>
      </c>
    </row>
    <row r="478" spans="1:10">
      <c r="A478">
        <v>810577</v>
      </c>
      <c r="B478" t="s">
        <v>1380</v>
      </c>
      <c r="C478" t="s">
        <v>1741</v>
      </c>
      <c r="D478" t="s">
        <v>1234</v>
      </c>
      <c r="F478" t="s">
        <v>380</v>
      </c>
      <c r="G478" t="s">
        <v>1237</v>
      </c>
      <c r="J478">
        <v>92</v>
      </c>
    </row>
    <row r="479" spans="1:10">
      <c r="A479">
        <v>716382</v>
      </c>
      <c r="B479" t="s">
        <v>1023</v>
      </c>
      <c r="C479" t="s">
        <v>1742</v>
      </c>
      <c r="D479" t="s">
        <v>1234</v>
      </c>
      <c r="E479" t="s">
        <v>1271</v>
      </c>
      <c r="F479" t="s">
        <v>210</v>
      </c>
      <c r="G479" t="s">
        <v>1237</v>
      </c>
      <c r="J479">
        <v>80</v>
      </c>
    </row>
    <row r="480" spans="1:10">
      <c r="A480">
        <v>701282</v>
      </c>
      <c r="B480" t="s">
        <v>938</v>
      </c>
      <c r="C480" t="s">
        <v>1742</v>
      </c>
      <c r="D480" t="s">
        <v>1234</v>
      </c>
      <c r="E480" t="s">
        <v>1271</v>
      </c>
      <c r="F480" t="s">
        <v>380</v>
      </c>
      <c r="G480" t="s">
        <v>1237</v>
      </c>
      <c r="J480">
        <v>77</v>
      </c>
    </row>
    <row r="481" spans="1:10">
      <c r="A481">
        <v>801371</v>
      </c>
      <c r="B481" t="s">
        <v>1578</v>
      </c>
      <c r="C481" t="s">
        <v>1743</v>
      </c>
      <c r="D481" t="s">
        <v>1241</v>
      </c>
      <c r="E481" t="s">
        <v>1271</v>
      </c>
      <c r="F481" t="s">
        <v>210</v>
      </c>
      <c r="G481" t="s">
        <v>1237</v>
      </c>
      <c r="J481">
        <v>65</v>
      </c>
    </row>
    <row r="482" spans="1:10">
      <c r="A482">
        <v>779185</v>
      </c>
      <c r="B482" t="s">
        <v>1023</v>
      </c>
      <c r="C482" t="s">
        <v>1744</v>
      </c>
      <c r="D482" t="s">
        <v>1234</v>
      </c>
      <c r="E482" t="s">
        <v>1319</v>
      </c>
      <c r="F482" t="s">
        <v>189</v>
      </c>
      <c r="G482" t="s">
        <v>1237</v>
      </c>
      <c r="H482" t="s">
        <v>1243</v>
      </c>
      <c r="J482">
        <v>14</v>
      </c>
    </row>
    <row r="483" spans="1:10">
      <c r="A483">
        <v>813070</v>
      </c>
      <c r="B483" t="s">
        <v>1745</v>
      </c>
      <c r="C483" t="s">
        <v>1746</v>
      </c>
      <c r="D483" t="s">
        <v>1241</v>
      </c>
      <c r="E483" t="s">
        <v>1254</v>
      </c>
      <c r="F483" t="s">
        <v>380</v>
      </c>
      <c r="G483" t="s">
        <v>1237</v>
      </c>
      <c r="J483">
        <v>10</v>
      </c>
    </row>
    <row r="484" spans="1:10">
      <c r="A484">
        <v>715554</v>
      </c>
      <c r="B484" t="s">
        <v>1019</v>
      </c>
      <c r="C484" t="s">
        <v>1747</v>
      </c>
      <c r="D484" t="s">
        <v>1234</v>
      </c>
      <c r="E484" t="s">
        <v>1256</v>
      </c>
      <c r="F484" t="s">
        <v>380</v>
      </c>
      <c r="G484" t="s">
        <v>1237</v>
      </c>
      <c r="H484" t="s">
        <v>1243</v>
      </c>
      <c r="I484">
        <v>9150067</v>
      </c>
      <c r="J484">
        <v>90</v>
      </c>
    </row>
    <row r="485" spans="1:10">
      <c r="A485">
        <v>808940</v>
      </c>
      <c r="B485" t="s">
        <v>1748</v>
      </c>
      <c r="C485" t="s">
        <v>1749</v>
      </c>
      <c r="D485" t="s">
        <v>1241</v>
      </c>
      <c r="E485" t="s">
        <v>1236</v>
      </c>
      <c r="F485" t="s">
        <v>380</v>
      </c>
      <c r="G485" t="s">
        <v>1237</v>
      </c>
      <c r="J485">
        <v>92</v>
      </c>
    </row>
    <row r="486" spans="1:10">
      <c r="A486">
        <v>710903</v>
      </c>
      <c r="B486" t="s">
        <v>652</v>
      </c>
      <c r="C486" t="s">
        <v>1750</v>
      </c>
      <c r="D486" t="s">
        <v>1234</v>
      </c>
      <c r="E486" t="s">
        <v>1250</v>
      </c>
      <c r="F486" t="s">
        <v>380</v>
      </c>
      <c r="G486" t="s">
        <v>1237</v>
      </c>
      <c r="H486" t="s">
        <v>1243</v>
      </c>
      <c r="J486">
        <v>91</v>
      </c>
    </row>
    <row r="487" spans="1:10">
      <c r="A487">
        <v>808147</v>
      </c>
      <c r="B487" t="s">
        <v>1751</v>
      </c>
      <c r="C487" t="s">
        <v>1752</v>
      </c>
      <c r="D487" t="s">
        <v>1241</v>
      </c>
      <c r="F487" t="s">
        <v>380</v>
      </c>
      <c r="G487" t="s">
        <v>1237</v>
      </c>
      <c r="J487">
        <v>76</v>
      </c>
    </row>
    <row r="488" spans="1:10">
      <c r="A488">
        <v>801592</v>
      </c>
      <c r="B488" t="s">
        <v>131</v>
      </c>
      <c r="C488" t="s">
        <v>1753</v>
      </c>
      <c r="D488" t="s">
        <v>1241</v>
      </c>
      <c r="E488" t="s">
        <v>1242</v>
      </c>
      <c r="F488" t="s">
        <v>179</v>
      </c>
      <c r="G488" t="s">
        <v>1237</v>
      </c>
      <c r="J488">
        <v>10</v>
      </c>
    </row>
    <row r="489" spans="1:10">
      <c r="A489">
        <v>810554</v>
      </c>
      <c r="B489" t="s">
        <v>1563</v>
      </c>
      <c r="C489" t="s">
        <v>1754</v>
      </c>
      <c r="D489" t="s">
        <v>1241</v>
      </c>
      <c r="F489" t="s">
        <v>380</v>
      </c>
      <c r="G489" t="s">
        <v>1237</v>
      </c>
      <c r="J489">
        <v>96</v>
      </c>
    </row>
    <row r="490" spans="1:10">
      <c r="A490">
        <v>700811</v>
      </c>
      <c r="B490" t="s">
        <v>1755</v>
      </c>
      <c r="C490" t="s">
        <v>1756</v>
      </c>
      <c r="D490" t="s">
        <v>1234</v>
      </c>
      <c r="E490" t="s">
        <v>1254</v>
      </c>
      <c r="F490" t="s">
        <v>1261</v>
      </c>
      <c r="G490" t="s">
        <v>1237</v>
      </c>
      <c r="J490">
        <v>5</v>
      </c>
    </row>
    <row r="491" spans="1:10">
      <c r="A491">
        <v>703247</v>
      </c>
      <c r="B491" t="s">
        <v>1063</v>
      </c>
      <c r="C491" t="s">
        <v>1756</v>
      </c>
      <c r="D491" t="s">
        <v>1234</v>
      </c>
      <c r="E491" t="s">
        <v>1254</v>
      </c>
      <c r="F491" t="s">
        <v>1261</v>
      </c>
      <c r="G491" t="s">
        <v>1237</v>
      </c>
      <c r="J491">
        <v>2</v>
      </c>
    </row>
    <row r="492" spans="1:10">
      <c r="A492">
        <v>706269</v>
      </c>
      <c r="B492" t="s">
        <v>1331</v>
      </c>
      <c r="C492" t="s">
        <v>1757</v>
      </c>
      <c r="D492" t="s">
        <v>1234</v>
      </c>
      <c r="E492" t="s">
        <v>1235</v>
      </c>
      <c r="F492" t="s">
        <v>380</v>
      </c>
      <c r="G492" t="s">
        <v>1237</v>
      </c>
      <c r="J492">
        <v>86</v>
      </c>
    </row>
    <row r="493" spans="1:10">
      <c r="A493">
        <v>707622</v>
      </c>
      <c r="B493" t="s">
        <v>938</v>
      </c>
      <c r="C493" t="s">
        <v>1758</v>
      </c>
      <c r="D493" t="s">
        <v>1234</v>
      </c>
      <c r="E493" t="s">
        <v>1242</v>
      </c>
      <c r="F493" t="s">
        <v>380</v>
      </c>
      <c r="G493" t="s">
        <v>1237</v>
      </c>
      <c r="J493">
        <v>2</v>
      </c>
    </row>
    <row r="494" spans="1:10">
      <c r="A494">
        <v>806688</v>
      </c>
      <c r="B494" t="s">
        <v>1449</v>
      </c>
      <c r="C494" t="s">
        <v>1759</v>
      </c>
      <c r="D494" t="s">
        <v>1241</v>
      </c>
      <c r="E494" t="s">
        <v>1236</v>
      </c>
      <c r="F494" t="s">
        <v>380</v>
      </c>
      <c r="G494" t="s">
        <v>1237</v>
      </c>
      <c r="J494">
        <v>77</v>
      </c>
    </row>
    <row r="495" spans="1:10">
      <c r="A495">
        <v>716788</v>
      </c>
      <c r="B495" t="s">
        <v>1404</v>
      </c>
      <c r="C495" t="s">
        <v>1760</v>
      </c>
      <c r="D495" t="s">
        <v>1234</v>
      </c>
      <c r="E495" t="s">
        <v>1236</v>
      </c>
      <c r="F495" t="s">
        <v>380</v>
      </c>
      <c r="G495" t="s">
        <v>1237</v>
      </c>
      <c r="J495">
        <v>85</v>
      </c>
    </row>
    <row r="496" spans="1:10">
      <c r="A496">
        <v>701293</v>
      </c>
      <c r="B496" t="s">
        <v>1288</v>
      </c>
      <c r="C496" t="s">
        <v>1761</v>
      </c>
      <c r="D496" t="s">
        <v>1234</v>
      </c>
      <c r="E496" t="s">
        <v>1236</v>
      </c>
      <c r="F496" t="s">
        <v>1762</v>
      </c>
      <c r="G496" t="s">
        <v>1237</v>
      </c>
      <c r="J496">
        <v>79</v>
      </c>
    </row>
    <row r="497" spans="1:10">
      <c r="A497">
        <v>800915</v>
      </c>
      <c r="B497" t="s">
        <v>1355</v>
      </c>
      <c r="C497" t="s">
        <v>1763</v>
      </c>
      <c r="D497" t="s">
        <v>1241</v>
      </c>
      <c r="E497" t="s">
        <v>1242</v>
      </c>
      <c r="F497" t="s">
        <v>380</v>
      </c>
      <c r="G497" t="s">
        <v>1237</v>
      </c>
      <c r="J497">
        <v>3</v>
      </c>
    </row>
    <row r="498" spans="1:10">
      <c r="A498">
        <v>809575</v>
      </c>
      <c r="B498" t="s">
        <v>1159</v>
      </c>
      <c r="C498" t="s">
        <v>1764</v>
      </c>
      <c r="D498" t="s">
        <v>1241</v>
      </c>
      <c r="F498" t="s">
        <v>1568</v>
      </c>
      <c r="G498" t="s">
        <v>1237</v>
      </c>
      <c r="I498">
        <v>1159969</v>
      </c>
      <c r="J498">
        <v>85</v>
      </c>
    </row>
    <row r="499" spans="1:10">
      <c r="A499">
        <v>813407</v>
      </c>
      <c r="B499" t="s">
        <v>130</v>
      </c>
      <c r="C499" t="s">
        <v>1765</v>
      </c>
      <c r="D499" t="s">
        <v>1241</v>
      </c>
      <c r="E499" t="s">
        <v>1242</v>
      </c>
      <c r="F499" t="s">
        <v>380</v>
      </c>
      <c r="G499" t="s">
        <v>1237</v>
      </c>
      <c r="H499" t="s">
        <v>1243</v>
      </c>
      <c r="J499">
        <v>87</v>
      </c>
    </row>
    <row r="500" spans="1:10">
      <c r="A500">
        <v>718712</v>
      </c>
      <c r="B500" t="s">
        <v>1766</v>
      </c>
      <c r="C500" t="s">
        <v>1767</v>
      </c>
      <c r="D500" t="s">
        <v>1234</v>
      </c>
      <c r="E500" t="s">
        <v>1254</v>
      </c>
      <c r="F500" t="s">
        <v>380</v>
      </c>
      <c r="G500" t="s">
        <v>1237</v>
      </c>
      <c r="J500">
        <v>9</v>
      </c>
    </row>
    <row r="501" spans="1:10">
      <c r="A501">
        <v>712018</v>
      </c>
      <c r="B501" t="s">
        <v>1153</v>
      </c>
      <c r="C501" t="s">
        <v>1768</v>
      </c>
      <c r="D501" t="s">
        <v>1234</v>
      </c>
      <c r="E501" t="s">
        <v>1249</v>
      </c>
      <c r="F501" t="s">
        <v>1769</v>
      </c>
      <c r="G501" t="s">
        <v>1237</v>
      </c>
      <c r="J501">
        <v>8</v>
      </c>
    </row>
    <row r="502" spans="1:10">
      <c r="A502">
        <v>775573</v>
      </c>
      <c r="B502" t="s">
        <v>1411</v>
      </c>
      <c r="C502" t="s">
        <v>1768</v>
      </c>
      <c r="D502" t="s">
        <v>1234</v>
      </c>
      <c r="E502" t="s">
        <v>1249</v>
      </c>
      <c r="F502" t="s">
        <v>1769</v>
      </c>
      <c r="G502" t="s">
        <v>1237</v>
      </c>
      <c r="H502" t="s">
        <v>1243</v>
      </c>
      <c r="J502">
        <v>79</v>
      </c>
    </row>
    <row r="503" spans="1:10">
      <c r="A503">
        <v>809916</v>
      </c>
      <c r="B503" t="s">
        <v>1770</v>
      </c>
      <c r="C503" t="s">
        <v>1771</v>
      </c>
      <c r="D503" t="s">
        <v>1241</v>
      </c>
      <c r="E503" t="s">
        <v>1242</v>
      </c>
      <c r="F503" t="s">
        <v>380</v>
      </c>
      <c r="G503" t="s">
        <v>1237</v>
      </c>
      <c r="J503">
        <v>74</v>
      </c>
    </row>
    <row r="504" spans="1:10">
      <c r="A504">
        <v>777031</v>
      </c>
      <c r="B504" t="s">
        <v>116</v>
      </c>
      <c r="C504" t="s">
        <v>115</v>
      </c>
      <c r="D504" t="s">
        <v>1234</v>
      </c>
      <c r="E504" t="s">
        <v>1248</v>
      </c>
      <c r="F504" t="s">
        <v>210</v>
      </c>
      <c r="G504" t="s">
        <v>1237</v>
      </c>
      <c r="H504" t="s">
        <v>1243</v>
      </c>
      <c r="J504">
        <v>16</v>
      </c>
    </row>
    <row r="505" spans="1:10">
      <c r="A505">
        <v>778839</v>
      </c>
      <c r="B505" t="s">
        <v>935</v>
      </c>
      <c r="C505" t="s">
        <v>115</v>
      </c>
      <c r="D505" t="s">
        <v>1234</v>
      </c>
      <c r="E505" t="s">
        <v>1236</v>
      </c>
      <c r="F505" t="s">
        <v>210</v>
      </c>
      <c r="G505" t="s">
        <v>1237</v>
      </c>
      <c r="J505">
        <v>72</v>
      </c>
    </row>
    <row r="506" spans="1:10">
      <c r="A506">
        <v>774102</v>
      </c>
      <c r="B506" t="s">
        <v>935</v>
      </c>
      <c r="C506" t="s">
        <v>115</v>
      </c>
      <c r="D506" t="s">
        <v>1234</v>
      </c>
      <c r="E506" t="s">
        <v>1248</v>
      </c>
      <c r="F506" t="s">
        <v>210</v>
      </c>
      <c r="G506" t="s">
        <v>1237</v>
      </c>
      <c r="H506" t="s">
        <v>1243</v>
      </c>
      <c r="J506">
        <v>12</v>
      </c>
    </row>
    <row r="507" spans="1:10">
      <c r="A507">
        <v>718761</v>
      </c>
      <c r="B507" t="s">
        <v>938</v>
      </c>
      <c r="C507" t="s">
        <v>115</v>
      </c>
      <c r="D507" t="s">
        <v>1234</v>
      </c>
      <c r="F507" t="s">
        <v>210</v>
      </c>
      <c r="G507" t="s">
        <v>1237</v>
      </c>
      <c r="J507">
        <v>66</v>
      </c>
    </row>
    <row r="508" spans="1:10">
      <c r="A508">
        <v>710165</v>
      </c>
      <c r="B508" t="s">
        <v>938</v>
      </c>
      <c r="C508" t="s">
        <v>115</v>
      </c>
      <c r="D508" t="s">
        <v>1234</v>
      </c>
      <c r="F508" t="s">
        <v>210</v>
      </c>
      <c r="G508" t="s">
        <v>1237</v>
      </c>
      <c r="J508">
        <v>3</v>
      </c>
    </row>
    <row r="509" spans="1:10">
      <c r="A509">
        <v>808644</v>
      </c>
      <c r="B509" t="s">
        <v>1548</v>
      </c>
      <c r="C509" t="s">
        <v>115</v>
      </c>
      <c r="D509" t="s">
        <v>1241</v>
      </c>
      <c r="F509" t="s">
        <v>210</v>
      </c>
      <c r="G509" t="s">
        <v>1237</v>
      </c>
      <c r="J509">
        <v>6</v>
      </c>
    </row>
    <row r="510" spans="1:10">
      <c r="A510">
        <v>805062</v>
      </c>
      <c r="B510" t="s">
        <v>333</v>
      </c>
      <c r="C510" t="s">
        <v>1772</v>
      </c>
      <c r="D510" t="s">
        <v>1241</v>
      </c>
      <c r="F510" t="s">
        <v>380</v>
      </c>
      <c r="G510" t="s">
        <v>1237</v>
      </c>
      <c r="J510">
        <v>6</v>
      </c>
    </row>
    <row r="511" spans="1:10">
      <c r="A511">
        <v>810200</v>
      </c>
      <c r="B511" t="s">
        <v>1307</v>
      </c>
      <c r="C511" t="s">
        <v>1773</v>
      </c>
      <c r="D511" t="s">
        <v>1241</v>
      </c>
      <c r="E511" t="s">
        <v>1264</v>
      </c>
      <c r="F511" t="s">
        <v>380</v>
      </c>
      <c r="G511" t="s">
        <v>1237</v>
      </c>
      <c r="H511" t="s">
        <v>1243</v>
      </c>
      <c r="J511">
        <v>92</v>
      </c>
    </row>
    <row r="512" spans="1:10">
      <c r="A512">
        <v>887896</v>
      </c>
      <c r="B512" t="s">
        <v>1166</v>
      </c>
      <c r="C512" t="s">
        <v>1774</v>
      </c>
      <c r="D512" t="s">
        <v>1241</v>
      </c>
      <c r="E512" t="s">
        <v>1245</v>
      </c>
      <c r="F512" t="s">
        <v>195</v>
      </c>
      <c r="G512" t="s">
        <v>1237</v>
      </c>
      <c r="H512" t="s">
        <v>1243</v>
      </c>
      <c r="J512">
        <v>15</v>
      </c>
    </row>
    <row r="513" spans="1:10">
      <c r="A513">
        <v>887897</v>
      </c>
      <c r="B513" t="s">
        <v>929</v>
      </c>
      <c r="C513" t="s">
        <v>928</v>
      </c>
      <c r="D513" t="s">
        <v>1241</v>
      </c>
      <c r="E513" t="s">
        <v>1245</v>
      </c>
      <c r="F513" t="s">
        <v>195</v>
      </c>
      <c r="G513" t="s">
        <v>1237</v>
      </c>
      <c r="H513" t="s">
        <v>1243</v>
      </c>
      <c r="J513">
        <v>12</v>
      </c>
    </row>
    <row r="514" spans="1:10">
      <c r="A514">
        <v>716489</v>
      </c>
      <c r="B514" t="s">
        <v>671</v>
      </c>
      <c r="C514" t="s">
        <v>1775</v>
      </c>
      <c r="D514" t="s">
        <v>1234</v>
      </c>
      <c r="F514" t="s">
        <v>380</v>
      </c>
      <c r="G514" t="s">
        <v>1237</v>
      </c>
      <c r="H514" t="s">
        <v>1243</v>
      </c>
      <c r="J514">
        <v>90</v>
      </c>
    </row>
    <row r="515" spans="1:10">
      <c r="A515">
        <v>704762</v>
      </c>
      <c r="B515" t="s">
        <v>675</v>
      </c>
      <c r="C515" t="s">
        <v>1776</v>
      </c>
      <c r="D515" t="s">
        <v>1234</v>
      </c>
      <c r="E515" t="s">
        <v>1242</v>
      </c>
      <c r="F515" t="s">
        <v>380</v>
      </c>
      <c r="G515" t="s">
        <v>1237</v>
      </c>
      <c r="H515" t="s">
        <v>1243</v>
      </c>
      <c r="J515">
        <v>89</v>
      </c>
    </row>
    <row r="516" spans="1:10">
      <c r="A516">
        <v>806540</v>
      </c>
      <c r="B516" t="s">
        <v>1355</v>
      </c>
      <c r="C516" t="s">
        <v>1777</v>
      </c>
      <c r="D516" t="s">
        <v>1241</v>
      </c>
      <c r="F516" t="s">
        <v>380</v>
      </c>
      <c r="G516" t="s">
        <v>1237</v>
      </c>
      <c r="J516">
        <v>80</v>
      </c>
    </row>
    <row r="517" spans="1:10">
      <c r="A517">
        <v>800363</v>
      </c>
      <c r="B517" t="s">
        <v>1592</v>
      </c>
      <c r="C517" t="s">
        <v>1777</v>
      </c>
      <c r="D517" t="s">
        <v>1241</v>
      </c>
      <c r="E517" t="s">
        <v>1242</v>
      </c>
      <c r="F517" t="s">
        <v>380</v>
      </c>
      <c r="G517" t="s">
        <v>1237</v>
      </c>
      <c r="J517">
        <v>77</v>
      </c>
    </row>
    <row r="518" spans="1:10">
      <c r="A518">
        <v>711615</v>
      </c>
      <c r="B518" t="s">
        <v>1023</v>
      </c>
      <c r="C518" t="s">
        <v>1778</v>
      </c>
      <c r="D518" t="s">
        <v>1234</v>
      </c>
      <c r="E518" t="s">
        <v>1236</v>
      </c>
      <c r="F518" t="s">
        <v>380</v>
      </c>
      <c r="G518" t="s">
        <v>1237</v>
      </c>
      <c r="J518">
        <v>80</v>
      </c>
    </row>
    <row r="519" spans="1:10">
      <c r="A519">
        <v>702503</v>
      </c>
      <c r="B519" t="s">
        <v>1258</v>
      </c>
      <c r="C519" t="s">
        <v>1778</v>
      </c>
      <c r="D519" t="s">
        <v>1234</v>
      </c>
      <c r="E519" t="s">
        <v>1319</v>
      </c>
      <c r="F519" t="s">
        <v>380</v>
      </c>
      <c r="G519" t="s">
        <v>1237</v>
      </c>
      <c r="J519">
        <v>91</v>
      </c>
    </row>
    <row r="520" spans="1:10">
      <c r="A520">
        <v>776086</v>
      </c>
      <c r="B520" t="s">
        <v>122</v>
      </c>
      <c r="C520" t="s">
        <v>1779</v>
      </c>
      <c r="D520" t="s">
        <v>1234</v>
      </c>
      <c r="F520" t="s">
        <v>380</v>
      </c>
      <c r="G520" t="s">
        <v>1237</v>
      </c>
      <c r="H520" t="s">
        <v>1243</v>
      </c>
      <c r="J520">
        <v>11</v>
      </c>
    </row>
    <row r="521" spans="1:10">
      <c r="A521">
        <v>805490</v>
      </c>
      <c r="B521" t="s">
        <v>1592</v>
      </c>
      <c r="C521" t="s">
        <v>1780</v>
      </c>
      <c r="D521" t="s">
        <v>1241</v>
      </c>
      <c r="F521" t="s">
        <v>380</v>
      </c>
      <c r="G521" t="s">
        <v>1237</v>
      </c>
      <c r="J521">
        <v>92</v>
      </c>
    </row>
    <row r="522" spans="1:10">
      <c r="A522">
        <v>800785</v>
      </c>
      <c r="B522" t="s">
        <v>131</v>
      </c>
      <c r="C522" t="s">
        <v>1781</v>
      </c>
      <c r="D522" t="s">
        <v>1241</v>
      </c>
      <c r="E522" t="s">
        <v>1236</v>
      </c>
      <c r="F522" t="s">
        <v>380</v>
      </c>
      <c r="G522" t="s">
        <v>1237</v>
      </c>
      <c r="J522">
        <v>79</v>
      </c>
    </row>
    <row r="523" spans="1:10">
      <c r="A523">
        <v>813132</v>
      </c>
      <c r="B523" t="s">
        <v>1782</v>
      </c>
      <c r="C523" t="s">
        <v>1783</v>
      </c>
      <c r="D523" t="s">
        <v>1241</v>
      </c>
      <c r="E523" t="s">
        <v>1242</v>
      </c>
      <c r="F523" t="s">
        <v>179</v>
      </c>
      <c r="G523" t="s">
        <v>1237</v>
      </c>
      <c r="J523">
        <v>8</v>
      </c>
    </row>
    <row r="524" spans="1:10">
      <c r="A524">
        <v>801963</v>
      </c>
      <c r="B524" t="s">
        <v>915</v>
      </c>
      <c r="C524" t="s">
        <v>1784</v>
      </c>
      <c r="D524" t="s">
        <v>1241</v>
      </c>
      <c r="E524" t="s">
        <v>1264</v>
      </c>
      <c r="F524" t="s">
        <v>179</v>
      </c>
      <c r="G524" t="s">
        <v>1237</v>
      </c>
      <c r="H524" t="s">
        <v>1243</v>
      </c>
      <c r="I524">
        <v>9155027</v>
      </c>
      <c r="J524">
        <v>99</v>
      </c>
    </row>
    <row r="525" spans="1:10">
      <c r="A525">
        <v>811827</v>
      </c>
      <c r="B525" t="s">
        <v>1785</v>
      </c>
      <c r="C525" t="s">
        <v>1786</v>
      </c>
      <c r="D525" t="s">
        <v>1241</v>
      </c>
      <c r="E525" t="s">
        <v>1271</v>
      </c>
      <c r="F525" t="s">
        <v>1261</v>
      </c>
      <c r="G525" t="s">
        <v>1237</v>
      </c>
      <c r="J525">
        <v>11</v>
      </c>
    </row>
    <row r="526" spans="1:10">
      <c r="A526">
        <v>717447</v>
      </c>
      <c r="B526" t="s">
        <v>669</v>
      </c>
      <c r="C526" t="s">
        <v>1786</v>
      </c>
      <c r="D526" t="s">
        <v>1234</v>
      </c>
      <c r="E526" t="s">
        <v>1271</v>
      </c>
      <c r="F526" t="s">
        <v>1261</v>
      </c>
      <c r="G526" t="s">
        <v>1237</v>
      </c>
      <c r="J526">
        <v>12</v>
      </c>
    </row>
    <row r="527" spans="1:10">
      <c r="A527">
        <v>777980</v>
      </c>
      <c r="B527" t="s">
        <v>1787</v>
      </c>
      <c r="C527" t="s">
        <v>1788</v>
      </c>
      <c r="D527" t="s">
        <v>1234</v>
      </c>
      <c r="E527" t="s">
        <v>1312</v>
      </c>
      <c r="F527" t="s">
        <v>219</v>
      </c>
      <c r="G527" t="s">
        <v>1237</v>
      </c>
      <c r="J527">
        <v>88</v>
      </c>
    </row>
    <row r="528" spans="1:10">
      <c r="A528">
        <v>776074</v>
      </c>
      <c r="B528" t="s">
        <v>675</v>
      </c>
      <c r="C528" t="s">
        <v>1789</v>
      </c>
      <c r="D528" t="s">
        <v>1234</v>
      </c>
      <c r="E528" t="s">
        <v>1242</v>
      </c>
      <c r="F528" t="s">
        <v>380</v>
      </c>
      <c r="G528" t="s">
        <v>1237</v>
      </c>
      <c r="H528" t="s">
        <v>1243</v>
      </c>
      <c r="J528">
        <v>9</v>
      </c>
    </row>
    <row r="529" spans="1:10">
      <c r="A529">
        <v>712462</v>
      </c>
      <c r="B529" t="s">
        <v>938</v>
      </c>
      <c r="C529" t="s">
        <v>1789</v>
      </c>
      <c r="D529" t="s">
        <v>1234</v>
      </c>
      <c r="E529" t="s">
        <v>1242</v>
      </c>
      <c r="F529" t="s">
        <v>380</v>
      </c>
      <c r="G529" t="s">
        <v>1237</v>
      </c>
      <c r="J529">
        <v>4</v>
      </c>
    </row>
    <row r="530" spans="1:10">
      <c r="A530">
        <v>714213</v>
      </c>
      <c r="B530" t="s">
        <v>1790</v>
      </c>
      <c r="C530" t="s">
        <v>1791</v>
      </c>
      <c r="D530" t="s">
        <v>1234</v>
      </c>
      <c r="E530" t="s">
        <v>1236</v>
      </c>
      <c r="F530" t="s">
        <v>179</v>
      </c>
      <c r="G530" t="s">
        <v>1237</v>
      </c>
      <c r="J530">
        <v>99</v>
      </c>
    </row>
    <row r="531" spans="1:10">
      <c r="A531">
        <v>803214</v>
      </c>
      <c r="B531" t="s">
        <v>1792</v>
      </c>
      <c r="C531" t="s">
        <v>1793</v>
      </c>
      <c r="D531" t="s">
        <v>1241</v>
      </c>
      <c r="F531" t="s">
        <v>1261</v>
      </c>
      <c r="G531" t="s">
        <v>1237</v>
      </c>
      <c r="J531">
        <v>12</v>
      </c>
    </row>
    <row r="532" spans="1:10">
      <c r="A532">
        <v>714367</v>
      </c>
      <c r="B532" t="s">
        <v>1298</v>
      </c>
      <c r="C532" t="s">
        <v>1794</v>
      </c>
      <c r="D532" t="s">
        <v>1234</v>
      </c>
      <c r="E532" t="s">
        <v>1271</v>
      </c>
      <c r="F532" t="s">
        <v>380</v>
      </c>
      <c r="G532" t="s">
        <v>1237</v>
      </c>
      <c r="J532">
        <v>65</v>
      </c>
    </row>
    <row r="533" spans="1:10">
      <c r="A533">
        <v>807164</v>
      </c>
      <c r="B533" t="s">
        <v>1795</v>
      </c>
      <c r="C533" t="s">
        <v>1796</v>
      </c>
      <c r="D533" t="s">
        <v>1241</v>
      </c>
      <c r="F533" t="s">
        <v>380</v>
      </c>
      <c r="G533" t="s">
        <v>1237</v>
      </c>
      <c r="J533">
        <v>92</v>
      </c>
    </row>
    <row r="534" spans="1:10">
      <c r="A534">
        <v>811623</v>
      </c>
      <c r="B534" t="s">
        <v>1432</v>
      </c>
      <c r="C534" t="s">
        <v>1796</v>
      </c>
      <c r="D534" t="s">
        <v>1241</v>
      </c>
      <c r="E534" t="s">
        <v>1264</v>
      </c>
      <c r="F534" t="s">
        <v>380</v>
      </c>
      <c r="G534" t="s">
        <v>1237</v>
      </c>
      <c r="J534">
        <v>76</v>
      </c>
    </row>
    <row r="535" spans="1:10">
      <c r="A535">
        <v>718465</v>
      </c>
      <c r="B535" t="s">
        <v>1797</v>
      </c>
      <c r="C535" t="s">
        <v>1798</v>
      </c>
      <c r="D535" t="s">
        <v>1234</v>
      </c>
      <c r="E535" t="s">
        <v>1236</v>
      </c>
      <c r="F535" t="s">
        <v>380</v>
      </c>
      <c r="G535" t="s">
        <v>1237</v>
      </c>
      <c r="H535" t="s">
        <v>1243</v>
      </c>
      <c r="J535">
        <v>87</v>
      </c>
    </row>
    <row r="536" spans="1:10">
      <c r="A536">
        <v>713819</v>
      </c>
      <c r="B536" t="s">
        <v>661</v>
      </c>
      <c r="C536" t="s">
        <v>1799</v>
      </c>
      <c r="D536" t="s">
        <v>1234</v>
      </c>
      <c r="E536" t="s">
        <v>1254</v>
      </c>
      <c r="F536" t="s">
        <v>380</v>
      </c>
      <c r="G536" t="s">
        <v>1237</v>
      </c>
      <c r="J536">
        <v>5</v>
      </c>
    </row>
    <row r="537" spans="1:10">
      <c r="A537">
        <v>775382</v>
      </c>
      <c r="B537" t="s">
        <v>1800</v>
      </c>
      <c r="C537" t="s">
        <v>1801</v>
      </c>
      <c r="D537" t="s">
        <v>1234</v>
      </c>
      <c r="E537" t="s">
        <v>1271</v>
      </c>
      <c r="F537" t="s">
        <v>348</v>
      </c>
      <c r="G537" t="s">
        <v>1237</v>
      </c>
      <c r="H537" t="s">
        <v>1243</v>
      </c>
      <c r="J537">
        <v>12</v>
      </c>
    </row>
    <row r="538" spans="1:10">
      <c r="A538">
        <v>717547</v>
      </c>
      <c r="B538" t="s">
        <v>655</v>
      </c>
      <c r="C538" t="s">
        <v>1801</v>
      </c>
      <c r="D538" t="s">
        <v>1234</v>
      </c>
      <c r="E538" t="s">
        <v>1236</v>
      </c>
      <c r="F538" t="s">
        <v>380</v>
      </c>
      <c r="G538" t="s">
        <v>1237</v>
      </c>
      <c r="J538">
        <v>73</v>
      </c>
    </row>
    <row r="539" spans="1:10">
      <c r="A539">
        <v>708402</v>
      </c>
      <c r="B539" t="s">
        <v>1019</v>
      </c>
      <c r="C539" t="s">
        <v>1802</v>
      </c>
      <c r="D539" t="s">
        <v>1234</v>
      </c>
      <c r="E539" t="s">
        <v>1236</v>
      </c>
      <c r="F539" t="s">
        <v>380</v>
      </c>
      <c r="G539" t="s">
        <v>1237</v>
      </c>
      <c r="H539" t="s">
        <v>1243</v>
      </c>
      <c r="J539">
        <v>85</v>
      </c>
    </row>
    <row r="540" spans="1:10">
      <c r="A540">
        <v>810798</v>
      </c>
      <c r="B540" t="s">
        <v>965</v>
      </c>
      <c r="C540" t="s">
        <v>1803</v>
      </c>
      <c r="D540" t="s">
        <v>1241</v>
      </c>
      <c r="E540" t="s">
        <v>1236</v>
      </c>
      <c r="F540" t="s">
        <v>380</v>
      </c>
      <c r="G540" t="s">
        <v>1237</v>
      </c>
      <c r="J540">
        <v>73</v>
      </c>
    </row>
    <row r="541" spans="1:10">
      <c r="A541">
        <v>700305</v>
      </c>
      <c r="B541" t="s">
        <v>1028</v>
      </c>
      <c r="C541" t="s">
        <v>1804</v>
      </c>
      <c r="D541" t="s">
        <v>1234</v>
      </c>
      <c r="E541" t="s">
        <v>1264</v>
      </c>
      <c r="F541" t="s">
        <v>179</v>
      </c>
      <c r="G541" t="s">
        <v>1237</v>
      </c>
      <c r="J541">
        <v>89</v>
      </c>
    </row>
    <row r="542" spans="1:10">
      <c r="A542">
        <v>701149</v>
      </c>
      <c r="B542" t="s">
        <v>1392</v>
      </c>
      <c r="C542" t="s">
        <v>1805</v>
      </c>
      <c r="D542" t="s">
        <v>1234</v>
      </c>
      <c r="F542" t="s">
        <v>380</v>
      </c>
      <c r="G542" t="s">
        <v>1237</v>
      </c>
      <c r="J542">
        <v>5</v>
      </c>
    </row>
    <row r="543" spans="1:10">
      <c r="A543">
        <v>714545</v>
      </c>
      <c r="B543" t="s">
        <v>1133</v>
      </c>
      <c r="C543" t="s">
        <v>1806</v>
      </c>
      <c r="D543" t="s">
        <v>1234</v>
      </c>
      <c r="E543" t="s">
        <v>1236</v>
      </c>
      <c r="F543" t="s">
        <v>380</v>
      </c>
      <c r="G543" t="s">
        <v>1237</v>
      </c>
      <c r="J543">
        <v>93</v>
      </c>
    </row>
    <row r="544" spans="1:10">
      <c r="A544">
        <v>800688</v>
      </c>
      <c r="B544" t="s">
        <v>1807</v>
      </c>
      <c r="C544" t="s">
        <v>1808</v>
      </c>
      <c r="D544" t="s">
        <v>1241</v>
      </c>
      <c r="F544" t="s">
        <v>380</v>
      </c>
      <c r="G544" t="s">
        <v>1237</v>
      </c>
      <c r="J544">
        <v>73</v>
      </c>
    </row>
    <row r="545" spans="1:10">
      <c r="A545">
        <v>703829</v>
      </c>
      <c r="B545" t="s">
        <v>1751</v>
      </c>
      <c r="C545" t="s">
        <v>1808</v>
      </c>
      <c r="D545" t="s">
        <v>1241</v>
      </c>
      <c r="E545" t="s">
        <v>1242</v>
      </c>
      <c r="F545" t="s">
        <v>380</v>
      </c>
      <c r="G545" t="s">
        <v>1237</v>
      </c>
      <c r="J545">
        <v>7</v>
      </c>
    </row>
    <row r="546" spans="1:10">
      <c r="A546">
        <v>889358</v>
      </c>
      <c r="B546" t="s">
        <v>1095</v>
      </c>
      <c r="C546" t="s">
        <v>1809</v>
      </c>
      <c r="D546" t="s">
        <v>1241</v>
      </c>
      <c r="F546" t="s">
        <v>1261</v>
      </c>
      <c r="G546" t="s">
        <v>1237</v>
      </c>
      <c r="H546" t="s">
        <v>1243</v>
      </c>
      <c r="J546">
        <v>5</v>
      </c>
    </row>
    <row r="547" spans="1:10">
      <c r="A547">
        <v>716565</v>
      </c>
      <c r="B547" t="s">
        <v>1258</v>
      </c>
      <c r="C547" t="s">
        <v>1810</v>
      </c>
      <c r="D547" t="s">
        <v>1234</v>
      </c>
      <c r="E547" t="s">
        <v>1236</v>
      </c>
      <c r="F547" t="s">
        <v>380</v>
      </c>
      <c r="G547" t="s">
        <v>1237</v>
      </c>
      <c r="J547">
        <v>91</v>
      </c>
    </row>
    <row r="548" spans="1:10">
      <c r="A548">
        <v>712442</v>
      </c>
      <c r="B548" t="s">
        <v>1013</v>
      </c>
      <c r="C548" t="s">
        <v>1811</v>
      </c>
      <c r="D548" t="s">
        <v>1234</v>
      </c>
      <c r="E548" t="s">
        <v>1236</v>
      </c>
      <c r="F548" t="s">
        <v>380</v>
      </c>
      <c r="G548" t="s">
        <v>1237</v>
      </c>
      <c r="J548">
        <v>43</v>
      </c>
    </row>
    <row r="549" spans="1:10">
      <c r="A549">
        <v>708323</v>
      </c>
      <c r="B549" t="s">
        <v>1411</v>
      </c>
      <c r="C549" t="s">
        <v>1812</v>
      </c>
      <c r="D549" t="s">
        <v>1234</v>
      </c>
      <c r="F549" t="s">
        <v>380</v>
      </c>
      <c r="G549" t="s">
        <v>1237</v>
      </c>
      <c r="J549">
        <v>81</v>
      </c>
    </row>
    <row r="550" spans="1:10">
      <c r="A550">
        <v>774762</v>
      </c>
      <c r="B550" t="s">
        <v>1813</v>
      </c>
      <c r="C550" t="s">
        <v>1812</v>
      </c>
      <c r="D550" t="s">
        <v>1234</v>
      </c>
      <c r="E550" t="s">
        <v>1271</v>
      </c>
      <c r="F550" t="s">
        <v>219</v>
      </c>
      <c r="G550" t="s">
        <v>1237</v>
      </c>
      <c r="H550" t="s">
        <v>1243</v>
      </c>
      <c r="I550">
        <v>9150225</v>
      </c>
      <c r="J550">
        <v>99</v>
      </c>
    </row>
    <row r="551" spans="1:10">
      <c r="A551">
        <v>776038</v>
      </c>
      <c r="B551" t="s">
        <v>1814</v>
      </c>
      <c r="C551" t="s">
        <v>1815</v>
      </c>
      <c r="D551" t="s">
        <v>1234</v>
      </c>
      <c r="E551" t="s">
        <v>1271</v>
      </c>
      <c r="F551" t="s">
        <v>380</v>
      </c>
      <c r="G551" t="s">
        <v>1237</v>
      </c>
      <c r="H551" t="s">
        <v>1243</v>
      </c>
      <c r="J551">
        <v>95</v>
      </c>
    </row>
    <row r="552" spans="1:10">
      <c r="A552">
        <v>813024</v>
      </c>
      <c r="B552" t="s">
        <v>675</v>
      </c>
      <c r="C552" t="s">
        <v>1816</v>
      </c>
      <c r="D552" t="s">
        <v>1234</v>
      </c>
      <c r="F552" t="s">
        <v>380</v>
      </c>
      <c r="G552" t="s">
        <v>1237</v>
      </c>
      <c r="J552">
        <v>2</v>
      </c>
    </row>
    <row r="553" spans="1:10">
      <c r="A553">
        <v>805623</v>
      </c>
      <c r="B553" t="s">
        <v>1817</v>
      </c>
      <c r="C553" t="s">
        <v>1818</v>
      </c>
      <c r="D553" t="s">
        <v>1241</v>
      </c>
      <c r="E553" t="s">
        <v>1312</v>
      </c>
      <c r="F553" t="s">
        <v>1819</v>
      </c>
      <c r="G553" t="s">
        <v>1237</v>
      </c>
      <c r="I553">
        <v>9155089</v>
      </c>
      <c r="J553">
        <v>3</v>
      </c>
    </row>
    <row r="554" spans="1:10">
      <c r="A554">
        <v>800350</v>
      </c>
      <c r="B554" t="s">
        <v>1563</v>
      </c>
      <c r="C554" t="s">
        <v>1820</v>
      </c>
      <c r="D554" t="s">
        <v>1241</v>
      </c>
      <c r="E554" t="s">
        <v>1271</v>
      </c>
      <c r="F554" t="s">
        <v>169</v>
      </c>
      <c r="G554" t="s">
        <v>1237</v>
      </c>
      <c r="J554">
        <v>14</v>
      </c>
    </row>
    <row r="555" spans="1:10">
      <c r="A555">
        <v>887303</v>
      </c>
      <c r="B555" t="s">
        <v>1563</v>
      </c>
      <c r="C555" t="s">
        <v>1821</v>
      </c>
      <c r="D555" t="s">
        <v>1241</v>
      </c>
      <c r="E555" t="s">
        <v>1319</v>
      </c>
      <c r="F555" t="s">
        <v>179</v>
      </c>
      <c r="G555" t="s">
        <v>1237</v>
      </c>
      <c r="H555" t="s">
        <v>1243</v>
      </c>
      <c r="J555">
        <v>6</v>
      </c>
    </row>
    <row r="556" spans="1:10">
      <c r="A556">
        <v>812029</v>
      </c>
      <c r="B556" t="s">
        <v>1822</v>
      </c>
      <c r="C556" t="s">
        <v>1823</v>
      </c>
      <c r="D556" t="s">
        <v>1241</v>
      </c>
      <c r="E556" t="s">
        <v>1242</v>
      </c>
      <c r="F556" t="s">
        <v>179</v>
      </c>
      <c r="G556" t="s">
        <v>1237</v>
      </c>
      <c r="J556">
        <v>4</v>
      </c>
    </row>
    <row r="557" spans="1:10">
      <c r="A557">
        <v>704950</v>
      </c>
      <c r="B557" t="s">
        <v>1824</v>
      </c>
      <c r="C557" t="s">
        <v>1825</v>
      </c>
      <c r="D557" t="s">
        <v>1234</v>
      </c>
      <c r="E557" t="s">
        <v>1271</v>
      </c>
      <c r="F557" t="s">
        <v>179</v>
      </c>
      <c r="G557" t="s">
        <v>1237</v>
      </c>
      <c r="H557" t="s">
        <v>1243</v>
      </c>
      <c r="I557">
        <v>9150294</v>
      </c>
      <c r="J557">
        <v>78</v>
      </c>
    </row>
    <row r="558" spans="1:10">
      <c r="A558">
        <v>700065</v>
      </c>
      <c r="B558" t="s">
        <v>661</v>
      </c>
      <c r="C558" t="s">
        <v>1826</v>
      </c>
      <c r="D558" t="s">
        <v>1234</v>
      </c>
      <c r="E558" t="s">
        <v>1235</v>
      </c>
      <c r="F558" t="s">
        <v>380</v>
      </c>
      <c r="G558" t="s">
        <v>1237</v>
      </c>
      <c r="J558">
        <v>13</v>
      </c>
    </row>
    <row r="559" spans="1:10">
      <c r="A559">
        <v>704973</v>
      </c>
      <c r="B559" t="s">
        <v>1013</v>
      </c>
      <c r="C559" t="s">
        <v>1826</v>
      </c>
      <c r="D559" t="s">
        <v>1234</v>
      </c>
      <c r="E559" t="s">
        <v>1235</v>
      </c>
      <c r="F559" t="s">
        <v>380</v>
      </c>
      <c r="G559" t="s">
        <v>1237</v>
      </c>
      <c r="H559" t="s">
        <v>1243</v>
      </c>
      <c r="J559">
        <v>85</v>
      </c>
    </row>
    <row r="560" spans="1:10">
      <c r="A560">
        <v>776950</v>
      </c>
      <c r="B560" t="s">
        <v>1019</v>
      </c>
      <c r="C560" t="s">
        <v>1826</v>
      </c>
      <c r="D560" t="s">
        <v>1234</v>
      </c>
      <c r="E560" t="s">
        <v>1319</v>
      </c>
      <c r="F560" t="s">
        <v>561</v>
      </c>
      <c r="G560" t="s">
        <v>1237</v>
      </c>
      <c r="H560" t="s">
        <v>1243</v>
      </c>
      <c r="I560">
        <v>9150439</v>
      </c>
      <c r="J560">
        <v>9</v>
      </c>
    </row>
    <row r="561" spans="1:10">
      <c r="A561">
        <v>716360</v>
      </c>
      <c r="B561" t="s">
        <v>1069</v>
      </c>
      <c r="C561" t="s">
        <v>1826</v>
      </c>
      <c r="D561" t="s">
        <v>1234</v>
      </c>
      <c r="E561" t="s">
        <v>1319</v>
      </c>
      <c r="F561" t="s">
        <v>179</v>
      </c>
      <c r="G561" t="s">
        <v>1237</v>
      </c>
      <c r="J561">
        <v>6</v>
      </c>
    </row>
    <row r="562" spans="1:10">
      <c r="A562">
        <v>776343</v>
      </c>
      <c r="B562" t="s">
        <v>1108</v>
      </c>
      <c r="C562" t="s">
        <v>1826</v>
      </c>
      <c r="D562" t="s">
        <v>1234</v>
      </c>
      <c r="E562" t="s">
        <v>1254</v>
      </c>
      <c r="F562" t="s">
        <v>1261</v>
      </c>
      <c r="G562" t="s">
        <v>1237</v>
      </c>
      <c r="H562" t="s">
        <v>1243</v>
      </c>
      <c r="J562">
        <v>5</v>
      </c>
    </row>
    <row r="563" spans="1:10">
      <c r="A563">
        <v>706163</v>
      </c>
      <c r="B563" t="s">
        <v>1251</v>
      </c>
      <c r="C563" t="s">
        <v>1826</v>
      </c>
      <c r="D563" t="s">
        <v>1234</v>
      </c>
      <c r="E563" t="s">
        <v>1250</v>
      </c>
      <c r="F563" t="s">
        <v>1827</v>
      </c>
      <c r="G563" t="s">
        <v>1237</v>
      </c>
      <c r="J563">
        <v>64</v>
      </c>
    </row>
    <row r="564" spans="1:10">
      <c r="A564">
        <v>807862</v>
      </c>
      <c r="B564" t="s">
        <v>1267</v>
      </c>
      <c r="C564" t="s">
        <v>1828</v>
      </c>
      <c r="D564" t="s">
        <v>1241</v>
      </c>
      <c r="E564" t="s">
        <v>1254</v>
      </c>
      <c r="F564" t="s">
        <v>1829</v>
      </c>
      <c r="G564" t="s">
        <v>1237</v>
      </c>
      <c r="H564" t="s">
        <v>1243</v>
      </c>
      <c r="I564">
        <v>9155044</v>
      </c>
      <c r="J564">
        <v>1</v>
      </c>
    </row>
    <row r="565" spans="1:10">
      <c r="A565">
        <v>811603</v>
      </c>
      <c r="B565" t="s">
        <v>1406</v>
      </c>
      <c r="C565" t="s">
        <v>1830</v>
      </c>
      <c r="D565" t="s">
        <v>1241</v>
      </c>
      <c r="F565" t="s">
        <v>380</v>
      </c>
      <c r="G565" t="s">
        <v>1237</v>
      </c>
      <c r="J565">
        <v>15</v>
      </c>
    </row>
    <row r="566" spans="1:10">
      <c r="A566">
        <v>802894</v>
      </c>
      <c r="B566" t="s">
        <v>1745</v>
      </c>
      <c r="C566" t="s">
        <v>1830</v>
      </c>
      <c r="D566" t="s">
        <v>1241</v>
      </c>
      <c r="E566" t="s">
        <v>1271</v>
      </c>
      <c r="F566" t="s">
        <v>169</v>
      </c>
      <c r="G566" t="s">
        <v>1237</v>
      </c>
      <c r="J566">
        <v>7</v>
      </c>
    </row>
    <row r="567" spans="1:10">
      <c r="A567">
        <v>889130</v>
      </c>
      <c r="B567" t="s">
        <v>1279</v>
      </c>
      <c r="C567" t="s">
        <v>1830</v>
      </c>
      <c r="D567" t="s">
        <v>1241</v>
      </c>
      <c r="E567" t="s">
        <v>1236</v>
      </c>
      <c r="F567" t="s">
        <v>380</v>
      </c>
      <c r="G567" t="s">
        <v>1237</v>
      </c>
      <c r="H567" t="s">
        <v>1243</v>
      </c>
      <c r="J567">
        <v>79</v>
      </c>
    </row>
    <row r="568" spans="1:10">
      <c r="A568">
        <v>801341</v>
      </c>
      <c r="B568" t="s">
        <v>1495</v>
      </c>
      <c r="C568" t="s">
        <v>1830</v>
      </c>
      <c r="D568" t="s">
        <v>1241</v>
      </c>
      <c r="F568" t="s">
        <v>380</v>
      </c>
      <c r="G568" t="s">
        <v>1237</v>
      </c>
      <c r="J568">
        <v>13</v>
      </c>
    </row>
    <row r="569" spans="1:10">
      <c r="A569">
        <v>807201</v>
      </c>
      <c r="B569" t="s">
        <v>1429</v>
      </c>
      <c r="C569" t="s">
        <v>1830</v>
      </c>
      <c r="D569" t="s">
        <v>1241</v>
      </c>
      <c r="E569" t="s">
        <v>1235</v>
      </c>
      <c r="F569" t="s">
        <v>380</v>
      </c>
      <c r="G569" t="s">
        <v>1237</v>
      </c>
      <c r="H569" t="s">
        <v>1243</v>
      </c>
      <c r="J569">
        <v>84</v>
      </c>
    </row>
    <row r="570" spans="1:10">
      <c r="A570">
        <v>804848</v>
      </c>
      <c r="B570" t="s">
        <v>1831</v>
      </c>
      <c r="C570" t="s">
        <v>1830</v>
      </c>
      <c r="D570" t="s">
        <v>1241</v>
      </c>
      <c r="F570" t="s">
        <v>380</v>
      </c>
      <c r="G570" t="s">
        <v>1237</v>
      </c>
      <c r="J570">
        <v>71</v>
      </c>
    </row>
    <row r="571" spans="1:10">
      <c r="A571">
        <v>804998</v>
      </c>
      <c r="B571" t="s">
        <v>1471</v>
      </c>
      <c r="C571" t="s">
        <v>1832</v>
      </c>
      <c r="D571" t="s">
        <v>1241</v>
      </c>
      <c r="E571" t="s">
        <v>1242</v>
      </c>
      <c r="F571" t="s">
        <v>380</v>
      </c>
      <c r="G571" t="s">
        <v>1237</v>
      </c>
      <c r="J571">
        <v>6</v>
      </c>
    </row>
    <row r="572" spans="1:10">
      <c r="A572">
        <v>706402</v>
      </c>
      <c r="B572" t="s">
        <v>525</v>
      </c>
      <c r="C572" t="s">
        <v>1833</v>
      </c>
      <c r="D572" t="s">
        <v>1234</v>
      </c>
      <c r="F572" t="s">
        <v>380</v>
      </c>
      <c r="G572" t="s">
        <v>1237</v>
      </c>
      <c r="J572">
        <v>92</v>
      </c>
    </row>
    <row r="573" spans="1:10">
      <c r="A573">
        <v>813442</v>
      </c>
      <c r="B573" t="s">
        <v>333</v>
      </c>
      <c r="C573" t="s">
        <v>1834</v>
      </c>
      <c r="D573" t="s">
        <v>1241</v>
      </c>
      <c r="F573" t="s">
        <v>380</v>
      </c>
      <c r="G573" t="s">
        <v>1237</v>
      </c>
      <c r="H573" t="s">
        <v>1243</v>
      </c>
      <c r="J573">
        <v>89</v>
      </c>
    </row>
    <row r="574" spans="1:10">
      <c r="A574">
        <v>809776</v>
      </c>
      <c r="B574" t="s">
        <v>131</v>
      </c>
      <c r="C574" t="s">
        <v>1834</v>
      </c>
      <c r="D574" t="s">
        <v>1241</v>
      </c>
      <c r="E574" t="s">
        <v>1242</v>
      </c>
      <c r="F574" t="s">
        <v>380</v>
      </c>
      <c r="G574" t="s">
        <v>1237</v>
      </c>
      <c r="J574">
        <v>12</v>
      </c>
    </row>
    <row r="575" spans="1:10">
      <c r="A575">
        <v>803332</v>
      </c>
      <c r="B575" t="s">
        <v>1307</v>
      </c>
      <c r="C575" t="s">
        <v>1834</v>
      </c>
      <c r="D575" t="s">
        <v>1241</v>
      </c>
      <c r="E575" t="s">
        <v>1319</v>
      </c>
      <c r="F575" t="s">
        <v>179</v>
      </c>
      <c r="G575" t="s">
        <v>1237</v>
      </c>
      <c r="H575" t="s">
        <v>1243</v>
      </c>
      <c r="J575">
        <v>4</v>
      </c>
    </row>
    <row r="576" spans="1:10">
      <c r="A576">
        <v>809075</v>
      </c>
      <c r="B576" t="s">
        <v>1355</v>
      </c>
      <c r="C576" t="s">
        <v>1834</v>
      </c>
      <c r="D576" t="s">
        <v>1241</v>
      </c>
      <c r="E576" t="s">
        <v>1236</v>
      </c>
      <c r="F576" t="s">
        <v>380</v>
      </c>
      <c r="G576" t="s">
        <v>1237</v>
      </c>
      <c r="H576" t="s">
        <v>1243</v>
      </c>
      <c r="J576">
        <v>90</v>
      </c>
    </row>
    <row r="577" spans="1:10">
      <c r="A577">
        <v>812998</v>
      </c>
      <c r="B577" t="s">
        <v>1770</v>
      </c>
      <c r="C577" t="s">
        <v>1835</v>
      </c>
      <c r="D577" t="s">
        <v>1241</v>
      </c>
      <c r="E577" t="s">
        <v>1236</v>
      </c>
      <c r="F577" t="s">
        <v>179</v>
      </c>
      <c r="G577" t="s">
        <v>1237</v>
      </c>
      <c r="J577">
        <v>2</v>
      </c>
    </row>
    <row r="578" spans="1:10">
      <c r="A578">
        <v>703679</v>
      </c>
      <c r="B578" t="s">
        <v>529</v>
      </c>
      <c r="C578" t="s">
        <v>1836</v>
      </c>
      <c r="D578" t="s">
        <v>1234</v>
      </c>
      <c r="E578" t="s">
        <v>1248</v>
      </c>
      <c r="F578" t="s">
        <v>380</v>
      </c>
      <c r="G578" t="s">
        <v>1237</v>
      </c>
      <c r="J578">
        <v>90</v>
      </c>
    </row>
    <row r="579" spans="1:10">
      <c r="A579">
        <v>807700</v>
      </c>
      <c r="B579" t="s">
        <v>1837</v>
      </c>
      <c r="C579" t="s">
        <v>1838</v>
      </c>
      <c r="D579" t="s">
        <v>1241</v>
      </c>
      <c r="E579" t="s">
        <v>1256</v>
      </c>
      <c r="F579" t="s">
        <v>348</v>
      </c>
      <c r="G579" t="s">
        <v>1237</v>
      </c>
      <c r="H579" t="s">
        <v>1243</v>
      </c>
      <c r="J579">
        <v>12</v>
      </c>
    </row>
    <row r="580" spans="1:10">
      <c r="A580">
        <v>711715</v>
      </c>
      <c r="B580" t="s">
        <v>655</v>
      </c>
      <c r="C580" t="s">
        <v>1839</v>
      </c>
      <c r="D580" t="s">
        <v>1234</v>
      </c>
      <c r="E580" t="s">
        <v>1256</v>
      </c>
      <c r="F580" t="s">
        <v>1647</v>
      </c>
      <c r="G580" t="s">
        <v>1237</v>
      </c>
      <c r="J580">
        <v>99</v>
      </c>
    </row>
    <row r="581" spans="1:10">
      <c r="A581">
        <v>717592</v>
      </c>
      <c r="B581" t="s">
        <v>1023</v>
      </c>
      <c r="C581" t="s">
        <v>1840</v>
      </c>
      <c r="D581" t="s">
        <v>1234</v>
      </c>
      <c r="F581" t="s">
        <v>380</v>
      </c>
      <c r="G581" t="s">
        <v>1237</v>
      </c>
      <c r="H581" t="s">
        <v>1243</v>
      </c>
      <c r="J581">
        <v>85</v>
      </c>
    </row>
    <row r="582" spans="1:10">
      <c r="A582">
        <v>889188</v>
      </c>
      <c r="B582" t="s">
        <v>1751</v>
      </c>
      <c r="C582" t="s">
        <v>1841</v>
      </c>
      <c r="D582" t="s">
        <v>1241</v>
      </c>
      <c r="E582" t="s">
        <v>1242</v>
      </c>
      <c r="F582" t="s">
        <v>380</v>
      </c>
      <c r="G582" t="s">
        <v>1237</v>
      </c>
      <c r="H582" t="s">
        <v>1243</v>
      </c>
      <c r="J582">
        <v>10</v>
      </c>
    </row>
    <row r="583" spans="1:10">
      <c r="A583">
        <v>716456</v>
      </c>
      <c r="B583" t="s">
        <v>1842</v>
      </c>
      <c r="C583" t="s">
        <v>1841</v>
      </c>
      <c r="D583" t="s">
        <v>1234</v>
      </c>
      <c r="F583" t="s">
        <v>380</v>
      </c>
      <c r="G583" t="s">
        <v>1237</v>
      </c>
      <c r="J583">
        <v>8</v>
      </c>
    </row>
    <row r="584" spans="1:10">
      <c r="A584">
        <v>717713</v>
      </c>
      <c r="B584" t="s">
        <v>1843</v>
      </c>
      <c r="C584" t="s">
        <v>1841</v>
      </c>
      <c r="D584" t="s">
        <v>1234</v>
      </c>
      <c r="F584" t="s">
        <v>348</v>
      </c>
      <c r="G584" t="s">
        <v>1237</v>
      </c>
      <c r="H584" t="s">
        <v>1243</v>
      </c>
      <c r="J584">
        <v>9</v>
      </c>
    </row>
    <row r="585" spans="1:10">
      <c r="A585">
        <v>713355</v>
      </c>
      <c r="B585" t="s">
        <v>675</v>
      </c>
      <c r="C585" t="s">
        <v>1841</v>
      </c>
      <c r="D585" t="s">
        <v>1234</v>
      </c>
      <c r="E585" t="s">
        <v>1242</v>
      </c>
      <c r="F585" t="s">
        <v>380</v>
      </c>
      <c r="G585" t="s">
        <v>1237</v>
      </c>
      <c r="J585">
        <v>10</v>
      </c>
    </row>
    <row r="586" spans="1:10">
      <c r="A586">
        <v>705979</v>
      </c>
      <c r="B586" t="s">
        <v>1023</v>
      </c>
      <c r="C586" t="s">
        <v>1841</v>
      </c>
      <c r="D586" t="s">
        <v>1234</v>
      </c>
      <c r="E586" t="s">
        <v>1236</v>
      </c>
      <c r="F586" t="s">
        <v>179</v>
      </c>
      <c r="G586" t="s">
        <v>1237</v>
      </c>
      <c r="H586" t="s">
        <v>1243</v>
      </c>
      <c r="I586">
        <v>9150257</v>
      </c>
      <c r="J586">
        <v>74</v>
      </c>
    </row>
    <row r="587" spans="1:10">
      <c r="A587">
        <v>717651</v>
      </c>
      <c r="B587" t="s">
        <v>1844</v>
      </c>
      <c r="C587" t="s">
        <v>1841</v>
      </c>
      <c r="D587" t="s">
        <v>1234</v>
      </c>
      <c r="F587" t="s">
        <v>380</v>
      </c>
      <c r="G587" t="s">
        <v>1237</v>
      </c>
      <c r="H587" t="s">
        <v>1243</v>
      </c>
      <c r="J587">
        <v>81</v>
      </c>
    </row>
    <row r="588" spans="1:10">
      <c r="A588">
        <v>708770</v>
      </c>
      <c r="B588" t="s">
        <v>655</v>
      </c>
      <c r="C588" t="s">
        <v>1841</v>
      </c>
      <c r="D588" t="s">
        <v>1234</v>
      </c>
      <c r="E588" t="s">
        <v>1250</v>
      </c>
      <c r="F588" t="s">
        <v>380</v>
      </c>
      <c r="G588" t="s">
        <v>1237</v>
      </c>
      <c r="J588">
        <v>78</v>
      </c>
    </row>
    <row r="589" spans="1:10">
      <c r="A589">
        <v>717175</v>
      </c>
      <c r="B589" t="s">
        <v>1845</v>
      </c>
      <c r="C589" t="s">
        <v>1841</v>
      </c>
      <c r="D589" t="s">
        <v>1234</v>
      </c>
      <c r="E589" t="s">
        <v>1256</v>
      </c>
      <c r="F589" t="s">
        <v>380</v>
      </c>
      <c r="G589" t="s">
        <v>1237</v>
      </c>
      <c r="H589" t="s">
        <v>1243</v>
      </c>
      <c r="J589">
        <v>89</v>
      </c>
    </row>
    <row r="590" spans="1:10">
      <c r="A590">
        <v>776113</v>
      </c>
      <c r="B590" t="s">
        <v>1846</v>
      </c>
      <c r="C590" t="s">
        <v>1841</v>
      </c>
      <c r="D590" t="s">
        <v>1234</v>
      </c>
      <c r="E590" t="s">
        <v>1249</v>
      </c>
      <c r="F590" t="s">
        <v>380</v>
      </c>
      <c r="G590" t="s">
        <v>1237</v>
      </c>
      <c r="H590" t="s">
        <v>1243</v>
      </c>
      <c r="J590">
        <v>6</v>
      </c>
    </row>
    <row r="591" spans="1:10">
      <c r="A591">
        <v>714080</v>
      </c>
      <c r="B591" t="s">
        <v>1288</v>
      </c>
      <c r="C591" t="s">
        <v>1841</v>
      </c>
      <c r="D591" t="s">
        <v>1234</v>
      </c>
      <c r="F591" t="s">
        <v>380</v>
      </c>
      <c r="G591" t="s">
        <v>1237</v>
      </c>
      <c r="J591">
        <v>90</v>
      </c>
    </row>
    <row r="592" spans="1:10">
      <c r="A592">
        <v>775679</v>
      </c>
      <c r="B592" t="s">
        <v>1847</v>
      </c>
      <c r="C592" t="s">
        <v>1841</v>
      </c>
      <c r="D592" t="s">
        <v>1234</v>
      </c>
      <c r="E592" t="s">
        <v>1271</v>
      </c>
      <c r="F592" t="s">
        <v>327</v>
      </c>
      <c r="G592" t="s">
        <v>1237</v>
      </c>
      <c r="H592" t="s">
        <v>1243</v>
      </c>
      <c r="J592">
        <v>9</v>
      </c>
    </row>
    <row r="593" spans="1:10">
      <c r="A593">
        <v>808208</v>
      </c>
      <c r="B593" t="s">
        <v>1351</v>
      </c>
      <c r="C593" t="s">
        <v>1848</v>
      </c>
      <c r="D593" t="s">
        <v>1241</v>
      </c>
      <c r="F593" t="s">
        <v>380</v>
      </c>
      <c r="G593" t="s">
        <v>1237</v>
      </c>
      <c r="H593" t="s">
        <v>1243</v>
      </c>
      <c r="J593">
        <v>80</v>
      </c>
    </row>
    <row r="594" spans="1:10">
      <c r="A594">
        <v>810621</v>
      </c>
      <c r="B594" t="s">
        <v>915</v>
      </c>
      <c r="C594" t="s">
        <v>1848</v>
      </c>
      <c r="D594" t="s">
        <v>1241</v>
      </c>
      <c r="E594" t="s">
        <v>1242</v>
      </c>
      <c r="F594" t="s">
        <v>380</v>
      </c>
      <c r="G594" t="s">
        <v>1237</v>
      </c>
      <c r="H594" t="s">
        <v>1243</v>
      </c>
      <c r="I594">
        <v>9155078</v>
      </c>
      <c r="J594">
        <v>90</v>
      </c>
    </row>
    <row r="595" spans="1:10">
      <c r="A595">
        <v>888893</v>
      </c>
      <c r="B595" t="s">
        <v>1849</v>
      </c>
      <c r="C595" t="s">
        <v>1848</v>
      </c>
      <c r="D595" t="s">
        <v>1241</v>
      </c>
      <c r="E595" t="s">
        <v>1236</v>
      </c>
      <c r="F595" t="s">
        <v>1568</v>
      </c>
      <c r="G595" t="s">
        <v>1237</v>
      </c>
      <c r="H595" t="s">
        <v>1243</v>
      </c>
      <c r="J595">
        <v>7</v>
      </c>
    </row>
    <row r="596" spans="1:10">
      <c r="A596">
        <v>812764</v>
      </c>
      <c r="B596" t="s">
        <v>1770</v>
      </c>
      <c r="C596" t="s">
        <v>1850</v>
      </c>
      <c r="D596" t="s">
        <v>1241</v>
      </c>
      <c r="F596" t="s">
        <v>380</v>
      </c>
      <c r="G596" t="s">
        <v>1237</v>
      </c>
      <c r="J596">
        <v>93</v>
      </c>
    </row>
    <row r="597" spans="1:10">
      <c r="A597">
        <v>890598</v>
      </c>
      <c r="B597" t="s">
        <v>1525</v>
      </c>
      <c r="C597" t="s">
        <v>1850</v>
      </c>
      <c r="D597" t="s">
        <v>1241</v>
      </c>
      <c r="E597" t="s">
        <v>1319</v>
      </c>
      <c r="F597" t="s">
        <v>189</v>
      </c>
      <c r="G597" t="s">
        <v>1237</v>
      </c>
      <c r="H597" t="s">
        <v>1243</v>
      </c>
      <c r="J597">
        <v>15</v>
      </c>
    </row>
    <row r="598" spans="1:10">
      <c r="A598">
        <v>806676</v>
      </c>
      <c r="B598" t="s">
        <v>1351</v>
      </c>
      <c r="C598" t="s">
        <v>1850</v>
      </c>
      <c r="D598" t="s">
        <v>1241</v>
      </c>
      <c r="E598" t="s">
        <v>1271</v>
      </c>
      <c r="F598" t="s">
        <v>380</v>
      </c>
      <c r="G598" t="s">
        <v>1237</v>
      </c>
      <c r="J598">
        <v>77</v>
      </c>
    </row>
    <row r="599" spans="1:10">
      <c r="A599">
        <v>807846</v>
      </c>
      <c r="B599" t="s">
        <v>1592</v>
      </c>
      <c r="C599" t="s">
        <v>1850</v>
      </c>
      <c r="D599" t="s">
        <v>1241</v>
      </c>
      <c r="E599" t="s">
        <v>1256</v>
      </c>
      <c r="F599" t="s">
        <v>1647</v>
      </c>
      <c r="G599" t="s">
        <v>1237</v>
      </c>
      <c r="J599">
        <v>13</v>
      </c>
    </row>
    <row r="600" spans="1:10">
      <c r="A600">
        <v>776031</v>
      </c>
      <c r="B600" t="s">
        <v>1019</v>
      </c>
      <c r="C600" t="s">
        <v>1851</v>
      </c>
      <c r="D600" t="s">
        <v>1234</v>
      </c>
      <c r="F600" t="s">
        <v>380</v>
      </c>
      <c r="G600" t="s">
        <v>1237</v>
      </c>
      <c r="H600" t="s">
        <v>1243</v>
      </c>
      <c r="I600">
        <v>1386712</v>
      </c>
      <c r="J600">
        <v>76</v>
      </c>
    </row>
    <row r="601" spans="1:10">
      <c r="A601">
        <v>706779</v>
      </c>
      <c r="B601" t="s">
        <v>1156</v>
      </c>
      <c r="C601" t="s">
        <v>1851</v>
      </c>
      <c r="D601" t="s">
        <v>1234</v>
      </c>
      <c r="F601" t="s">
        <v>1447</v>
      </c>
      <c r="G601" t="s">
        <v>1237</v>
      </c>
      <c r="J601">
        <v>74</v>
      </c>
    </row>
    <row r="602" spans="1:10">
      <c r="A602">
        <v>889205</v>
      </c>
      <c r="B602" t="s">
        <v>1852</v>
      </c>
      <c r="C602" t="s">
        <v>1853</v>
      </c>
      <c r="D602" t="s">
        <v>1241</v>
      </c>
      <c r="E602" t="s">
        <v>1256</v>
      </c>
      <c r="F602" t="s">
        <v>380</v>
      </c>
      <c r="G602" t="s">
        <v>1237</v>
      </c>
      <c r="H602" t="s">
        <v>1243</v>
      </c>
      <c r="J602">
        <v>13</v>
      </c>
    </row>
    <row r="603" spans="1:10">
      <c r="A603">
        <v>889204</v>
      </c>
      <c r="B603" t="s">
        <v>1854</v>
      </c>
      <c r="C603" t="s">
        <v>1853</v>
      </c>
      <c r="D603" t="s">
        <v>1241</v>
      </c>
      <c r="E603" t="s">
        <v>1256</v>
      </c>
      <c r="F603" t="s">
        <v>380</v>
      </c>
      <c r="G603" t="s">
        <v>1237</v>
      </c>
      <c r="H603" t="s">
        <v>1243</v>
      </c>
      <c r="I603">
        <v>9155162</v>
      </c>
      <c r="J603">
        <v>10</v>
      </c>
    </row>
    <row r="604" spans="1:10">
      <c r="A604">
        <v>710289</v>
      </c>
      <c r="B604" t="s">
        <v>1023</v>
      </c>
      <c r="C604" t="s">
        <v>1855</v>
      </c>
      <c r="D604" t="s">
        <v>1234</v>
      </c>
      <c r="E604" t="s">
        <v>1271</v>
      </c>
      <c r="F604" t="s">
        <v>179</v>
      </c>
      <c r="G604" t="s">
        <v>1237</v>
      </c>
      <c r="H604" t="s">
        <v>1243</v>
      </c>
      <c r="I604">
        <v>9150193</v>
      </c>
      <c r="J604">
        <v>90</v>
      </c>
    </row>
    <row r="605" spans="1:10">
      <c r="A605">
        <v>705255</v>
      </c>
      <c r="B605" t="s">
        <v>671</v>
      </c>
      <c r="C605" t="s">
        <v>1855</v>
      </c>
      <c r="D605" t="s">
        <v>1234</v>
      </c>
      <c r="E605" t="s">
        <v>1271</v>
      </c>
      <c r="F605" t="s">
        <v>380</v>
      </c>
      <c r="G605" t="s">
        <v>1237</v>
      </c>
      <c r="H605" t="s">
        <v>1243</v>
      </c>
      <c r="J605">
        <v>92</v>
      </c>
    </row>
    <row r="606" spans="1:10">
      <c r="A606">
        <v>709173</v>
      </c>
      <c r="B606" t="s">
        <v>1133</v>
      </c>
      <c r="C606" t="s">
        <v>1856</v>
      </c>
      <c r="D606" t="s">
        <v>1234</v>
      </c>
      <c r="E606" t="s">
        <v>1245</v>
      </c>
      <c r="F606" t="s">
        <v>380</v>
      </c>
      <c r="G606" t="s">
        <v>1237</v>
      </c>
      <c r="J606">
        <v>91</v>
      </c>
    </row>
    <row r="607" spans="1:10">
      <c r="A607">
        <v>702219</v>
      </c>
      <c r="B607" t="s">
        <v>1417</v>
      </c>
      <c r="C607" t="s">
        <v>1856</v>
      </c>
      <c r="D607" t="s">
        <v>1234</v>
      </c>
      <c r="F607" t="s">
        <v>380</v>
      </c>
      <c r="G607" t="s">
        <v>1237</v>
      </c>
      <c r="J607">
        <v>82</v>
      </c>
    </row>
    <row r="608" spans="1:10">
      <c r="A608">
        <v>714191</v>
      </c>
      <c r="B608" t="s">
        <v>1298</v>
      </c>
      <c r="C608" t="s">
        <v>1856</v>
      </c>
      <c r="D608" t="s">
        <v>1234</v>
      </c>
      <c r="E608" t="s">
        <v>1245</v>
      </c>
      <c r="F608" t="s">
        <v>179</v>
      </c>
      <c r="G608" t="s">
        <v>1237</v>
      </c>
      <c r="J608">
        <v>84</v>
      </c>
    </row>
    <row r="609" spans="1:10">
      <c r="A609">
        <v>805653</v>
      </c>
      <c r="B609" t="s">
        <v>1279</v>
      </c>
      <c r="C609" t="s">
        <v>1857</v>
      </c>
      <c r="D609" t="s">
        <v>1241</v>
      </c>
      <c r="F609" t="s">
        <v>380</v>
      </c>
      <c r="G609" t="s">
        <v>1237</v>
      </c>
      <c r="J609">
        <v>84</v>
      </c>
    </row>
    <row r="610" spans="1:10">
      <c r="A610">
        <v>715983</v>
      </c>
      <c r="B610" t="s">
        <v>1404</v>
      </c>
      <c r="C610" t="s">
        <v>1858</v>
      </c>
      <c r="D610" t="s">
        <v>1234</v>
      </c>
      <c r="E610" t="s">
        <v>1248</v>
      </c>
      <c r="F610" t="s">
        <v>197</v>
      </c>
      <c r="G610" t="s">
        <v>1237</v>
      </c>
      <c r="J610">
        <v>47</v>
      </c>
    </row>
    <row r="611" spans="1:10">
      <c r="A611">
        <v>706462</v>
      </c>
      <c r="B611" t="s">
        <v>1380</v>
      </c>
      <c r="C611" t="s">
        <v>1859</v>
      </c>
      <c r="D611" t="s">
        <v>1234</v>
      </c>
      <c r="F611" t="s">
        <v>169</v>
      </c>
      <c r="G611" t="s">
        <v>1237</v>
      </c>
      <c r="H611" t="s">
        <v>1243</v>
      </c>
      <c r="J611">
        <v>5</v>
      </c>
    </row>
    <row r="612" spans="1:10">
      <c r="A612">
        <v>714441</v>
      </c>
      <c r="B612" t="s">
        <v>675</v>
      </c>
      <c r="C612" t="s">
        <v>1859</v>
      </c>
      <c r="D612" t="s">
        <v>1234</v>
      </c>
      <c r="E612" t="s">
        <v>1250</v>
      </c>
      <c r="F612" t="s">
        <v>380</v>
      </c>
      <c r="G612" t="s">
        <v>1237</v>
      </c>
      <c r="J612">
        <v>71</v>
      </c>
    </row>
    <row r="613" spans="1:10">
      <c r="A613">
        <v>709160</v>
      </c>
      <c r="B613" t="s">
        <v>675</v>
      </c>
      <c r="C613" t="s">
        <v>1859</v>
      </c>
      <c r="D613" t="s">
        <v>1234</v>
      </c>
      <c r="E613" t="s">
        <v>1235</v>
      </c>
      <c r="F613" t="s">
        <v>179</v>
      </c>
      <c r="G613" t="s">
        <v>1237</v>
      </c>
      <c r="J613">
        <v>71</v>
      </c>
    </row>
    <row r="614" spans="1:10">
      <c r="A614">
        <v>700734</v>
      </c>
      <c r="B614" t="s">
        <v>1247</v>
      </c>
      <c r="C614" t="s">
        <v>1859</v>
      </c>
      <c r="D614" t="s">
        <v>1234</v>
      </c>
      <c r="F614" t="s">
        <v>380</v>
      </c>
      <c r="G614" t="s">
        <v>1237</v>
      </c>
      <c r="J614">
        <v>75</v>
      </c>
    </row>
    <row r="615" spans="1:10">
      <c r="A615">
        <v>810421</v>
      </c>
      <c r="B615" t="s">
        <v>1470</v>
      </c>
      <c r="C615" t="s">
        <v>1860</v>
      </c>
      <c r="D615" t="s">
        <v>1241</v>
      </c>
      <c r="E615" t="s">
        <v>1242</v>
      </c>
      <c r="F615" t="s">
        <v>380</v>
      </c>
      <c r="G615" t="s">
        <v>1237</v>
      </c>
      <c r="J615">
        <v>74</v>
      </c>
    </row>
    <row r="616" spans="1:10">
      <c r="A616">
        <v>715033</v>
      </c>
      <c r="B616" t="s">
        <v>1265</v>
      </c>
      <c r="C616" t="s">
        <v>1861</v>
      </c>
      <c r="D616" t="s">
        <v>1234</v>
      </c>
      <c r="E616" t="s">
        <v>1236</v>
      </c>
      <c r="F616" t="s">
        <v>380</v>
      </c>
      <c r="G616" t="s">
        <v>1237</v>
      </c>
      <c r="J616">
        <v>92</v>
      </c>
    </row>
    <row r="617" spans="1:10">
      <c r="A617">
        <v>777621</v>
      </c>
      <c r="B617" t="s">
        <v>661</v>
      </c>
      <c r="C617" t="s">
        <v>1862</v>
      </c>
      <c r="D617" t="s">
        <v>1234</v>
      </c>
      <c r="E617" t="s">
        <v>1319</v>
      </c>
      <c r="F617" t="s">
        <v>189</v>
      </c>
      <c r="G617" t="s">
        <v>1237</v>
      </c>
      <c r="H617" t="s">
        <v>1243</v>
      </c>
      <c r="J617">
        <v>15</v>
      </c>
    </row>
    <row r="618" spans="1:10">
      <c r="A618">
        <v>710990</v>
      </c>
      <c r="B618" t="s">
        <v>1153</v>
      </c>
      <c r="C618" t="s">
        <v>1862</v>
      </c>
      <c r="D618" t="s">
        <v>1234</v>
      </c>
      <c r="F618" t="s">
        <v>380</v>
      </c>
      <c r="G618" t="s">
        <v>1237</v>
      </c>
      <c r="J618">
        <v>10</v>
      </c>
    </row>
    <row r="619" spans="1:10">
      <c r="A619">
        <v>776045</v>
      </c>
      <c r="B619" t="s">
        <v>675</v>
      </c>
      <c r="C619" t="s">
        <v>1862</v>
      </c>
      <c r="D619" t="s">
        <v>1234</v>
      </c>
      <c r="E619" t="s">
        <v>1248</v>
      </c>
      <c r="F619" t="s">
        <v>380</v>
      </c>
      <c r="G619" t="s">
        <v>1237</v>
      </c>
      <c r="H619" t="s">
        <v>1243</v>
      </c>
      <c r="J619">
        <v>98</v>
      </c>
    </row>
    <row r="620" spans="1:10">
      <c r="A620">
        <v>711941</v>
      </c>
      <c r="B620" t="s">
        <v>1023</v>
      </c>
      <c r="C620" t="s">
        <v>1862</v>
      </c>
      <c r="D620" t="s">
        <v>1234</v>
      </c>
      <c r="E620" t="s">
        <v>1236</v>
      </c>
      <c r="F620" t="s">
        <v>380</v>
      </c>
      <c r="G620" t="s">
        <v>1237</v>
      </c>
      <c r="J620">
        <v>73</v>
      </c>
    </row>
    <row r="621" spans="1:10">
      <c r="A621">
        <v>709720</v>
      </c>
      <c r="B621" t="s">
        <v>1023</v>
      </c>
      <c r="C621" t="s">
        <v>1862</v>
      </c>
      <c r="D621" t="s">
        <v>1234</v>
      </c>
      <c r="E621" t="s">
        <v>1236</v>
      </c>
      <c r="F621" t="s">
        <v>380</v>
      </c>
      <c r="G621" t="s">
        <v>1237</v>
      </c>
      <c r="H621" t="s">
        <v>1243</v>
      </c>
      <c r="J621">
        <v>84</v>
      </c>
    </row>
    <row r="622" spans="1:10">
      <c r="A622">
        <v>714958</v>
      </c>
      <c r="B622" t="s">
        <v>1411</v>
      </c>
      <c r="C622" t="s">
        <v>1862</v>
      </c>
      <c r="D622" t="s">
        <v>1234</v>
      </c>
      <c r="E622" t="s">
        <v>1319</v>
      </c>
      <c r="F622" t="s">
        <v>380</v>
      </c>
      <c r="G622" t="s">
        <v>1237</v>
      </c>
      <c r="H622" t="s">
        <v>1243</v>
      </c>
      <c r="J622">
        <v>79</v>
      </c>
    </row>
    <row r="623" spans="1:10">
      <c r="A623">
        <v>700272</v>
      </c>
      <c r="B623" t="s">
        <v>529</v>
      </c>
      <c r="C623" t="s">
        <v>1862</v>
      </c>
      <c r="D623" t="s">
        <v>1234</v>
      </c>
      <c r="F623" t="s">
        <v>380</v>
      </c>
      <c r="G623" t="s">
        <v>1237</v>
      </c>
      <c r="J623">
        <v>85</v>
      </c>
    </row>
    <row r="624" spans="1:10">
      <c r="A624">
        <v>777002</v>
      </c>
      <c r="B624" t="s">
        <v>1392</v>
      </c>
      <c r="C624" t="s">
        <v>1862</v>
      </c>
      <c r="D624" t="s">
        <v>1234</v>
      </c>
      <c r="E624" t="s">
        <v>1248</v>
      </c>
      <c r="F624" t="s">
        <v>195</v>
      </c>
      <c r="G624" t="s">
        <v>1237</v>
      </c>
      <c r="H624" t="s">
        <v>1243</v>
      </c>
      <c r="J624">
        <v>13</v>
      </c>
    </row>
    <row r="625" spans="1:10">
      <c r="A625">
        <v>706936</v>
      </c>
      <c r="B625" t="s">
        <v>525</v>
      </c>
      <c r="C625" t="s">
        <v>1862</v>
      </c>
      <c r="D625" t="s">
        <v>1234</v>
      </c>
      <c r="E625" t="s">
        <v>1236</v>
      </c>
      <c r="F625" t="s">
        <v>380</v>
      </c>
      <c r="G625" t="s">
        <v>1237</v>
      </c>
      <c r="H625" t="s">
        <v>1243</v>
      </c>
      <c r="J625">
        <v>80</v>
      </c>
    </row>
    <row r="626" spans="1:10">
      <c r="A626">
        <v>702230</v>
      </c>
      <c r="B626" t="s">
        <v>935</v>
      </c>
      <c r="C626" t="s">
        <v>1862</v>
      </c>
      <c r="D626" t="s">
        <v>1234</v>
      </c>
      <c r="E626" t="s">
        <v>1236</v>
      </c>
      <c r="F626" t="s">
        <v>380</v>
      </c>
      <c r="G626" t="s">
        <v>1237</v>
      </c>
      <c r="J626">
        <v>63</v>
      </c>
    </row>
    <row r="627" spans="1:10">
      <c r="A627">
        <v>708033</v>
      </c>
      <c r="B627" t="s">
        <v>1028</v>
      </c>
      <c r="C627" t="s">
        <v>1862</v>
      </c>
      <c r="D627" t="s">
        <v>1234</v>
      </c>
      <c r="E627" t="s">
        <v>1312</v>
      </c>
      <c r="F627" t="s">
        <v>380</v>
      </c>
      <c r="G627" t="s">
        <v>1237</v>
      </c>
      <c r="H627" t="s">
        <v>1243</v>
      </c>
      <c r="J627">
        <v>89</v>
      </c>
    </row>
    <row r="628" spans="1:10">
      <c r="A628">
        <v>715111</v>
      </c>
      <c r="B628" t="s">
        <v>1298</v>
      </c>
      <c r="C628" t="s">
        <v>1862</v>
      </c>
      <c r="D628" t="s">
        <v>1234</v>
      </c>
      <c r="E628" t="s">
        <v>1256</v>
      </c>
      <c r="F628" t="s">
        <v>348</v>
      </c>
      <c r="G628" t="s">
        <v>1237</v>
      </c>
      <c r="H628" t="s">
        <v>1243</v>
      </c>
      <c r="J628">
        <v>13</v>
      </c>
    </row>
    <row r="629" spans="1:10">
      <c r="A629">
        <v>710005</v>
      </c>
      <c r="B629" t="s">
        <v>1445</v>
      </c>
      <c r="C629" t="s">
        <v>1306</v>
      </c>
      <c r="D629" t="s">
        <v>1234</v>
      </c>
      <c r="F629" t="s">
        <v>380</v>
      </c>
      <c r="G629" t="s">
        <v>1237</v>
      </c>
      <c r="J629">
        <v>63</v>
      </c>
    </row>
    <row r="630" spans="1:10">
      <c r="A630">
        <v>712263</v>
      </c>
      <c r="B630" t="s">
        <v>1028</v>
      </c>
      <c r="C630" t="s">
        <v>1306</v>
      </c>
      <c r="D630" t="s">
        <v>1234</v>
      </c>
      <c r="F630" t="s">
        <v>380</v>
      </c>
      <c r="G630" t="s">
        <v>1237</v>
      </c>
      <c r="J630">
        <v>5</v>
      </c>
    </row>
    <row r="631" spans="1:10">
      <c r="A631">
        <v>708219</v>
      </c>
      <c r="B631" t="s">
        <v>1298</v>
      </c>
      <c r="C631" t="s">
        <v>1306</v>
      </c>
      <c r="D631" t="s">
        <v>1234</v>
      </c>
      <c r="E631" t="s">
        <v>1236</v>
      </c>
      <c r="F631" t="s">
        <v>380</v>
      </c>
      <c r="G631" t="s">
        <v>1237</v>
      </c>
      <c r="J631">
        <v>77</v>
      </c>
    </row>
    <row r="632" spans="1:10">
      <c r="A632">
        <v>889222</v>
      </c>
      <c r="B632" t="s">
        <v>1315</v>
      </c>
      <c r="C632" t="s">
        <v>1863</v>
      </c>
      <c r="D632" t="s">
        <v>1241</v>
      </c>
      <c r="E632" t="s">
        <v>1236</v>
      </c>
      <c r="F632" t="s">
        <v>169</v>
      </c>
      <c r="G632" t="s">
        <v>1237</v>
      </c>
      <c r="H632" t="s">
        <v>1243</v>
      </c>
      <c r="J632">
        <v>8</v>
      </c>
    </row>
    <row r="633" spans="1:10">
      <c r="A633">
        <v>700180</v>
      </c>
      <c r="B633" t="s">
        <v>938</v>
      </c>
      <c r="C633" t="s">
        <v>1864</v>
      </c>
      <c r="D633" t="s">
        <v>1234</v>
      </c>
      <c r="E633" t="s">
        <v>1236</v>
      </c>
      <c r="F633" t="s">
        <v>179</v>
      </c>
      <c r="G633" t="s">
        <v>1237</v>
      </c>
      <c r="H633" t="s">
        <v>1243</v>
      </c>
      <c r="I633">
        <v>9150370</v>
      </c>
      <c r="J633">
        <v>73</v>
      </c>
    </row>
    <row r="634" spans="1:10">
      <c r="A634">
        <v>711124</v>
      </c>
      <c r="B634" t="s">
        <v>1411</v>
      </c>
      <c r="C634" t="s">
        <v>1865</v>
      </c>
      <c r="D634" t="s">
        <v>1234</v>
      </c>
      <c r="E634" t="s">
        <v>1256</v>
      </c>
      <c r="F634" t="s">
        <v>380</v>
      </c>
      <c r="G634" t="s">
        <v>1237</v>
      </c>
      <c r="H634" t="s">
        <v>1243</v>
      </c>
      <c r="J634">
        <v>70</v>
      </c>
    </row>
    <row r="635" spans="1:10">
      <c r="A635">
        <v>704118</v>
      </c>
      <c r="B635" t="s">
        <v>1019</v>
      </c>
      <c r="C635" t="s">
        <v>1865</v>
      </c>
      <c r="D635" t="s">
        <v>1234</v>
      </c>
      <c r="E635" t="s">
        <v>1236</v>
      </c>
      <c r="F635" t="s">
        <v>380</v>
      </c>
      <c r="G635" t="s">
        <v>1237</v>
      </c>
      <c r="J635">
        <v>73</v>
      </c>
    </row>
    <row r="636" spans="1:10">
      <c r="A636">
        <v>890913</v>
      </c>
      <c r="B636" t="s">
        <v>1866</v>
      </c>
      <c r="C636" t="s">
        <v>1867</v>
      </c>
      <c r="D636" t="s">
        <v>1241</v>
      </c>
      <c r="E636" t="s">
        <v>1248</v>
      </c>
      <c r="F636" t="s">
        <v>197</v>
      </c>
      <c r="G636" t="s">
        <v>1237</v>
      </c>
      <c r="J636">
        <v>6</v>
      </c>
    </row>
    <row r="637" spans="1:10">
      <c r="A637">
        <v>715492</v>
      </c>
      <c r="B637" t="s">
        <v>675</v>
      </c>
      <c r="C637" t="s">
        <v>1868</v>
      </c>
      <c r="D637" t="s">
        <v>1234</v>
      </c>
      <c r="F637" t="s">
        <v>380</v>
      </c>
      <c r="G637" t="s">
        <v>1237</v>
      </c>
      <c r="H637" t="s">
        <v>1243</v>
      </c>
      <c r="J637">
        <v>85</v>
      </c>
    </row>
    <row r="638" spans="1:10">
      <c r="A638">
        <v>709190</v>
      </c>
      <c r="B638" t="s">
        <v>1028</v>
      </c>
      <c r="C638" t="s">
        <v>1868</v>
      </c>
      <c r="D638" t="s">
        <v>1234</v>
      </c>
      <c r="F638" t="s">
        <v>380</v>
      </c>
      <c r="G638" t="s">
        <v>1237</v>
      </c>
      <c r="H638" t="s">
        <v>1243</v>
      </c>
      <c r="J638">
        <v>84</v>
      </c>
    </row>
    <row r="639" spans="1:10">
      <c r="A639">
        <v>706728</v>
      </c>
      <c r="B639" t="s">
        <v>1869</v>
      </c>
      <c r="C639" t="s">
        <v>1870</v>
      </c>
      <c r="D639" t="s">
        <v>1234</v>
      </c>
      <c r="F639" t="s">
        <v>380</v>
      </c>
      <c r="G639" t="s">
        <v>1237</v>
      </c>
      <c r="J639">
        <v>66</v>
      </c>
    </row>
    <row r="640" spans="1:10">
      <c r="A640">
        <v>779183</v>
      </c>
      <c r="B640" t="s">
        <v>1664</v>
      </c>
      <c r="C640" t="s">
        <v>1871</v>
      </c>
      <c r="D640" t="s">
        <v>1234</v>
      </c>
      <c r="E640" t="s">
        <v>1256</v>
      </c>
      <c r="F640" t="s">
        <v>561</v>
      </c>
      <c r="G640" t="s">
        <v>1237</v>
      </c>
      <c r="H640" t="s">
        <v>1243</v>
      </c>
      <c r="I640">
        <v>9150440</v>
      </c>
      <c r="J640">
        <v>81</v>
      </c>
    </row>
    <row r="641" spans="1:10">
      <c r="A641">
        <v>718658</v>
      </c>
      <c r="B641" t="s">
        <v>675</v>
      </c>
      <c r="C641" t="s">
        <v>1872</v>
      </c>
      <c r="D641" t="s">
        <v>1234</v>
      </c>
      <c r="E641" t="s">
        <v>1236</v>
      </c>
      <c r="F641" t="s">
        <v>380</v>
      </c>
      <c r="G641" t="s">
        <v>1237</v>
      </c>
      <c r="J641">
        <v>74</v>
      </c>
    </row>
    <row r="642" spans="1:10">
      <c r="A642">
        <v>709239</v>
      </c>
      <c r="B642" t="s">
        <v>1023</v>
      </c>
      <c r="C642" t="s">
        <v>1873</v>
      </c>
      <c r="D642" t="s">
        <v>1234</v>
      </c>
      <c r="E642" t="s">
        <v>1236</v>
      </c>
      <c r="F642" t="s">
        <v>380</v>
      </c>
      <c r="G642" t="s">
        <v>1237</v>
      </c>
      <c r="H642" t="s">
        <v>1243</v>
      </c>
      <c r="J642">
        <v>89</v>
      </c>
    </row>
    <row r="643" spans="1:10">
      <c r="A643">
        <v>711244</v>
      </c>
      <c r="B643" t="s">
        <v>671</v>
      </c>
      <c r="C643" t="s">
        <v>1873</v>
      </c>
      <c r="D643" t="s">
        <v>1234</v>
      </c>
      <c r="E643" t="s">
        <v>1249</v>
      </c>
      <c r="F643" t="s">
        <v>179</v>
      </c>
      <c r="G643" t="s">
        <v>1237</v>
      </c>
      <c r="H643" t="s">
        <v>1243</v>
      </c>
      <c r="J643">
        <v>86</v>
      </c>
    </row>
    <row r="644" spans="1:10">
      <c r="A644">
        <v>717721</v>
      </c>
      <c r="B644" t="s">
        <v>1019</v>
      </c>
      <c r="C644" t="s">
        <v>1873</v>
      </c>
      <c r="D644" t="s">
        <v>1234</v>
      </c>
      <c r="E644" t="s">
        <v>1235</v>
      </c>
      <c r="F644" t="s">
        <v>380</v>
      </c>
      <c r="G644" t="s">
        <v>1237</v>
      </c>
      <c r="J644">
        <v>8</v>
      </c>
    </row>
    <row r="645" spans="1:10">
      <c r="A645">
        <v>775574</v>
      </c>
      <c r="B645" t="s">
        <v>655</v>
      </c>
      <c r="C645" t="s">
        <v>1873</v>
      </c>
      <c r="D645" t="s">
        <v>1234</v>
      </c>
      <c r="E645" t="s">
        <v>1249</v>
      </c>
      <c r="F645" t="s">
        <v>1769</v>
      </c>
      <c r="G645" t="s">
        <v>1237</v>
      </c>
      <c r="H645" t="s">
        <v>1243</v>
      </c>
      <c r="J645">
        <v>84</v>
      </c>
    </row>
    <row r="646" spans="1:10">
      <c r="A646">
        <v>715878</v>
      </c>
      <c r="B646" t="s">
        <v>1824</v>
      </c>
      <c r="C646" t="s">
        <v>1873</v>
      </c>
      <c r="D646" t="s">
        <v>1234</v>
      </c>
      <c r="E646" t="s">
        <v>1235</v>
      </c>
      <c r="F646" t="s">
        <v>380</v>
      </c>
      <c r="G646" t="s">
        <v>1237</v>
      </c>
      <c r="J646">
        <v>74</v>
      </c>
    </row>
    <row r="647" spans="1:10">
      <c r="A647">
        <v>714464</v>
      </c>
      <c r="B647" t="s">
        <v>1751</v>
      </c>
      <c r="C647" t="s">
        <v>1874</v>
      </c>
      <c r="D647" t="s">
        <v>1241</v>
      </c>
      <c r="E647" t="s">
        <v>1242</v>
      </c>
      <c r="F647" t="s">
        <v>380</v>
      </c>
      <c r="G647" t="s">
        <v>1237</v>
      </c>
      <c r="J647">
        <v>12</v>
      </c>
    </row>
    <row r="648" spans="1:10">
      <c r="A648">
        <v>809402</v>
      </c>
      <c r="B648" t="s">
        <v>1351</v>
      </c>
      <c r="C648" t="s">
        <v>1875</v>
      </c>
      <c r="D648" t="s">
        <v>1241</v>
      </c>
      <c r="E648" t="s">
        <v>1271</v>
      </c>
      <c r="F648" t="s">
        <v>380</v>
      </c>
      <c r="G648" t="s">
        <v>1237</v>
      </c>
      <c r="J648">
        <v>74</v>
      </c>
    </row>
    <row r="649" spans="1:10">
      <c r="A649">
        <v>804663</v>
      </c>
      <c r="B649" t="s">
        <v>1751</v>
      </c>
      <c r="C649" t="s">
        <v>1876</v>
      </c>
      <c r="D649" t="s">
        <v>1241</v>
      </c>
      <c r="E649" t="s">
        <v>1271</v>
      </c>
      <c r="F649" t="s">
        <v>380</v>
      </c>
      <c r="G649" t="s">
        <v>1237</v>
      </c>
      <c r="H649" t="s">
        <v>1243</v>
      </c>
      <c r="J649">
        <v>82</v>
      </c>
    </row>
    <row r="650" spans="1:10">
      <c r="A650">
        <v>804907</v>
      </c>
      <c r="B650" t="s">
        <v>1252</v>
      </c>
      <c r="C650" t="s">
        <v>1876</v>
      </c>
      <c r="D650" t="s">
        <v>1241</v>
      </c>
      <c r="E650" t="s">
        <v>1271</v>
      </c>
      <c r="F650" t="s">
        <v>380</v>
      </c>
      <c r="G650" t="s">
        <v>1237</v>
      </c>
      <c r="H650" t="s">
        <v>1243</v>
      </c>
      <c r="J650">
        <v>85</v>
      </c>
    </row>
    <row r="651" spans="1:10">
      <c r="A651">
        <v>890866</v>
      </c>
      <c r="B651" t="s">
        <v>1877</v>
      </c>
      <c r="C651" t="s">
        <v>1878</v>
      </c>
      <c r="D651" t="s">
        <v>1241</v>
      </c>
      <c r="E651" t="s">
        <v>1236</v>
      </c>
      <c r="F651" t="s">
        <v>22</v>
      </c>
      <c r="G651" t="s">
        <v>1237</v>
      </c>
      <c r="H651" t="s">
        <v>1243</v>
      </c>
      <c r="J651">
        <v>15</v>
      </c>
    </row>
    <row r="652" spans="1:10">
      <c r="A652">
        <v>890612</v>
      </c>
      <c r="B652" t="s">
        <v>1307</v>
      </c>
      <c r="C652" t="s">
        <v>1879</v>
      </c>
      <c r="D652" t="s">
        <v>1241</v>
      </c>
      <c r="E652" t="s">
        <v>1256</v>
      </c>
      <c r="F652" t="s">
        <v>195</v>
      </c>
      <c r="G652" t="s">
        <v>1237</v>
      </c>
      <c r="H652" t="s">
        <v>1243</v>
      </c>
      <c r="J652">
        <v>11</v>
      </c>
    </row>
    <row r="653" spans="1:10">
      <c r="A653">
        <v>703036</v>
      </c>
      <c r="B653" t="s">
        <v>1880</v>
      </c>
      <c r="C653" t="s">
        <v>1881</v>
      </c>
      <c r="D653" t="s">
        <v>1234</v>
      </c>
      <c r="E653" t="s">
        <v>1256</v>
      </c>
      <c r="F653" t="s">
        <v>380</v>
      </c>
      <c r="G653" t="s">
        <v>1237</v>
      </c>
      <c r="H653" t="s">
        <v>1243</v>
      </c>
      <c r="J653">
        <v>86</v>
      </c>
    </row>
    <row r="654" spans="1:10">
      <c r="A654">
        <v>801211</v>
      </c>
      <c r="B654" t="s">
        <v>1462</v>
      </c>
      <c r="C654" t="s">
        <v>1882</v>
      </c>
      <c r="D654" t="s">
        <v>1241</v>
      </c>
      <c r="F654" t="s">
        <v>380</v>
      </c>
      <c r="G654" t="s">
        <v>1237</v>
      </c>
      <c r="J654">
        <v>91</v>
      </c>
    </row>
    <row r="655" spans="1:10">
      <c r="A655">
        <v>709434</v>
      </c>
      <c r="B655" t="s">
        <v>1258</v>
      </c>
      <c r="C655" t="s">
        <v>1883</v>
      </c>
      <c r="D655" t="s">
        <v>1234</v>
      </c>
      <c r="E655" t="s">
        <v>1242</v>
      </c>
      <c r="F655" t="s">
        <v>380</v>
      </c>
      <c r="G655" t="s">
        <v>1237</v>
      </c>
      <c r="J655">
        <v>1</v>
      </c>
    </row>
    <row r="656" spans="1:10">
      <c r="A656">
        <v>714564</v>
      </c>
      <c r="B656" t="s">
        <v>1133</v>
      </c>
      <c r="C656" t="s">
        <v>1884</v>
      </c>
      <c r="D656" t="s">
        <v>1234</v>
      </c>
      <c r="E656" t="s">
        <v>1256</v>
      </c>
      <c r="F656" t="s">
        <v>327</v>
      </c>
      <c r="G656" t="s">
        <v>1237</v>
      </c>
      <c r="H656" t="s">
        <v>1243</v>
      </c>
      <c r="I656">
        <v>9150090</v>
      </c>
      <c r="J656">
        <v>88</v>
      </c>
    </row>
    <row r="657" spans="1:10">
      <c r="A657">
        <v>803237</v>
      </c>
      <c r="B657" t="s">
        <v>1563</v>
      </c>
      <c r="C657" t="s">
        <v>1885</v>
      </c>
      <c r="D657" t="s">
        <v>1241</v>
      </c>
      <c r="E657" t="s">
        <v>1250</v>
      </c>
      <c r="F657" t="s">
        <v>169</v>
      </c>
      <c r="G657" t="s">
        <v>1237</v>
      </c>
      <c r="H657" t="s">
        <v>1243</v>
      </c>
      <c r="I657">
        <v>9155131</v>
      </c>
      <c r="J657">
        <v>6</v>
      </c>
    </row>
    <row r="658" spans="1:10">
      <c r="A658">
        <v>701578</v>
      </c>
      <c r="B658" t="s">
        <v>1258</v>
      </c>
      <c r="C658" t="s">
        <v>1886</v>
      </c>
      <c r="D658" t="s">
        <v>1234</v>
      </c>
      <c r="E658" t="s">
        <v>1235</v>
      </c>
      <c r="F658" t="s">
        <v>380</v>
      </c>
      <c r="G658" t="s">
        <v>1237</v>
      </c>
      <c r="J658">
        <v>8</v>
      </c>
    </row>
    <row r="659" spans="1:10">
      <c r="A659">
        <v>702279</v>
      </c>
      <c r="B659" t="s">
        <v>938</v>
      </c>
      <c r="C659" t="s">
        <v>1887</v>
      </c>
      <c r="D659" t="s">
        <v>1234</v>
      </c>
      <c r="F659" t="s">
        <v>1888</v>
      </c>
      <c r="G659" t="s">
        <v>1237</v>
      </c>
      <c r="J659">
        <v>77</v>
      </c>
    </row>
    <row r="660" spans="1:10">
      <c r="A660">
        <v>812578</v>
      </c>
      <c r="B660" t="s">
        <v>1386</v>
      </c>
      <c r="C660" t="s">
        <v>1889</v>
      </c>
      <c r="D660" t="s">
        <v>1241</v>
      </c>
      <c r="F660" t="s">
        <v>380</v>
      </c>
      <c r="G660" t="s">
        <v>1237</v>
      </c>
      <c r="J660">
        <v>3</v>
      </c>
    </row>
    <row r="661" spans="1:10">
      <c r="A661">
        <v>700435</v>
      </c>
      <c r="B661" t="s">
        <v>655</v>
      </c>
      <c r="C661" t="s">
        <v>1890</v>
      </c>
      <c r="D661" t="s">
        <v>1234</v>
      </c>
      <c r="E661" t="s">
        <v>1254</v>
      </c>
      <c r="F661" t="s">
        <v>380</v>
      </c>
      <c r="G661" t="s">
        <v>1237</v>
      </c>
      <c r="J661">
        <v>7</v>
      </c>
    </row>
    <row r="662" spans="1:10">
      <c r="A662">
        <v>803744</v>
      </c>
      <c r="B662" t="s">
        <v>1333</v>
      </c>
      <c r="C662" t="s">
        <v>1891</v>
      </c>
      <c r="D662" t="s">
        <v>1241</v>
      </c>
      <c r="E662" t="s">
        <v>1254</v>
      </c>
      <c r="F662" t="s">
        <v>380</v>
      </c>
      <c r="G662" t="s">
        <v>1237</v>
      </c>
      <c r="J662">
        <v>5</v>
      </c>
    </row>
    <row r="663" spans="1:10">
      <c r="A663">
        <v>718253</v>
      </c>
      <c r="B663" t="s">
        <v>1258</v>
      </c>
      <c r="C663" t="s">
        <v>1892</v>
      </c>
      <c r="D663" t="s">
        <v>1234</v>
      </c>
      <c r="E663" t="s">
        <v>1236</v>
      </c>
      <c r="F663" t="s">
        <v>179</v>
      </c>
      <c r="G663" t="s">
        <v>1237</v>
      </c>
      <c r="H663" t="s">
        <v>1243</v>
      </c>
      <c r="J663">
        <v>5</v>
      </c>
    </row>
    <row r="664" spans="1:10">
      <c r="A664">
        <v>889182</v>
      </c>
      <c r="B664" t="s">
        <v>1592</v>
      </c>
      <c r="C664" t="s">
        <v>1893</v>
      </c>
      <c r="D664" t="s">
        <v>1241</v>
      </c>
      <c r="F664" t="s">
        <v>380</v>
      </c>
      <c r="G664" t="s">
        <v>1237</v>
      </c>
      <c r="H664" t="s">
        <v>1243</v>
      </c>
      <c r="J664">
        <v>7</v>
      </c>
    </row>
    <row r="665" spans="1:10">
      <c r="A665">
        <v>701835</v>
      </c>
      <c r="B665" t="s">
        <v>938</v>
      </c>
      <c r="C665" t="s">
        <v>1894</v>
      </c>
      <c r="D665" t="s">
        <v>1234</v>
      </c>
      <c r="E665" t="s">
        <v>1236</v>
      </c>
      <c r="F665" t="s">
        <v>171</v>
      </c>
      <c r="G665" t="s">
        <v>1237</v>
      </c>
      <c r="H665" t="s">
        <v>1243</v>
      </c>
      <c r="J665">
        <v>5</v>
      </c>
    </row>
    <row r="666" spans="1:10">
      <c r="A666">
        <v>717873</v>
      </c>
      <c r="B666" t="s">
        <v>1895</v>
      </c>
      <c r="C666" t="s">
        <v>1896</v>
      </c>
      <c r="D666" t="s">
        <v>1234</v>
      </c>
      <c r="F666" t="s">
        <v>380</v>
      </c>
      <c r="G666" t="s">
        <v>1237</v>
      </c>
      <c r="J666">
        <v>81</v>
      </c>
    </row>
    <row r="667" spans="1:10">
      <c r="A667">
        <v>800587</v>
      </c>
      <c r="B667" t="s">
        <v>1478</v>
      </c>
      <c r="C667" t="s">
        <v>1897</v>
      </c>
      <c r="D667" t="s">
        <v>1241</v>
      </c>
      <c r="F667" t="s">
        <v>380</v>
      </c>
      <c r="G667" t="s">
        <v>1237</v>
      </c>
      <c r="J667">
        <v>7</v>
      </c>
    </row>
    <row r="668" spans="1:10">
      <c r="A668">
        <v>810401</v>
      </c>
      <c r="B668" t="s">
        <v>1267</v>
      </c>
      <c r="C668" t="s">
        <v>1897</v>
      </c>
      <c r="D668" t="s">
        <v>1241</v>
      </c>
      <c r="F668" t="s">
        <v>380</v>
      </c>
      <c r="G668" t="s">
        <v>1237</v>
      </c>
      <c r="J668">
        <v>5</v>
      </c>
    </row>
    <row r="669" spans="1:10">
      <c r="A669">
        <v>712614</v>
      </c>
      <c r="B669" t="s">
        <v>1258</v>
      </c>
      <c r="C669" t="s">
        <v>1898</v>
      </c>
      <c r="D669" t="s">
        <v>1234</v>
      </c>
      <c r="E669" t="s">
        <v>1236</v>
      </c>
      <c r="F669" t="s">
        <v>1550</v>
      </c>
      <c r="G669" t="s">
        <v>1237</v>
      </c>
      <c r="J669">
        <v>79</v>
      </c>
    </row>
    <row r="670" spans="1:10">
      <c r="A670">
        <v>708453</v>
      </c>
      <c r="B670" t="s">
        <v>1023</v>
      </c>
      <c r="C670" t="s">
        <v>1899</v>
      </c>
      <c r="D670" t="s">
        <v>1234</v>
      </c>
      <c r="E670" t="s">
        <v>1242</v>
      </c>
      <c r="F670" t="s">
        <v>380</v>
      </c>
      <c r="G670" t="s">
        <v>1237</v>
      </c>
      <c r="J670">
        <v>8</v>
      </c>
    </row>
    <row r="671" spans="1:10">
      <c r="A671">
        <v>704680</v>
      </c>
      <c r="B671" t="s">
        <v>529</v>
      </c>
      <c r="C671" t="s">
        <v>1899</v>
      </c>
      <c r="D671" t="s">
        <v>1234</v>
      </c>
      <c r="E671" t="s">
        <v>1254</v>
      </c>
      <c r="F671" t="s">
        <v>380</v>
      </c>
      <c r="G671" t="s">
        <v>1237</v>
      </c>
      <c r="J671">
        <v>7</v>
      </c>
    </row>
    <row r="672" spans="1:10">
      <c r="A672">
        <v>701656</v>
      </c>
      <c r="B672" t="s">
        <v>1900</v>
      </c>
      <c r="C672" t="s">
        <v>1899</v>
      </c>
      <c r="D672" t="s">
        <v>1234</v>
      </c>
      <c r="E672" t="s">
        <v>1242</v>
      </c>
      <c r="F672" t="s">
        <v>380</v>
      </c>
      <c r="G672" t="s">
        <v>1237</v>
      </c>
      <c r="H672" t="s">
        <v>1243</v>
      </c>
      <c r="J672">
        <v>81</v>
      </c>
    </row>
    <row r="673" spans="1:10">
      <c r="A673">
        <v>706045</v>
      </c>
      <c r="B673" t="s">
        <v>1901</v>
      </c>
      <c r="C673" t="s">
        <v>1899</v>
      </c>
      <c r="D673" t="s">
        <v>1234</v>
      </c>
      <c r="E673" t="s">
        <v>1256</v>
      </c>
      <c r="F673" t="s">
        <v>380</v>
      </c>
      <c r="G673" t="s">
        <v>1237</v>
      </c>
      <c r="H673" t="s">
        <v>1243</v>
      </c>
      <c r="J673">
        <v>77</v>
      </c>
    </row>
    <row r="674" spans="1:10">
      <c r="A674">
        <v>708743</v>
      </c>
      <c r="B674" t="s">
        <v>1133</v>
      </c>
      <c r="C674" t="s">
        <v>1902</v>
      </c>
      <c r="D674" t="s">
        <v>1234</v>
      </c>
      <c r="F674" t="s">
        <v>348</v>
      </c>
      <c r="G674" t="s">
        <v>1237</v>
      </c>
      <c r="H674" t="s">
        <v>1243</v>
      </c>
      <c r="J674">
        <v>11</v>
      </c>
    </row>
    <row r="675" spans="1:10">
      <c r="A675">
        <v>711572</v>
      </c>
      <c r="B675" t="s">
        <v>1903</v>
      </c>
      <c r="C675" t="s">
        <v>1902</v>
      </c>
      <c r="D675" t="s">
        <v>1234</v>
      </c>
      <c r="E675" t="s">
        <v>1256</v>
      </c>
      <c r="F675" t="s">
        <v>348</v>
      </c>
      <c r="G675" t="s">
        <v>1237</v>
      </c>
      <c r="H675" t="s">
        <v>1243</v>
      </c>
      <c r="I675">
        <v>9150384</v>
      </c>
      <c r="J675">
        <v>7</v>
      </c>
    </row>
    <row r="676" spans="1:10">
      <c r="A676">
        <v>702228</v>
      </c>
      <c r="B676" t="s">
        <v>1023</v>
      </c>
      <c r="C676" t="s">
        <v>1904</v>
      </c>
      <c r="D676" t="s">
        <v>1234</v>
      </c>
      <c r="F676" t="s">
        <v>380</v>
      </c>
      <c r="G676" t="s">
        <v>1237</v>
      </c>
      <c r="J676">
        <v>71</v>
      </c>
    </row>
    <row r="677" spans="1:10">
      <c r="A677">
        <v>705137</v>
      </c>
      <c r="B677" t="s">
        <v>938</v>
      </c>
      <c r="C677" t="s">
        <v>1904</v>
      </c>
      <c r="D677" t="s">
        <v>1234</v>
      </c>
      <c r="E677" t="s">
        <v>1242</v>
      </c>
      <c r="F677" t="s">
        <v>380</v>
      </c>
      <c r="G677" t="s">
        <v>1237</v>
      </c>
      <c r="J677">
        <v>83</v>
      </c>
    </row>
    <row r="678" spans="1:10">
      <c r="A678">
        <v>800741</v>
      </c>
      <c r="B678" t="s">
        <v>127</v>
      </c>
      <c r="C678" t="s">
        <v>1905</v>
      </c>
      <c r="D678" t="s">
        <v>1241</v>
      </c>
      <c r="F678" t="s">
        <v>380</v>
      </c>
      <c r="G678" t="s">
        <v>1237</v>
      </c>
      <c r="J678">
        <v>72</v>
      </c>
    </row>
    <row r="679" spans="1:10">
      <c r="A679">
        <v>808742</v>
      </c>
      <c r="B679" t="s">
        <v>1355</v>
      </c>
      <c r="C679" t="s">
        <v>1906</v>
      </c>
      <c r="D679" t="s">
        <v>1241</v>
      </c>
      <c r="E679" t="s">
        <v>1264</v>
      </c>
      <c r="F679" t="s">
        <v>210</v>
      </c>
      <c r="G679" t="s">
        <v>1237</v>
      </c>
      <c r="J679">
        <v>77</v>
      </c>
    </row>
    <row r="680" spans="1:10">
      <c r="A680">
        <v>813239</v>
      </c>
      <c r="B680" t="s">
        <v>1907</v>
      </c>
      <c r="C680" t="s">
        <v>1908</v>
      </c>
      <c r="D680" t="s">
        <v>1241</v>
      </c>
      <c r="E680" t="s">
        <v>1256</v>
      </c>
      <c r="F680" t="s">
        <v>380</v>
      </c>
      <c r="G680" t="s">
        <v>1237</v>
      </c>
      <c r="H680" t="s">
        <v>1243</v>
      </c>
      <c r="J680">
        <v>90</v>
      </c>
    </row>
    <row r="681" spans="1:10">
      <c r="A681">
        <v>708201</v>
      </c>
      <c r="B681" t="s">
        <v>652</v>
      </c>
      <c r="C681" t="s">
        <v>1133</v>
      </c>
      <c r="D681" t="s">
        <v>1234</v>
      </c>
      <c r="F681" t="s">
        <v>380</v>
      </c>
      <c r="G681" t="s">
        <v>1237</v>
      </c>
      <c r="J681">
        <v>78</v>
      </c>
    </row>
    <row r="682" spans="1:10">
      <c r="A682">
        <v>809760</v>
      </c>
      <c r="B682" t="s">
        <v>1023</v>
      </c>
      <c r="C682" t="s">
        <v>1133</v>
      </c>
      <c r="D682" t="s">
        <v>1234</v>
      </c>
      <c r="F682" t="s">
        <v>1762</v>
      </c>
      <c r="G682" t="s">
        <v>1237</v>
      </c>
      <c r="J682">
        <v>79</v>
      </c>
    </row>
    <row r="683" spans="1:10">
      <c r="A683">
        <v>718529</v>
      </c>
      <c r="B683" t="s">
        <v>938</v>
      </c>
      <c r="C683" t="s">
        <v>1133</v>
      </c>
      <c r="D683" t="s">
        <v>1234</v>
      </c>
      <c r="F683" t="s">
        <v>179</v>
      </c>
      <c r="G683" t="s">
        <v>1237</v>
      </c>
      <c r="J683">
        <v>67</v>
      </c>
    </row>
    <row r="684" spans="1:10">
      <c r="A684">
        <v>708415</v>
      </c>
      <c r="B684" t="s">
        <v>1108</v>
      </c>
      <c r="C684" t="s">
        <v>1133</v>
      </c>
      <c r="D684" t="s">
        <v>1234</v>
      </c>
      <c r="E684" t="s">
        <v>1271</v>
      </c>
      <c r="F684" t="s">
        <v>179</v>
      </c>
      <c r="G684" t="s">
        <v>1237</v>
      </c>
      <c r="H684" t="s">
        <v>1243</v>
      </c>
      <c r="J684">
        <v>9</v>
      </c>
    </row>
    <row r="685" spans="1:10">
      <c r="A685">
        <v>813363</v>
      </c>
      <c r="B685" t="s">
        <v>1909</v>
      </c>
      <c r="C685" t="s">
        <v>1910</v>
      </c>
      <c r="D685" t="s">
        <v>1241</v>
      </c>
      <c r="E685" t="s">
        <v>1242</v>
      </c>
      <c r="F685" t="s">
        <v>380</v>
      </c>
      <c r="G685" t="s">
        <v>1237</v>
      </c>
      <c r="J685">
        <v>12</v>
      </c>
    </row>
    <row r="686" spans="1:10">
      <c r="A686">
        <v>801237</v>
      </c>
      <c r="B686" t="s">
        <v>1471</v>
      </c>
      <c r="C686" t="s">
        <v>1910</v>
      </c>
      <c r="D686" t="s">
        <v>1241</v>
      </c>
      <c r="E686" t="s">
        <v>1271</v>
      </c>
      <c r="F686" t="s">
        <v>179</v>
      </c>
      <c r="G686" t="s">
        <v>1237</v>
      </c>
      <c r="H686" t="s">
        <v>1243</v>
      </c>
      <c r="J686">
        <v>11</v>
      </c>
    </row>
    <row r="687" spans="1:10">
      <c r="A687">
        <v>801562</v>
      </c>
      <c r="B687" t="s">
        <v>1911</v>
      </c>
      <c r="C687" t="s">
        <v>1912</v>
      </c>
      <c r="D687" t="s">
        <v>1241</v>
      </c>
      <c r="F687" t="s">
        <v>380</v>
      </c>
      <c r="G687" t="s">
        <v>1237</v>
      </c>
      <c r="J687">
        <v>79</v>
      </c>
    </row>
    <row r="688" spans="1:10">
      <c r="A688">
        <v>775384</v>
      </c>
      <c r="B688" t="s">
        <v>1718</v>
      </c>
      <c r="C688" t="s">
        <v>1913</v>
      </c>
      <c r="D688" t="s">
        <v>1234</v>
      </c>
      <c r="E688" t="s">
        <v>1256</v>
      </c>
      <c r="F688" t="s">
        <v>348</v>
      </c>
      <c r="G688" t="s">
        <v>1237</v>
      </c>
      <c r="H688" t="s">
        <v>1243</v>
      </c>
      <c r="I688">
        <v>9150363</v>
      </c>
      <c r="J688">
        <v>8</v>
      </c>
    </row>
    <row r="689" spans="1:10">
      <c r="A689">
        <v>801705</v>
      </c>
      <c r="B689" t="s">
        <v>1252</v>
      </c>
      <c r="C689" t="s">
        <v>1914</v>
      </c>
      <c r="D689" t="s">
        <v>1241</v>
      </c>
      <c r="E689" t="s">
        <v>1292</v>
      </c>
      <c r="F689" t="s">
        <v>380</v>
      </c>
      <c r="G689" t="s">
        <v>1237</v>
      </c>
      <c r="J689">
        <v>76</v>
      </c>
    </row>
    <row r="690" spans="1:10">
      <c r="A690">
        <v>887894</v>
      </c>
      <c r="B690" t="s">
        <v>1333</v>
      </c>
      <c r="C690" t="s">
        <v>1914</v>
      </c>
      <c r="D690" t="s">
        <v>1241</v>
      </c>
      <c r="E690" t="s">
        <v>1256</v>
      </c>
      <c r="F690" t="s">
        <v>195</v>
      </c>
      <c r="G690" t="s">
        <v>1237</v>
      </c>
      <c r="H690" t="s">
        <v>1243</v>
      </c>
      <c r="I690">
        <v>9155134</v>
      </c>
      <c r="J690">
        <v>8</v>
      </c>
    </row>
    <row r="691" spans="1:10">
      <c r="A691">
        <v>705418</v>
      </c>
      <c r="B691" t="s">
        <v>1028</v>
      </c>
      <c r="C691" t="s">
        <v>1915</v>
      </c>
      <c r="D691" t="s">
        <v>1234</v>
      </c>
      <c r="F691" t="s">
        <v>380</v>
      </c>
      <c r="G691" t="s">
        <v>1237</v>
      </c>
      <c r="J691">
        <v>71</v>
      </c>
    </row>
    <row r="692" spans="1:10">
      <c r="A692">
        <v>800970</v>
      </c>
      <c r="B692" t="s">
        <v>1406</v>
      </c>
      <c r="C692" t="s">
        <v>1916</v>
      </c>
      <c r="D692" t="s">
        <v>1241</v>
      </c>
      <c r="E692" t="s">
        <v>1236</v>
      </c>
      <c r="F692" t="s">
        <v>380</v>
      </c>
      <c r="G692" t="s">
        <v>1237</v>
      </c>
      <c r="J692">
        <v>74</v>
      </c>
    </row>
    <row r="693" spans="1:10">
      <c r="A693">
        <v>808009</v>
      </c>
      <c r="B693" t="s">
        <v>1917</v>
      </c>
      <c r="C693" t="s">
        <v>1918</v>
      </c>
      <c r="D693" t="s">
        <v>1241</v>
      </c>
      <c r="F693" t="s">
        <v>380</v>
      </c>
      <c r="G693" t="s">
        <v>1237</v>
      </c>
      <c r="J693">
        <v>9</v>
      </c>
    </row>
    <row r="694" spans="1:10">
      <c r="A694">
        <v>889221</v>
      </c>
      <c r="B694" t="s">
        <v>925</v>
      </c>
      <c r="C694" t="s">
        <v>1919</v>
      </c>
      <c r="D694" t="s">
        <v>1241</v>
      </c>
      <c r="E694" t="s">
        <v>1236</v>
      </c>
      <c r="F694" t="s">
        <v>169</v>
      </c>
      <c r="G694" t="s">
        <v>1237</v>
      </c>
      <c r="H694" t="s">
        <v>1243</v>
      </c>
      <c r="J694">
        <v>9</v>
      </c>
    </row>
    <row r="695" spans="1:10">
      <c r="A695">
        <v>802084</v>
      </c>
      <c r="B695" t="s">
        <v>1770</v>
      </c>
      <c r="C695" t="s">
        <v>1920</v>
      </c>
      <c r="D695" t="s">
        <v>1241</v>
      </c>
      <c r="E695" t="s">
        <v>1264</v>
      </c>
      <c r="F695" t="s">
        <v>210</v>
      </c>
      <c r="G695" t="s">
        <v>1237</v>
      </c>
      <c r="H695" t="s">
        <v>1243</v>
      </c>
      <c r="J695">
        <v>84</v>
      </c>
    </row>
    <row r="696" spans="1:10">
      <c r="A696">
        <v>702463</v>
      </c>
      <c r="B696" t="s">
        <v>675</v>
      </c>
      <c r="C696" t="s">
        <v>1921</v>
      </c>
      <c r="D696" t="s">
        <v>1234</v>
      </c>
      <c r="E696" t="s">
        <v>1254</v>
      </c>
      <c r="F696" t="s">
        <v>380</v>
      </c>
      <c r="G696" t="s">
        <v>1237</v>
      </c>
      <c r="J696">
        <v>9</v>
      </c>
    </row>
    <row r="697" spans="1:10">
      <c r="A697">
        <v>809035</v>
      </c>
      <c r="B697" t="s">
        <v>929</v>
      </c>
      <c r="C697" t="s">
        <v>1921</v>
      </c>
      <c r="D697" t="s">
        <v>1241</v>
      </c>
      <c r="E697" t="s">
        <v>1254</v>
      </c>
      <c r="F697" t="s">
        <v>380</v>
      </c>
      <c r="G697" t="s">
        <v>1237</v>
      </c>
      <c r="J697">
        <v>6</v>
      </c>
    </row>
    <row r="698" spans="1:10">
      <c r="A698">
        <v>708162</v>
      </c>
      <c r="B698" t="s">
        <v>1288</v>
      </c>
      <c r="C698" t="s">
        <v>1922</v>
      </c>
      <c r="D698" t="s">
        <v>1234</v>
      </c>
      <c r="E698" t="s">
        <v>1271</v>
      </c>
      <c r="F698" t="s">
        <v>380</v>
      </c>
      <c r="G698" t="s">
        <v>1237</v>
      </c>
      <c r="J698">
        <v>73</v>
      </c>
    </row>
    <row r="699" spans="1:10">
      <c r="A699">
        <v>704584</v>
      </c>
      <c r="B699" t="s">
        <v>1019</v>
      </c>
      <c r="C699" t="s">
        <v>1923</v>
      </c>
      <c r="D699" t="s">
        <v>1234</v>
      </c>
      <c r="E699" t="s">
        <v>1256</v>
      </c>
      <c r="F699" t="s">
        <v>380</v>
      </c>
      <c r="G699" t="s">
        <v>1237</v>
      </c>
      <c r="H699" t="s">
        <v>1243</v>
      </c>
      <c r="J699">
        <v>87</v>
      </c>
    </row>
    <row r="700" spans="1:10">
      <c r="A700">
        <v>808720</v>
      </c>
      <c r="B700" t="s">
        <v>1511</v>
      </c>
      <c r="C700" t="s">
        <v>1924</v>
      </c>
      <c r="D700" t="s">
        <v>1241</v>
      </c>
      <c r="E700" t="s">
        <v>1254</v>
      </c>
      <c r="F700" t="s">
        <v>380</v>
      </c>
      <c r="G700" t="s">
        <v>1237</v>
      </c>
      <c r="J700">
        <v>86</v>
      </c>
    </row>
    <row r="701" spans="1:10">
      <c r="A701">
        <v>889165</v>
      </c>
      <c r="B701" t="s">
        <v>1406</v>
      </c>
      <c r="C701" t="s">
        <v>1925</v>
      </c>
      <c r="D701" t="s">
        <v>1241</v>
      </c>
      <c r="E701" t="s">
        <v>1254</v>
      </c>
      <c r="F701" t="s">
        <v>380</v>
      </c>
      <c r="G701" t="s">
        <v>1237</v>
      </c>
      <c r="H701" t="s">
        <v>1243</v>
      </c>
      <c r="J701">
        <v>6</v>
      </c>
    </row>
    <row r="702" spans="1:10">
      <c r="A702">
        <v>709746</v>
      </c>
      <c r="B702" t="s">
        <v>1023</v>
      </c>
      <c r="C702" t="s">
        <v>1926</v>
      </c>
      <c r="D702" t="s">
        <v>1234</v>
      </c>
      <c r="E702" t="s">
        <v>1256</v>
      </c>
      <c r="F702" t="s">
        <v>1647</v>
      </c>
      <c r="G702" t="s">
        <v>1237</v>
      </c>
      <c r="J702">
        <v>10</v>
      </c>
    </row>
    <row r="703" spans="1:10">
      <c r="A703">
        <v>773728</v>
      </c>
      <c r="B703" t="s">
        <v>671</v>
      </c>
      <c r="C703" t="s">
        <v>1927</v>
      </c>
      <c r="D703" t="s">
        <v>1234</v>
      </c>
      <c r="E703" t="s">
        <v>1319</v>
      </c>
      <c r="F703" t="s">
        <v>179</v>
      </c>
      <c r="G703" t="s">
        <v>1237</v>
      </c>
      <c r="H703" t="s">
        <v>1243</v>
      </c>
      <c r="I703">
        <v>9150166</v>
      </c>
      <c r="J703">
        <v>98</v>
      </c>
    </row>
    <row r="704" spans="1:10">
      <c r="A704">
        <v>705807</v>
      </c>
      <c r="B704" t="s">
        <v>655</v>
      </c>
      <c r="C704" t="s">
        <v>1927</v>
      </c>
      <c r="D704" t="s">
        <v>1234</v>
      </c>
      <c r="E704" t="s">
        <v>1319</v>
      </c>
      <c r="F704" t="s">
        <v>179</v>
      </c>
      <c r="G704" t="s">
        <v>1237</v>
      </c>
      <c r="H704" t="s">
        <v>1243</v>
      </c>
      <c r="I704">
        <v>9150104</v>
      </c>
      <c r="J704">
        <v>92</v>
      </c>
    </row>
    <row r="705" spans="1:10">
      <c r="A705">
        <v>718489</v>
      </c>
      <c r="B705" t="s">
        <v>1824</v>
      </c>
      <c r="C705" t="s">
        <v>1927</v>
      </c>
      <c r="D705" t="s">
        <v>1234</v>
      </c>
      <c r="E705" t="s">
        <v>1242</v>
      </c>
      <c r="F705" t="s">
        <v>380</v>
      </c>
      <c r="G705" t="s">
        <v>1237</v>
      </c>
      <c r="J705">
        <v>88</v>
      </c>
    </row>
    <row r="706" spans="1:10">
      <c r="A706">
        <v>700175</v>
      </c>
      <c r="B706" t="s">
        <v>1424</v>
      </c>
      <c r="C706" t="s">
        <v>1928</v>
      </c>
      <c r="D706" t="s">
        <v>1234</v>
      </c>
      <c r="F706" t="s">
        <v>179</v>
      </c>
      <c r="G706" t="s">
        <v>1237</v>
      </c>
      <c r="H706" t="s">
        <v>1243</v>
      </c>
      <c r="I706">
        <v>9150003</v>
      </c>
      <c r="J706">
        <v>90</v>
      </c>
    </row>
    <row r="707" spans="1:10">
      <c r="A707">
        <v>805672</v>
      </c>
      <c r="B707" t="s">
        <v>1929</v>
      </c>
      <c r="C707" t="s">
        <v>1397</v>
      </c>
      <c r="D707" t="s">
        <v>1241</v>
      </c>
      <c r="E707" t="s">
        <v>1242</v>
      </c>
      <c r="F707" t="s">
        <v>1261</v>
      </c>
      <c r="G707" t="s">
        <v>1237</v>
      </c>
      <c r="J707">
        <v>75</v>
      </c>
    </row>
    <row r="708" spans="1:10">
      <c r="A708">
        <v>714810</v>
      </c>
      <c r="B708" t="s">
        <v>1411</v>
      </c>
      <c r="C708" t="s">
        <v>1930</v>
      </c>
      <c r="D708" t="s">
        <v>1234</v>
      </c>
      <c r="F708" t="s">
        <v>380</v>
      </c>
      <c r="G708" t="s">
        <v>1237</v>
      </c>
      <c r="H708" t="s">
        <v>1243</v>
      </c>
      <c r="J708">
        <v>76</v>
      </c>
    </row>
    <row r="709" spans="1:10">
      <c r="A709">
        <v>808039</v>
      </c>
      <c r="B709" t="s">
        <v>1931</v>
      </c>
      <c r="C709" t="s">
        <v>1932</v>
      </c>
      <c r="D709" t="s">
        <v>1241</v>
      </c>
      <c r="E709" t="s">
        <v>1254</v>
      </c>
      <c r="F709" t="s">
        <v>380</v>
      </c>
      <c r="G709" t="s">
        <v>1237</v>
      </c>
      <c r="J709">
        <v>12</v>
      </c>
    </row>
    <row r="710" spans="1:10">
      <c r="A710">
        <v>717091</v>
      </c>
      <c r="B710" t="s">
        <v>671</v>
      </c>
      <c r="C710" t="s">
        <v>1933</v>
      </c>
      <c r="D710" t="s">
        <v>1234</v>
      </c>
      <c r="E710" t="s">
        <v>1242</v>
      </c>
      <c r="F710" t="s">
        <v>1762</v>
      </c>
      <c r="G710" t="s">
        <v>1237</v>
      </c>
      <c r="J710">
        <v>14</v>
      </c>
    </row>
    <row r="711" spans="1:10">
      <c r="A711">
        <v>776326</v>
      </c>
      <c r="B711" t="s">
        <v>1477</v>
      </c>
      <c r="C711" t="s">
        <v>1934</v>
      </c>
      <c r="D711" t="s">
        <v>1234</v>
      </c>
      <c r="E711" t="s">
        <v>1242</v>
      </c>
      <c r="F711" t="s">
        <v>1261</v>
      </c>
      <c r="G711" t="s">
        <v>1237</v>
      </c>
      <c r="H711" t="s">
        <v>1243</v>
      </c>
      <c r="J711">
        <v>11</v>
      </c>
    </row>
    <row r="712" spans="1:10">
      <c r="A712">
        <v>800525</v>
      </c>
      <c r="B712" t="s">
        <v>929</v>
      </c>
      <c r="C712" t="s">
        <v>1935</v>
      </c>
      <c r="D712" t="s">
        <v>1241</v>
      </c>
      <c r="E712" t="s">
        <v>1236</v>
      </c>
      <c r="F712" t="s">
        <v>380</v>
      </c>
      <c r="G712" t="s">
        <v>1237</v>
      </c>
      <c r="J712">
        <v>70</v>
      </c>
    </row>
    <row r="713" spans="1:10">
      <c r="A713">
        <v>712568</v>
      </c>
      <c r="B713" t="s">
        <v>1133</v>
      </c>
      <c r="C713" t="s">
        <v>1936</v>
      </c>
      <c r="D713" t="s">
        <v>1234</v>
      </c>
      <c r="E713" t="s">
        <v>1271</v>
      </c>
      <c r="F713" t="s">
        <v>1937</v>
      </c>
      <c r="G713" t="s">
        <v>1237</v>
      </c>
      <c r="J713">
        <v>89</v>
      </c>
    </row>
    <row r="714" spans="1:10">
      <c r="A714">
        <v>805824</v>
      </c>
      <c r="B714" t="s">
        <v>1030</v>
      </c>
      <c r="C714" t="s">
        <v>1938</v>
      </c>
      <c r="D714" t="s">
        <v>1241</v>
      </c>
      <c r="E714" t="s">
        <v>1312</v>
      </c>
      <c r="F714" t="s">
        <v>1939</v>
      </c>
      <c r="G714" t="s">
        <v>1237</v>
      </c>
      <c r="J714">
        <v>65</v>
      </c>
    </row>
    <row r="715" spans="1:10">
      <c r="A715">
        <v>701409</v>
      </c>
      <c r="B715" t="s">
        <v>1411</v>
      </c>
      <c r="C715" t="s">
        <v>1940</v>
      </c>
      <c r="D715" t="s">
        <v>1234</v>
      </c>
      <c r="F715" t="s">
        <v>380</v>
      </c>
      <c r="G715" t="s">
        <v>1237</v>
      </c>
      <c r="J715">
        <v>97</v>
      </c>
    </row>
    <row r="716" spans="1:10">
      <c r="A716">
        <v>810567</v>
      </c>
      <c r="B716" t="s">
        <v>929</v>
      </c>
      <c r="C716" t="s">
        <v>1941</v>
      </c>
      <c r="D716" t="s">
        <v>1241</v>
      </c>
      <c r="E716" t="s">
        <v>1292</v>
      </c>
      <c r="F716" t="s">
        <v>169</v>
      </c>
      <c r="G716" t="s">
        <v>1237</v>
      </c>
      <c r="H716" t="s">
        <v>1243</v>
      </c>
      <c r="I716">
        <v>9155070</v>
      </c>
      <c r="J716">
        <v>3</v>
      </c>
    </row>
    <row r="717" spans="1:10">
      <c r="A717">
        <v>707186</v>
      </c>
      <c r="B717" t="s">
        <v>1153</v>
      </c>
      <c r="C717" t="s">
        <v>1942</v>
      </c>
      <c r="D717" t="s">
        <v>1234</v>
      </c>
      <c r="E717" t="s">
        <v>1292</v>
      </c>
      <c r="F717" t="s">
        <v>169</v>
      </c>
      <c r="G717" t="s">
        <v>1237</v>
      </c>
      <c r="H717" t="s">
        <v>1243</v>
      </c>
      <c r="J717">
        <v>2</v>
      </c>
    </row>
    <row r="718" spans="1:10">
      <c r="A718">
        <v>705311</v>
      </c>
      <c r="B718" t="s">
        <v>1023</v>
      </c>
      <c r="C718" t="s">
        <v>1942</v>
      </c>
      <c r="D718" t="s">
        <v>1234</v>
      </c>
      <c r="E718" t="s">
        <v>1242</v>
      </c>
      <c r="F718" t="s">
        <v>380</v>
      </c>
      <c r="G718" t="s">
        <v>1237</v>
      </c>
      <c r="J718">
        <v>90</v>
      </c>
    </row>
    <row r="719" spans="1:10">
      <c r="A719">
        <v>710245</v>
      </c>
      <c r="B719" t="s">
        <v>652</v>
      </c>
      <c r="C719" t="s">
        <v>1943</v>
      </c>
      <c r="D719" t="s">
        <v>1234</v>
      </c>
      <c r="F719" t="s">
        <v>380</v>
      </c>
      <c r="G719" t="s">
        <v>1237</v>
      </c>
      <c r="J719">
        <v>7</v>
      </c>
    </row>
    <row r="720" spans="1:10">
      <c r="A720">
        <v>703494</v>
      </c>
      <c r="B720" t="s">
        <v>1411</v>
      </c>
      <c r="C720" t="s">
        <v>1944</v>
      </c>
      <c r="D720" t="s">
        <v>1234</v>
      </c>
      <c r="E720" t="s">
        <v>1242</v>
      </c>
      <c r="F720" t="s">
        <v>380</v>
      </c>
      <c r="G720" t="s">
        <v>1237</v>
      </c>
      <c r="H720" t="s">
        <v>1243</v>
      </c>
      <c r="J720">
        <v>91</v>
      </c>
    </row>
    <row r="721" spans="1:10">
      <c r="A721">
        <v>710675</v>
      </c>
      <c r="B721" t="s">
        <v>652</v>
      </c>
      <c r="C721" t="s">
        <v>1945</v>
      </c>
      <c r="D721" t="s">
        <v>1234</v>
      </c>
      <c r="E721" t="s">
        <v>1235</v>
      </c>
      <c r="F721" t="s">
        <v>380</v>
      </c>
      <c r="G721" t="s">
        <v>1237</v>
      </c>
      <c r="J721">
        <v>3</v>
      </c>
    </row>
    <row r="722" spans="1:10">
      <c r="A722">
        <v>702071</v>
      </c>
      <c r="B722" t="s">
        <v>1411</v>
      </c>
      <c r="C722" t="s">
        <v>1945</v>
      </c>
      <c r="D722" t="s">
        <v>1234</v>
      </c>
      <c r="E722" t="s">
        <v>1235</v>
      </c>
      <c r="F722" t="s">
        <v>380</v>
      </c>
      <c r="G722" t="s">
        <v>1237</v>
      </c>
      <c r="J722">
        <v>74</v>
      </c>
    </row>
    <row r="723" spans="1:10">
      <c r="A723">
        <v>715919</v>
      </c>
      <c r="B723" t="s">
        <v>935</v>
      </c>
      <c r="C723" t="s">
        <v>1945</v>
      </c>
      <c r="D723" t="s">
        <v>1234</v>
      </c>
      <c r="F723" t="s">
        <v>380</v>
      </c>
      <c r="G723" t="s">
        <v>1237</v>
      </c>
      <c r="J723">
        <v>75</v>
      </c>
    </row>
    <row r="724" spans="1:10">
      <c r="A724">
        <v>702485</v>
      </c>
      <c r="B724" t="s">
        <v>1382</v>
      </c>
      <c r="C724" t="s">
        <v>1945</v>
      </c>
      <c r="D724" t="s">
        <v>1234</v>
      </c>
      <c r="E724" t="s">
        <v>1242</v>
      </c>
      <c r="F724" t="s">
        <v>1261</v>
      </c>
      <c r="G724" t="s">
        <v>1237</v>
      </c>
      <c r="J724">
        <v>5</v>
      </c>
    </row>
    <row r="725" spans="1:10">
      <c r="A725">
        <v>710062</v>
      </c>
      <c r="B725" t="s">
        <v>675</v>
      </c>
      <c r="C725" t="s">
        <v>1946</v>
      </c>
      <c r="D725" t="s">
        <v>1234</v>
      </c>
      <c r="E725" t="s">
        <v>1236</v>
      </c>
      <c r="F725" t="s">
        <v>380</v>
      </c>
      <c r="G725" t="s">
        <v>1237</v>
      </c>
      <c r="H725" t="s">
        <v>1243</v>
      </c>
      <c r="J725">
        <v>92</v>
      </c>
    </row>
    <row r="726" spans="1:10">
      <c r="A726">
        <v>807401</v>
      </c>
      <c r="B726" t="s">
        <v>1947</v>
      </c>
      <c r="C726" t="s">
        <v>1948</v>
      </c>
      <c r="D726" t="s">
        <v>1241</v>
      </c>
      <c r="E726" t="s">
        <v>1236</v>
      </c>
      <c r="F726" t="s">
        <v>380</v>
      </c>
      <c r="G726" t="s">
        <v>1237</v>
      </c>
      <c r="J726">
        <v>74</v>
      </c>
    </row>
    <row r="727" spans="1:10">
      <c r="A727">
        <v>803310</v>
      </c>
      <c r="B727" t="s">
        <v>1432</v>
      </c>
      <c r="C727" t="s">
        <v>1948</v>
      </c>
      <c r="D727" t="s">
        <v>1241</v>
      </c>
      <c r="E727" t="s">
        <v>1242</v>
      </c>
      <c r="F727" t="s">
        <v>380</v>
      </c>
      <c r="G727" t="s">
        <v>1237</v>
      </c>
      <c r="H727" t="s">
        <v>1243</v>
      </c>
      <c r="J727">
        <v>94</v>
      </c>
    </row>
    <row r="728" spans="1:10">
      <c r="A728">
        <v>811917</v>
      </c>
      <c r="B728" t="s">
        <v>1307</v>
      </c>
      <c r="C728" t="s">
        <v>1949</v>
      </c>
      <c r="D728" t="s">
        <v>1241</v>
      </c>
      <c r="E728" t="s">
        <v>1250</v>
      </c>
      <c r="F728" t="s">
        <v>1367</v>
      </c>
      <c r="G728" t="s">
        <v>1237</v>
      </c>
      <c r="J728">
        <v>4</v>
      </c>
    </row>
    <row r="729" spans="1:10">
      <c r="A729">
        <v>811116</v>
      </c>
      <c r="B729" t="s">
        <v>1386</v>
      </c>
      <c r="C729" t="s">
        <v>1949</v>
      </c>
      <c r="D729" t="s">
        <v>1241</v>
      </c>
      <c r="F729" t="s">
        <v>380</v>
      </c>
      <c r="G729" t="s">
        <v>1237</v>
      </c>
      <c r="J729">
        <v>75</v>
      </c>
    </row>
    <row r="730" spans="1:10">
      <c r="A730">
        <v>776053</v>
      </c>
      <c r="B730" t="s">
        <v>1298</v>
      </c>
      <c r="C730" t="s">
        <v>1950</v>
      </c>
      <c r="D730" t="s">
        <v>1234</v>
      </c>
      <c r="E730" t="s">
        <v>1242</v>
      </c>
      <c r="F730" t="s">
        <v>380</v>
      </c>
      <c r="G730" t="s">
        <v>1237</v>
      </c>
      <c r="H730" t="s">
        <v>1243</v>
      </c>
      <c r="J730">
        <v>4</v>
      </c>
    </row>
    <row r="731" spans="1:10">
      <c r="A731">
        <v>701492</v>
      </c>
      <c r="B731" t="s">
        <v>1019</v>
      </c>
      <c r="C731" t="s">
        <v>1951</v>
      </c>
      <c r="D731" t="s">
        <v>1234</v>
      </c>
      <c r="E731" t="s">
        <v>1264</v>
      </c>
      <c r="F731" t="s">
        <v>380</v>
      </c>
      <c r="G731" t="s">
        <v>1237</v>
      </c>
      <c r="J731">
        <v>63</v>
      </c>
    </row>
    <row r="732" spans="1:10">
      <c r="A732">
        <v>813276</v>
      </c>
      <c r="B732" t="s">
        <v>1495</v>
      </c>
      <c r="C732" t="s">
        <v>1952</v>
      </c>
      <c r="D732" t="s">
        <v>1241</v>
      </c>
      <c r="E732" t="s">
        <v>1242</v>
      </c>
      <c r="F732" t="s">
        <v>380</v>
      </c>
      <c r="G732" t="s">
        <v>1237</v>
      </c>
      <c r="J732">
        <v>99</v>
      </c>
    </row>
    <row r="733" spans="1:10">
      <c r="A733">
        <v>716431</v>
      </c>
      <c r="B733" t="s">
        <v>1023</v>
      </c>
      <c r="C733" t="s">
        <v>1953</v>
      </c>
      <c r="D733" t="s">
        <v>1234</v>
      </c>
      <c r="E733" t="s">
        <v>1271</v>
      </c>
      <c r="F733" t="s">
        <v>444</v>
      </c>
      <c r="G733" t="s">
        <v>1237</v>
      </c>
      <c r="J733">
        <v>68</v>
      </c>
    </row>
    <row r="734" spans="1:10">
      <c r="A734">
        <v>811181</v>
      </c>
      <c r="B734" t="s">
        <v>333</v>
      </c>
      <c r="C734" t="s">
        <v>1954</v>
      </c>
      <c r="D734" t="s">
        <v>1241</v>
      </c>
      <c r="E734" t="s">
        <v>1242</v>
      </c>
      <c r="F734" t="s">
        <v>380</v>
      </c>
      <c r="G734" t="s">
        <v>1237</v>
      </c>
      <c r="J734">
        <v>8</v>
      </c>
    </row>
    <row r="735" spans="1:10">
      <c r="A735">
        <v>702291</v>
      </c>
      <c r="B735" t="s">
        <v>1013</v>
      </c>
      <c r="C735" t="s">
        <v>1954</v>
      </c>
      <c r="D735" t="s">
        <v>1234</v>
      </c>
      <c r="F735" t="s">
        <v>380</v>
      </c>
      <c r="G735" t="s">
        <v>1237</v>
      </c>
      <c r="J735">
        <v>80</v>
      </c>
    </row>
    <row r="736" spans="1:10">
      <c r="A736">
        <v>715179</v>
      </c>
      <c r="B736" t="s">
        <v>1755</v>
      </c>
      <c r="C736" t="s">
        <v>1955</v>
      </c>
      <c r="D736" t="s">
        <v>1234</v>
      </c>
      <c r="E736" t="s">
        <v>1319</v>
      </c>
      <c r="F736" t="s">
        <v>179</v>
      </c>
      <c r="G736" t="s">
        <v>1237</v>
      </c>
      <c r="J736">
        <v>87</v>
      </c>
    </row>
    <row r="737" spans="1:10">
      <c r="A737">
        <v>718847</v>
      </c>
      <c r="B737" t="s">
        <v>1023</v>
      </c>
      <c r="C737" t="s">
        <v>1955</v>
      </c>
      <c r="D737" t="s">
        <v>1234</v>
      </c>
      <c r="E737" t="s">
        <v>1271</v>
      </c>
      <c r="F737" t="s">
        <v>179</v>
      </c>
      <c r="G737" t="s">
        <v>1237</v>
      </c>
      <c r="H737" t="s">
        <v>1243</v>
      </c>
      <c r="I737">
        <v>9150263</v>
      </c>
      <c r="J737">
        <v>89</v>
      </c>
    </row>
    <row r="738" spans="1:10">
      <c r="A738">
        <v>702842</v>
      </c>
      <c r="B738" t="s">
        <v>1013</v>
      </c>
      <c r="C738" t="s">
        <v>1955</v>
      </c>
      <c r="D738" t="s">
        <v>1234</v>
      </c>
      <c r="E738" t="s">
        <v>1242</v>
      </c>
      <c r="F738" t="s">
        <v>380</v>
      </c>
      <c r="G738" t="s">
        <v>1237</v>
      </c>
      <c r="H738" t="s">
        <v>1243</v>
      </c>
      <c r="J738">
        <v>78</v>
      </c>
    </row>
    <row r="739" spans="1:10">
      <c r="A739">
        <v>710352</v>
      </c>
      <c r="B739" t="s">
        <v>1411</v>
      </c>
      <c r="C739" t="s">
        <v>1955</v>
      </c>
      <c r="D739" t="s">
        <v>1234</v>
      </c>
      <c r="E739" t="s">
        <v>1271</v>
      </c>
      <c r="F739" t="s">
        <v>380</v>
      </c>
      <c r="G739" t="s">
        <v>1237</v>
      </c>
      <c r="H739" t="s">
        <v>1243</v>
      </c>
      <c r="J739">
        <v>91</v>
      </c>
    </row>
    <row r="740" spans="1:10">
      <c r="A740">
        <v>776018</v>
      </c>
      <c r="B740" t="s">
        <v>1019</v>
      </c>
      <c r="C740" t="s">
        <v>1955</v>
      </c>
      <c r="D740" t="s">
        <v>1234</v>
      </c>
      <c r="E740" t="s">
        <v>1250</v>
      </c>
      <c r="F740" t="s">
        <v>380</v>
      </c>
      <c r="G740" t="s">
        <v>1237</v>
      </c>
      <c r="H740" t="s">
        <v>1243</v>
      </c>
      <c r="J740">
        <v>4</v>
      </c>
    </row>
    <row r="741" spans="1:10">
      <c r="A741">
        <v>705710</v>
      </c>
      <c r="B741" t="s">
        <v>1539</v>
      </c>
      <c r="C741" t="s">
        <v>1955</v>
      </c>
      <c r="D741" t="s">
        <v>1234</v>
      </c>
      <c r="E741" t="s">
        <v>1254</v>
      </c>
      <c r="F741" t="s">
        <v>380</v>
      </c>
      <c r="G741" t="s">
        <v>1237</v>
      </c>
      <c r="J741">
        <v>7</v>
      </c>
    </row>
    <row r="742" spans="1:10">
      <c r="A742">
        <v>808141</v>
      </c>
      <c r="B742" t="s">
        <v>1956</v>
      </c>
      <c r="C742" t="s">
        <v>1957</v>
      </c>
      <c r="D742" t="s">
        <v>1241</v>
      </c>
      <c r="F742" t="s">
        <v>380</v>
      </c>
      <c r="G742" t="s">
        <v>1237</v>
      </c>
      <c r="J742">
        <v>65</v>
      </c>
    </row>
    <row r="743" spans="1:10">
      <c r="A743">
        <v>887621</v>
      </c>
      <c r="B743" t="s">
        <v>1386</v>
      </c>
      <c r="C743" t="s">
        <v>1957</v>
      </c>
      <c r="D743" t="s">
        <v>1241</v>
      </c>
      <c r="E743" t="s">
        <v>1264</v>
      </c>
      <c r="F743" t="s">
        <v>210</v>
      </c>
      <c r="G743" t="s">
        <v>1237</v>
      </c>
      <c r="H743" t="s">
        <v>1243</v>
      </c>
      <c r="J743">
        <v>73</v>
      </c>
    </row>
    <row r="744" spans="1:10">
      <c r="A744">
        <v>807581</v>
      </c>
      <c r="B744" t="s">
        <v>965</v>
      </c>
      <c r="C744" t="s">
        <v>1957</v>
      </c>
      <c r="D744" t="s">
        <v>1241</v>
      </c>
      <c r="F744" t="s">
        <v>380</v>
      </c>
      <c r="G744" t="s">
        <v>1237</v>
      </c>
      <c r="H744" t="s">
        <v>1243</v>
      </c>
      <c r="J744">
        <v>89</v>
      </c>
    </row>
    <row r="745" spans="1:10">
      <c r="A745">
        <v>889146</v>
      </c>
      <c r="B745" t="s">
        <v>1355</v>
      </c>
      <c r="C745" t="s">
        <v>1957</v>
      </c>
      <c r="D745" t="s">
        <v>1241</v>
      </c>
      <c r="E745" t="s">
        <v>1249</v>
      </c>
      <c r="F745" t="s">
        <v>380</v>
      </c>
      <c r="G745" t="s">
        <v>1237</v>
      </c>
      <c r="H745" t="s">
        <v>1243</v>
      </c>
      <c r="J745">
        <v>8</v>
      </c>
    </row>
    <row r="746" spans="1:10">
      <c r="A746">
        <v>702265</v>
      </c>
      <c r="B746" t="s">
        <v>675</v>
      </c>
      <c r="C746" t="s">
        <v>1958</v>
      </c>
      <c r="D746" t="s">
        <v>1234</v>
      </c>
      <c r="F746" t="s">
        <v>380</v>
      </c>
      <c r="G746" t="s">
        <v>1237</v>
      </c>
      <c r="J746">
        <v>91</v>
      </c>
    </row>
    <row r="747" spans="1:10">
      <c r="A747">
        <v>890047</v>
      </c>
      <c r="B747" t="s">
        <v>1959</v>
      </c>
      <c r="C747" t="s">
        <v>1960</v>
      </c>
      <c r="D747" t="s">
        <v>1241</v>
      </c>
      <c r="F747" t="s">
        <v>169</v>
      </c>
      <c r="G747" t="s">
        <v>1237</v>
      </c>
      <c r="H747" t="s">
        <v>1243</v>
      </c>
      <c r="J747">
        <v>13</v>
      </c>
    </row>
    <row r="748" spans="1:10">
      <c r="A748">
        <v>806044</v>
      </c>
      <c r="B748" t="s">
        <v>1333</v>
      </c>
      <c r="C748" t="s">
        <v>1961</v>
      </c>
      <c r="D748" t="s">
        <v>1241</v>
      </c>
      <c r="F748" t="s">
        <v>561</v>
      </c>
      <c r="G748" t="s">
        <v>1237</v>
      </c>
      <c r="J748">
        <v>80</v>
      </c>
    </row>
    <row r="749" spans="1:10">
      <c r="A749">
        <v>802374</v>
      </c>
      <c r="B749" t="s">
        <v>1355</v>
      </c>
      <c r="C749" t="s">
        <v>1962</v>
      </c>
      <c r="D749" t="s">
        <v>1241</v>
      </c>
      <c r="E749" t="s">
        <v>1319</v>
      </c>
      <c r="F749" t="s">
        <v>189</v>
      </c>
      <c r="G749" t="s">
        <v>1237</v>
      </c>
      <c r="J749">
        <v>91</v>
      </c>
    </row>
    <row r="750" spans="1:10">
      <c r="A750">
        <v>700095</v>
      </c>
      <c r="B750" t="s">
        <v>1288</v>
      </c>
      <c r="C750" t="s">
        <v>1963</v>
      </c>
      <c r="D750" t="s">
        <v>1234</v>
      </c>
      <c r="E750" t="s">
        <v>1245</v>
      </c>
      <c r="F750" t="s">
        <v>380</v>
      </c>
      <c r="G750" t="s">
        <v>1237</v>
      </c>
      <c r="J750">
        <v>85</v>
      </c>
    </row>
    <row r="751" spans="1:10">
      <c r="A751">
        <v>707204</v>
      </c>
      <c r="B751" t="s">
        <v>1013</v>
      </c>
      <c r="C751" t="s">
        <v>1964</v>
      </c>
      <c r="D751" t="s">
        <v>1234</v>
      </c>
      <c r="E751" t="s">
        <v>1249</v>
      </c>
      <c r="F751" t="s">
        <v>380</v>
      </c>
      <c r="G751" t="s">
        <v>1237</v>
      </c>
      <c r="J751">
        <v>77</v>
      </c>
    </row>
    <row r="752" spans="1:10">
      <c r="A752">
        <v>704932</v>
      </c>
      <c r="B752" t="s">
        <v>1288</v>
      </c>
      <c r="C752" t="s">
        <v>1965</v>
      </c>
      <c r="D752" t="s">
        <v>1234</v>
      </c>
      <c r="E752" t="s">
        <v>1312</v>
      </c>
      <c r="F752" t="s">
        <v>219</v>
      </c>
      <c r="G752" t="s">
        <v>1237</v>
      </c>
      <c r="J752">
        <v>7</v>
      </c>
    </row>
    <row r="753" spans="1:10">
      <c r="A753">
        <v>712581</v>
      </c>
      <c r="B753" t="s">
        <v>652</v>
      </c>
      <c r="C753" t="s">
        <v>1966</v>
      </c>
      <c r="D753" t="s">
        <v>1234</v>
      </c>
      <c r="F753" t="s">
        <v>380</v>
      </c>
      <c r="G753" t="s">
        <v>1237</v>
      </c>
      <c r="H753" t="s">
        <v>1243</v>
      </c>
      <c r="I753">
        <v>9150009</v>
      </c>
      <c r="J753">
        <v>83</v>
      </c>
    </row>
    <row r="754" spans="1:10">
      <c r="A754">
        <v>708204</v>
      </c>
      <c r="B754" t="s">
        <v>1023</v>
      </c>
      <c r="C754" t="s">
        <v>1967</v>
      </c>
      <c r="D754" t="s">
        <v>1234</v>
      </c>
      <c r="E754" t="s">
        <v>1236</v>
      </c>
      <c r="F754" t="s">
        <v>380</v>
      </c>
      <c r="G754" t="s">
        <v>1237</v>
      </c>
      <c r="H754" t="s">
        <v>1243</v>
      </c>
      <c r="I754">
        <v>7150002</v>
      </c>
      <c r="J754">
        <v>83</v>
      </c>
    </row>
    <row r="755" spans="1:10">
      <c r="A755">
        <v>711883</v>
      </c>
      <c r="B755" t="s">
        <v>1477</v>
      </c>
      <c r="C755" t="s">
        <v>1967</v>
      </c>
      <c r="D755" t="s">
        <v>1234</v>
      </c>
      <c r="F755" t="s">
        <v>1593</v>
      </c>
      <c r="G755" t="s">
        <v>1237</v>
      </c>
      <c r="H755" t="s">
        <v>1243</v>
      </c>
      <c r="J755">
        <v>11</v>
      </c>
    </row>
    <row r="756" spans="1:10">
      <c r="A756">
        <v>717384</v>
      </c>
      <c r="B756" t="s">
        <v>1133</v>
      </c>
      <c r="C756" t="s">
        <v>1968</v>
      </c>
      <c r="D756" t="s">
        <v>1234</v>
      </c>
      <c r="F756" t="s">
        <v>380</v>
      </c>
      <c r="G756" t="s">
        <v>1237</v>
      </c>
      <c r="J756">
        <v>69</v>
      </c>
    </row>
    <row r="757" spans="1:10">
      <c r="A757">
        <v>704443</v>
      </c>
      <c r="B757" t="s">
        <v>1019</v>
      </c>
      <c r="C757" t="s">
        <v>1969</v>
      </c>
      <c r="D757" t="s">
        <v>1234</v>
      </c>
      <c r="E757" t="s">
        <v>1271</v>
      </c>
      <c r="F757" t="s">
        <v>380</v>
      </c>
      <c r="G757" t="s">
        <v>1237</v>
      </c>
      <c r="H757" t="s">
        <v>1243</v>
      </c>
      <c r="J757">
        <v>88</v>
      </c>
    </row>
    <row r="758" spans="1:10">
      <c r="A758">
        <v>889200</v>
      </c>
      <c r="B758" t="s">
        <v>1406</v>
      </c>
      <c r="C758" t="s">
        <v>1970</v>
      </c>
      <c r="D758" t="s">
        <v>1241</v>
      </c>
      <c r="E758" t="s">
        <v>1242</v>
      </c>
      <c r="F758" t="s">
        <v>380</v>
      </c>
      <c r="G758" t="s">
        <v>1237</v>
      </c>
      <c r="H758" t="s">
        <v>1243</v>
      </c>
      <c r="J758">
        <v>8</v>
      </c>
    </row>
    <row r="759" spans="1:10">
      <c r="A759">
        <v>808526</v>
      </c>
      <c r="B759" t="s">
        <v>1592</v>
      </c>
      <c r="C759" t="s">
        <v>1970</v>
      </c>
      <c r="D759" t="s">
        <v>1241</v>
      </c>
      <c r="E759" t="s">
        <v>1242</v>
      </c>
      <c r="F759" t="s">
        <v>380</v>
      </c>
      <c r="G759" t="s">
        <v>1237</v>
      </c>
      <c r="J759">
        <v>11</v>
      </c>
    </row>
    <row r="760" spans="1:10">
      <c r="A760">
        <v>808202</v>
      </c>
      <c r="B760" t="s">
        <v>131</v>
      </c>
      <c r="C760" t="s">
        <v>1971</v>
      </c>
      <c r="D760" t="s">
        <v>1241</v>
      </c>
      <c r="E760" t="s">
        <v>1236</v>
      </c>
      <c r="F760" t="s">
        <v>380</v>
      </c>
      <c r="G760" t="s">
        <v>1237</v>
      </c>
      <c r="J760">
        <v>79</v>
      </c>
    </row>
    <row r="761" spans="1:10">
      <c r="A761">
        <v>801076</v>
      </c>
      <c r="B761" t="s">
        <v>131</v>
      </c>
      <c r="C761" t="s">
        <v>1971</v>
      </c>
      <c r="D761" t="s">
        <v>1241</v>
      </c>
      <c r="E761" t="s">
        <v>1248</v>
      </c>
      <c r="F761" t="s">
        <v>197</v>
      </c>
      <c r="G761" t="s">
        <v>1237</v>
      </c>
      <c r="H761" t="s">
        <v>1243</v>
      </c>
      <c r="J761">
        <v>11</v>
      </c>
    </row>
    <row r="762" spans="1:10">
      <c r="A762">
        <v>800533</v>
      </c>
      <c r="B762" t="s">
        <v>1351</v>
      </c>
      <c r="C762" t="s">
        <v>1971</v>
      </c>
      <c r="D762" t="s">
        <v>1241</v>
      </c>
      <c r="E762" t="s">
        <v>1256</v>
      </c>
      <c r="F762" t="s">
        <v>380</v>
      </c>
      <c r="G762" t="s">
        <v>1237</v>
      </c>
      <c r="H762" t="s">
        <v>1243</v>
      </c>
      <c r="J762">
        <v>87</v>
      </c>
    </row>
    <row r="763" spans="1:10">
      <c r="A763">
        <v>812622</v>
      </c>
      <c r="B763" t="s">
        <v>1267</v>
      </c>
      <c r="C763" t="s">
        <v>1971</v>
      </c>
      <c r="D763" t="s">
        <v>1241</v>
      </c>
      <c r="F763" t="s">
        <v>380</v>
      </c>
      <c r="G763" t="s">
        <v>1237</v>
      </c>
      <c r="J763">
        <v>91</v>
      </c>
    </row>
    <row r="764" spans="1:10">
      <c r="A764">
        <v>805863</v>
      </c>
      <c r="B764" t="s">
        <v>1592</v>
      </c>
      <c r="C764" t="s">
        <v>1971</v>
      </c>
      <c r="D764" t="s">
        <v>1241</v>
      </c>
      <c r="E764" t="s">
        <v>1256</v>
      </c>
      <c r="F764" t="s">
        <v>1593</v>
      </c>
      <c r="G764" t="s">
        <v>1237</v>
      </c>
      <c r="H764" t="s">
        <v>1243</v>
      </c>
      <c r="J764">
        <v>13</v>
      </c>
    </row>
    <row r="765" spans="1:10">
      <c r="A765">
        <v>774475</v>
      </c>
      <c r="B765" t="s">
        <v>675</v>
      </c>
      <c r="C765" t="s">
        <v>1973</v>
      </c>
      <c r="D765" t="s">
        <v>1234</v>
      </c>
      <c r="E765" t="s">
        <v>1256</v>
      </c>
      <c r="F765" t="s">
        <v>195</v>
      </c>
      <c r="G765" t="s">
        <v>1237</v>
      </c>
      <c r="H765" t="s">
        <v>1243</v>
      </c>
      <c r="I765">
        <v>9150414</v>
      </c>
      <c r="J765">
        <v>11</v>
      </c>
    </row>
    <row r="766" spans="1:10">
      <c r="A766">
        <v>806008</v>
      </c>
      <c r="B766" t="s">
        <v>960</v>
      </c>
      <c r="C766" t="s">
        <v>1974</v>
      </c>
      <c r="D766" t="s">
        <v>1241</v>
      </c>
      <c r="E766" t="s">
        <v>1236</v>
      </c>
      <c r="F766" t="s">
        <v>348</v>
      </c>
      <c r="G766" t="s">
        <v>1237</v>
      </c>
      <c r="H766" t="s">
        <v>1243</v>
      </c>
      <c r="J766">
        <v>11</v>
      </c>
    </row>
    <row r="767" spans="1:10">
      <c r="A767">
        <v>804928</v>
      </c>
      <c r="B767" t="s">
        <v>1299</v>
      </c>
      <c r="C767" t="s">
        <v>1975</v>
      </c>
      <c r="D767" t="s">
        <v>1241</v>
      </c>
      <c r="E767" t="s">
        <v>1242</v>
      </c>
      <c r="F767" t="s">
        <v>380</v>
      </c>
      <c r="G767" t="s">
        <v>1237</v>
      </c>
      <c r="J767">
        <v>12</v>
      </c>
    </row>
    <row r="768" spans="1:10">
      <c r="A768">
        <v>776023</v>
      </c>
      <c r="B768" t="s">
        <v>1258</v>
      </c>
      <c r="C768" t="s">
        <v>1976</v>
      </c>
      <c r="D768" t="s">
        <v>1234</v>
      </c>
      <c r="E768" t="s">
        <v>1271</v>
      </c>
      <c r="F768" t="s">
        <v>380</v>
      </c>
      <c r="G768" t="s">
        <v>1237</v>
      </c>
      <c r="H768" t="s">
        <v>1243</v>
      </c>
      <c r="J768">
        <v>4</v>
      </c>
    </row>
    <row r="769" spans="1:10">
      <c r="A769">
        <v>808312</v>
      </c>
      <c r="B769" t="s">
        <v>1307</v>
      </c>
      <c r="C769" t="s">
        <v>1977</v>
      </c>
      <c r="D769" t="s">
        <v>1241</v>
      </c>
      <c r="E769" t="s">
        <v>1271</v>
      </c>
      <c r="F769" t="s">
        <v>380</v>
      </c>
      <c r="G769" t="s">
        <v>1237</v>
      </c>
      <c r="J769">
        <v>91</v>
      </c>
    </row>
    <row r="770" spans="1:10">
      <c r="A770">
        <v>807651</v>
      </c>
      <c r="B770" t="s">
        <v>915</v>
      </c>
      <c r="C770" t="s">
        <v>1978</v>
      </c>
      <c r="D770" t="s">
        <v>1241</v>
      </c>
      <c r="F770" t="s">
        <v>380</v>
      </c>
      <c r="G770" t="s">
        <v>1237</v>
      </c>
      <c r="J770">
        <v>8</v>
      </c>
    </row>
    <row r="771" spans="1:10">
      <c r="A771">
        <v>717467</v>
      </c>
      <c r="B771" t="s">
        <v>1539</v>
      </c>
      <c r="C771" t="s">
        <v>1979</v>
      </c>
      <c r="D771" t="s">
        <v>1234</v>
      </c>
      <c r="E771" t="s">
        <v>1254</v>
      </c>
      <c r="F771" t="s">
        <v>380</v>
      </c>
      <c r="G771" t="s">
        <v>1237</v>
      </c>
      <c r="J771">
        <v>94</v>
      </c>
    </row>
    <row r="772" spans="1:10">
      <c r="A772">
        <v>810544</v>
      </c>
      <c r="B772" t="s">
        <v>1307</v>
      </c>
      <c r="C772" t="s">
        <v>1980</v>
      </c>
      <c r="D772" t="s">
        <v>1241</v>
      </c>
      <c r="E772" t="s">
        <v>1254</v>
      </c>
      <c r="F772" t="s">
        <v>380</v>
      </c>
      <c r="G772" t="s">
        <v>1237</v>
      </c>
      <c r="J772">
        <v>3</v>
      </c>
    </row>
    <row r="773" spans="1:10">
      <c r="A773">
        <v>806521</v>
      </c>
      <c r="B773" t="s">
        <v>1293</v>
      </c>
      <c r="C773" t="s">
        <v>1981</v>
      </c>
      <c r="D773" t="s">
        <v>1241</v>
      </c>
      <c r="E773" t="s">
        <v>1236</v>
      </c>
      <c r="F773" t="s">
        <v>380</v>
      </c>
      <c r="G773" t="s">
        <v>1237</v>
      </c>
      <c r="J773">
        <v>50</v>
      </c>
    </row>
    <row r="774" spans="1:10">
      <c r="A774">
        <v>776021</v>
      </c>
      <c r="B774" t="s">
        <v>1595</v>
      </c>
      <c r="C774" t="s">
        <v>1982</v>
      </c>
      <c r="D774" t="s">
        <v>1234</v>
      </c>
      <c r="F774" t="s">
        <v>380</v>
      </c>
      <c r="G774" t="s">
        <v>1237</v>
      </c>
      <c r="H774" t="s">
        <v>1243</v>
      </c>
      <c r="J774">
        <v>4</v>
      </c>
    </row>
    <row r="775" spans="1:10">
      <c r="A775">
        <v>802402</v>
      </c>
      <c r="B775" t="s">
        <v>1168</v>
      </c>
      <c r="C775" t="s">
        <v>1983</v>
      </c>
      <c r="D775" t="s">
        <v>1241</v>
      </c>
      <c r="E775" t="s">
        <v>1245</v>
      </c>
      <c r="F775" t="s">
        <v>380</v>
      </c>
      <c r="G775" t="s">
        <v>1237</v>
      </c>
      <c r="J775">
        <v>95</v>
      </c>
    </row>
    <row r="776" spans="1:10">
      <c r="A776">
        <v>712264</v>
      </c>
      <c r="B776" t="s">
        <v>1842</v>
      </c>
      <c r="C776" t="s">
        <v>1984</v>
      </c>
      <c r="D776" t="s">
        <v>1234</v>
      </c>
      <c r="F776" t="s">
        <v>380</v>
      </c>
      <c r="G776" t="s">
        <v>1237</v>
      </c>
      <c r="J776">
        <v>2</v>
      </c>
    </row>
    <row r="777" spans="1:10">
      <c r="A777">
        <v>805231</v>
      </c>
      <c r="B777" t="s">
        <v>1985</v>
      </c>
      <c r="C777" t="s">
        <v>1986</v>
      </c>
      <c r="D777" t="s">
        <v>1241</v>
      </c>
      <c r="F777" t="s">
        <v>219</v>
      </c>
      <c r="G777" t="s">
        <v>1237</v>
      </c>
      <c r="J777">
        <v>46</v>
      </c>
    </row>
    <row r="778" spans="1:10">
      <c r="A778">
        <v>888149</v>
      </c>
      <c r="B778" t="s">
        <v>965</v>
      </c>
      <c r="C778" t="s">
        <v>1986</v>
      </c>
      <c r="D778" t="s">
        <v>1241</v>
      </c>
      <c r="F778" t="s">
        <v>219</v>
      </c>
      <c r="G778" t="s">
        <v>1237</v>
      </c>
      <c r="H778" t="s">
        <v>1243</v>
      </c>
      <c r="J778">
        <v>2</v>
      </c>
    </row>
    <row r="779" spans="1:10">
      <c r="A779">
        <v>803301</v>
      </c>
      <c r="B779" t="s">
        <v>1500</v>
      </c>
      <c r="C779" t="s">
        <v>1986</v>
      </c>
      <c r="D779" t="s">
        <v>1241</v>
      </c>
      <c r="E779" t="s">
        <v>1256</v>
      </c>
      <c r="F779" t="s">
        <v>380</v>
      </c>
      <c r="G779" t="s">
        <v>1237</v>
      </c>
      <c r="H779" t="s">
        <v>1243</v>
      </c>
      <c r="J779">
        <v>87</v>
      </c>
    </row>
    <row r="780" spans="1:10">
      <c r="A780">
        <v>711666</v>
      </c>
      <c r="B780" t="s">
        <v>935</v>
      </c>
      <c r="C780" t="s">
        <v>1987</v>
      </c>
      <c r="D780" t="s">
        <v>1234</v>
      </c>
      <c r="E780" t="s">
        <v>1242</v>
      </c>
      <c r="F780" t="s">
        <v>380</v>
      </c>
      <c r="G780" t="s">
        <v>1237</v>
      </c>
      <c r="J780">
        <v>10</v>
      </c>
    </row>
    <row r="781" spans="1:10">
      <c r="A781">
        <v>806899</v>
      </c>
      <c r="B781" t="s">
        <v>1636</v>
      </c>
      <c r="C781" t="s">
        <v>1988</v>
      </c>
      <c r="D781" t="s">
        <v>1241</v>
      </c>
      <c r="E781" t="s">
        <v>1242</v>
      </c>
      <c r="F781" t="s">
        <v>380</v>
      </c>
      <c r="G781" t="s">
        <v>1237</v>
      </c>
      <c r="J781">
        <v>6</v>
      </c>
    </row>
    <row r="782" spans="1:10">
      <c r="A782">
        <v>711999</v>
      </c>
      <c r="B782" t="s">
        <v>652</v>
      </c>
      <c r="C782" t="s">
        <v>1989</v>
      </c>
      <c r="D782" t="s">
        <v>1234</v>
      </c>
      <c r="F782" t="s">
        <v>380</v>
      </c>
      <c r="G782" t="s">
        <v>1237</v>
      </c>
      <c r="J782">
        <v>10</v>
      </c>
    </row>
    <row r="783" spans="1:10">
      <c r="A783">
        <v>800724</v>
      </c>
      <c r="B783" t="s">
        <v>1267</v>
      </c>
      <c r="C783" t="s">
        <v>1990</v>
      </c>
      <c r="D783" t="s">
        <v>1241</v>
      </c>
      <c r="E783" t="s">
        <v>1236</v>
      </c>
      <c r="F783" t="s">
        <v>380</v>
      </c>
      <c r="G783" t="s">
        <v>1237</v>
      </c>
      <c r="J783">
        <v>73</v>
      </c>
    </row>
    <row r="784" spans="1:10">
      <c r="A784">
        <v>702286</v>
      </c>
      <c r="B784" t="s">
        <v>655</v>
      </c>
      <c r="C784" t="s">
        <v>1991</v>
      </c>
      <c r="D784" t="s">
        <v>1234</v>
      </c>
      <c r="E784" t="s">
        <v>1236</v>
      </c>
      <c r="F784" t="s">
        <v>179</v>
      </c>
      <c r="G784" t="s">
        <v>1237</v>
      </c>
      <c r="J784">
        <v>8</v>
      </c>
    </row>
    <row r="785" spans="1:10">
      <c r="A785">
        <v>809260</v>
      </c>
      <c r="B785" t="s">
        <v>1267</v>
      </c>
      <c r="C785" t="s">
        <v>1992</v>
      </c>
      <c r="D785" t="s">
        <v>1241</v>
      </c>
      <c r="E785" t="s">
        <v>1236</v>
      </c>
      <c r="F785" t="s">
        <v>179</v>
      </c>
      <c r="G785" t="s">
        <v>1237</v>
      </c>
      <c r="J785">
        <v>10</v>
      </c>
    </row>
    <row r="786" spans="1:10">
      <c r="A786">
        <v>889971</v>
      </c>
      <c r="B786" t="s">
        <v>1993</v>
      </c>
      <c r="C786" t="s">
        <v>1994</v>
      </c>
      <c r="D786" t="s">
        <v>1241</v>
      </c>
      <c r="E786" t="s">
        <v>1271</v>
      </c>
      <c r="F786" t="s">
        <v>169</v>
      </c>
      <c r="G786" t="s">
        <v>1237</v>
      </c>
      <c r="H786" t="s">
        <v>1243</v>
      </c>
      <c r="I786">
        <v>9155172</v>
      </c>
      <c r="J786">
        <v>10</v>
      </c>
    </row>
    <row r="787" spans="1:10">
      <c r="A787">
        <v>710213</v>
      </c>
      <c r="B787" t="s">
        <v>1262</v>
      </c>
      <c r="C787" t="s">
        <v>1995</v>
      </c>
      <c r="D787" t="s">
        <v>1234</v>
      </c>
      <c r="E787" t="s">
        <v>1242</v>
      </c>
      <c r="F787" t="s">
        <v>380</v>
      </c>
      <c r="G787" t="s">
        <v>1237</v>
      </c>
      <c r="H787" t="s">
        <v>1243</v>
      </c>
      <c r="J787">
        <v>83</v>
      </c>
    </row>
    <row r="788" spans="1:10">
      <c r="A788">
        <v>804122</v>
      </c>
      <c r="B788" t="s">
        <v>1751</v>
      </c>
      <c r="C788" t="s">
        <v>1996</v>
      </c>
      <c r="D788" t="s">
        <v>1241</v>
      </c>
      <c r="F788" t="s">
        <v>380</v>
      </c>
      <c r="G788" t="s">
        <v>1237</v>
      </c>
      <c r="J788">
        <v>75</v>
      </c>
    </row>
    <row r="789" spans="1:10">
      <c r="A789">
        <v>701759</v>
      </c>
      <c r="B789" t="s">
        <v>1069</v>
      </c>
      <c r="C789" t="s">
        <v>1997</v>
      </c>
      <c r="D789" t="s">
        <v>1234</v>
      </c>
      <c r="F789" t="s">
        <v>380</v>
      </c>
      <c r="G789" t="s">
        <v>1237</v>
      </c>
    </row>
    <row r="790" spans="1:10">
      <c r="A790">
        <v>705152</v>
      </c>
      <c r="B790" t="s">
        <v>938</v>
      </c>
      <c r="C790" t="s">
        <v>1998</v>
      </c>
      <c r="D790" t="s">
        <v>1234</v>
      </c>
      <c r="E790" t="s">
        <v>1256</v>
      </c>
      <c r="F790" t="s">
        <v>1566</v>
      </c>
      <c r="G790" t="s">
        <v>1237</v>
      </c>
      <c r="J790">
        <v>43</v>
      </c>
    </row>
    <row r="791" spans="1:10">
      <c r="A791">
        <v>709828</v>
      </c>
      <c r="B791" t="s">
        <v>1999</v>
      </c>
      <c r="C791" t="s">
        <v>1998</v>
      </c>
      <c r="D791" t="s">
        <v>1234</v>
      </c>
      <c r="F791" t="s">
        <v>1566</v>
      </c>
      <c r="G791" t="s">
        <v>1237</v>
      </c>
      <c r="H791" t="s">
        <v>1243</v>
      </c>
      <c r="I791">
        <v>1526392</v>
      </c>
      <c r="J791">
        <v>71</v>
      </c>
    </row>
    <row r="792" spans="1:10">
      <c r="A792">
        <v>811083</v>
      </c>
      <c r="B792" t="s">
        <v>131</v>
      </c>
      <c r="C792" t="s">
        <v>2000</v>
      </c>
      <c r="D792" t="s">
        <v>1241</v>
      </c>
      <c r="E792" t="s">
        <v>1236</v>
      </c>
      <c r="F792" t="s">
        <v>1566</v>
      </c>
      <c r="G792" t="s">
        <v>1237</v>
      </c>
      <c r="H792" t="s">
        <v>1243</v>
      </c>
      <c r="I792">
        <v>1526198</v>
      </c>
      <c r="J792">
        <v>72</v>
      </c>
    </row>
    <row r="793" spans="1:10">
      <c r="A793">
        <v>806749</v>
      </c>
      <c r="B793" t="s">
        <v>1683</v>
      </c>
      <c r="C793" t="s">
        <v>2000</v>
      </c>
      <c r="D793" t="s">
        <v>1241</v>
      </c>
      <c r="E793" t="s">
        <v>1256</v>
      </c>
      <c r="F793" t="s">
        <v>1566</v>
      </c>
      <c r="G793" t="s">
        <v>1237</v>
      </c>
      <c r="J793">
        <v>43</v>
      </c>
    </row>
    <row r="794" spans="1:10">
      <c r="A794">
        <v>711174</v>
      </c>
      <c r="B794" t="s">
        <v>1539</v>
      </c>
      <c r="C794" t="s">
        <v>2001</v>
      </c>
      <c r="D794" t="s">
        <v>1234</v>
      </c>
      <c r="E794" t="s">
        <v>1271</v>
      </c>
      <c r="F794" t="s">
        <v>380</v>
      </c>
      <c r="G794" t="s">
        <v>1237</v>
      </c>
      <c r="J794">
        <v>89</v>
      </c>
    </row>
    <row r="795" spans="1:10">
      <c r="A795">
        <v>702342</v>
      </c>
      <c r="B795" t="s">
        <v>1288</v>
      </c>
      <c r="C795" t="s">
        <v>2001</v>
      </c>
      <c r="D795" t="s">
        <v>1234</v>
      </c>
      <c r="E795" t="s">
        <v>1236</v>
      </c>
      <c r="F795" t="s">
        <v>380</v>
      </c>
      <c r="G795" t="s">
        <v>1237</v>
      </c>
      <c r="H795" t="s">
        <v>1243</v>
      </c>
      <c r="J795">
        <v>78</v>
      </c>
    </row>
    <row r="796" spans="1:10">
      <c r="A796">
        <v>708541</v>
      </c>
      <c r="B796" t="s">
        <v>1288</v>
      </c>
      <c r="C796" t="s">
        <v>2001</v>
      </c>
      <c r="D796" t="s">
        <v>1234</v>
      </c>
      <c r="E796" t="s">
        <v>1236</v>
      </c>
      <c r="F796" t="s">
        <v>181</v>
      </c>
      <c r="G796" t="s">
        <v>1237</v>
      </c>
      <c r="H796" t="s">
        <v>1243</v>
      </c>
      <c r="I796">
        <v>9150002</v>
      </c>
      <c r="J796">
        <v>80</v>
      </c>
    </row>
    <row r="797" spans="1:10">
      <c r="A797">
        <v>702705</v>
      </c>
      <c r="B797" t="s">
        <v>1288</v>
      </c>
      <c r="C797" t="s">
        <v>2002</v>
      </c>
      <c r="D797" t="s">
        <v>1234</v>
      </c>
      <c r="E797" t="s">
        <v>1236</v>
      </c>
      <c r="F797" t="s">
        <v>380</v>
      </c>
      <c r="G797" t="s">
        <v>1237</v>
      </c>
      <c r="H797" t="s">
        <v>1243</v>
      </c>
      <c r="J797">
        <v>91</v>
      </c>
    </row>
    <row r="798" spans="1:10">
      <c r="A798">
        <v>718117</v>
      </c>
      <c r="B798" t="s">
        <v>1445</v>
      </c>
      <c r="C798" t="s">
        <v>2003</v>
      </c>
      <c r="D798" t="s">
        <v>1234</v>
      </c>
      <c r="E798" t="s">
        <v>1319</v>
      </c>
      <c r="F798" t="s">
        <v>179</v>
      </c>
      <c r="G798" t="s">
        <v>1237</v>
      </c>
      <c r="J798">
        <v>65</v>
      </c>
    </row>
    <row r="799" spans="1:10">
      <c r="A799">
        <v>800342</v>
      </c>
      <c r="B799" t="s">
        <v>1085</v>
      </c>
      <c r="C799" t="s">
        <v>2004</v>
      </c>
      <c r="D799" t="s">
        <v>1241</v>
      </c>
      <c r="E799" t="s">
        <v>1254</v>
      </c>
      <c r="F799" t="s">
        <v>380</v>
      </c>
      <c r="G799" t="s">
        <v>1237</v>
      </c>
      <c r="J799">
        <v>10</v>
      </c>
    </row>
    <row r="800" spans="1:10">
      <c r="A800">
        <v>705268</v>
      </c>
      <c r="B800" t="s">
        <v>1477</v>
      </c>
      <c r="C800" t="s">
        <v>2005</v>
      </c>
      <c r="D800" t="s">
        <v>1234</v>
      </c>
      <c r="E800" t="s">
        <v>1256</v>
      </c>
      <c r="F800" t="s">
        <v>179</v>
      </c>
      <c r="G800" t="s">
        <v>1237</v>
      </c>
      <c r="H800" t="s">
        <v>1243</v>
      </c>
      <c r="J800">
        <v>2</v>
      </c>
    </row>
    <row r="801" spans="1:10">
      <c r="A801">
        <v>704174</v>
      </c>
      <c r="B801" t="s">
        <v>675</v>
      </c>
      <c r="C801" t="s">
        <v>2006</v>
      </c>
      <c r="D801" t="s">
        <v>1234</v>
      </c>
      <c r="F801" t="s">
        <v>1261</v>
      </c>
      <c r="G801" t="s">
        <v>1237</v>
      </c>
      <c r="J801">
        <v>94</v>
      </c>
    </row>
    <row r="802" spans="1:10">
      <c r="A802">
        <v>700408</v>
      </c>
      <c r="B802" t="s">
        <v>1258</v>
      </c>
      <c r="C802" t="s">
        <v>2007</v>
      </c>
      <c r="D802" t="s">
        <v>1234</v>
      </c>
      <c r="E802" t="s">
        <v>1242</v>
      </c>
      <c r="F802" t="s">
        <v>380</v>
      </c>
      <c r="G802" t="s">
        <v>1237</v>
      </c>
      <c r="J802">
        <v>0</v>
      </c>
    </row>
    <row r="803" spans="1:10">
      <c r="A803">
        <v>704890</v>
      </c>
      <c r="B803" t="s">
        <v>655</v>
      </c>
      <c r="C803" t="s">
        <v>2008</v>
      </c>
      <c r="D803" t="s">
        <v>1234</v>
      </c>
      <c r="F803" t="s">
        <v>380</v>
      </c>
      <c r="G803" t="s">
        <v>1237</v>
      </c>
      <c r="J803">
        <v>89</v>
      </c>
    </row>
    <row r="804" spans="1:10">
      <c r="A804">
        <v>705111</v>
      </c>
      <c r="B804" t="s">
        <v>671</v>
      </c>
      <c r="C804" t="s">
        <v>2009</v>
      </c>
      <c r="D804" t="s">
        <v>1234</v>
      </c>
      <c r="E804" t="s">
        <v>1236</v>
      </c>
      <c r="F804" t="s">
        <v>380</v>
      </c>
      <c r="G804" t="s">
        <v>1237</v>
      </c>
      <c r="J804">
        <v>88</v>
      </c>
    </row>
    <row r="805" spans="1:10">
      <c r="A805">
        <v>889371</v>
      </c>
      <c r="B805" t="s">
        <v>965</v>
      </c>
      <c r="C805" t="s">
        <v>2010</v>
      </c>
      <c r="D805" t="s">
        <v>1241</v>
      </c>
      <c r="E805" t="s">
        <v>1254</v>
      </c>
      <c r="F805" t="s">
        <v>1261</v>
      </c>
      <c r="G805" t="s">
        <v>1237</v>
      </c>
      <c r="H805" t="s">
        <v>1243</v>
      </c>
      <c r="J805">
        <v>7</v>
      </c>
    </row>
    <row r="806" spans="1:10">
      <c r="A806">
        <v>811781</v>
      </c>
      <c r="B806" t="s">
        <v>1462</v>
      </c>
      <c r="C806" t="s">
        <v>2010</v>
      </c>
      <c r="D806" t="s">
        <v>1241</v>
      </c>
      <c r="E806" t="s">
        <v>1242</v>
      </c>
      <c r="F806" t="s">
        <v>380</v>
      </c>
      <c r="G806" t="s">
        <v>1237</v>
      </c>
      <c r="J806">
        <v>81</v>
      </c>
    </row>
    <row r="807" spans="1:10">
      <c r="A807">
        <v>777098</v>
      </c>
      <c r="B807" t="s">
        <v>675</v>
      </c>
      <c r="C807" t="s">
        <v>2011</v>
      </c>
      <c r="D807" t="s">
        <v>1234</v>
      </c>
      <c r="E807" t="s">
        <v>1271</v>
      </c>
      <c r="F807" t="s">
        <v>327</v>
      </c>
      <c r="G807" t="s">
        <v>1237</v>
      </c>
      <c r="H807" t="s">
        <v>1243</v>
      </c>
      <c r="I807">
        <v>9150404</v>
      </c>
      <c r="J807">
        <v>6</v>
      </c>
    </row>
    <row r="808" spans="1:10">
      <c r="A808">
        <v>800790</v>
      </c>
      <c r="B808" t="s">
        <v>333</v>
      </c>
      <c r="C808" t="s">
        <v>2012</v>
      </c>
      <c r="D808" t="s">
        <v>1241</v>
      </c>
      <c r="E808" t="s">
        <v>1271</v>
      </c>
      <c r="F808" t="s">
        <v>327</v>
      </c>
      <c r="G808" t="s">
        <v>1237</v>
      </c>
      <c r="I808">
        <v>9155164</v>
      </c>
      <c r="J808">
        <v>9</v>
      </c>
    </row>
    <row r="809" spans="1:10">
      <c r="A809">
        <v>891087</v>
      </c>
      <c r="B809" t="s">
        <v>960</v>
      </c>
      <c r="C809" t="s">
        <v>2013</v>
      </c>
      <c r="D809" t="s">
        <v>1241</v>
      </c>
      <c r="E809" t="s">
        <v>1245</v>
      </c>
      <c r="F809" t="s">
        <v>195</v>
      </c>
      <c r="G809" t="s">
        <v>1237</v>
      </c>
      <c r="H809" t="s">
        <v>1243</v>
      </c>
      <c r="J809">
        <v>16</v>
      </c>
    </row>
    <row r="810" spans="1:10">
      <c r="A810">
        <v>890704</v>
      </c>
      <c r="B810" t="s">
        <v>915</v>
      </c>
      <c r="C810" t="s">
        <v>2013</v>
      </c>
      <c r="D810" t="s">
        <v>1241</v>
      </c>
      <c r="E810" t="s">
        <v>1245</v>
      </c>
      <c r="F810" t="s">
        <v>195</v>
      </c>
      <c r="G810" t="s">
        <v>1237</v>
      </c>
      <c r="H810" t="s">
        <v>1243</v>
      </c>
      <c r="J810">
        <v>13</v>
      </c>
    </row>
    <row r="811" spans="1:10">
      <c r="A811">
        <v>707497</v>
      </c>
      <c r="B811" t="s">
        <v>1477</v>
      </c>
      <c r="C811" t="s">
        <v>2014</v>
      </c>
      <c r="D811" t="s">
        <v>1234</v>
      </c>
      <c r="E811" t="s">
        <v>1242</v>
      </c>
      <c r="F811" t="s">
        <v>380</v>
      </c>
      <c r="G811" t="s">
        <v>1237</v>
      </c>
      <c r="J811">
        <v>5</v>
      </c>
    </row>
    <row r="812" spans="1:10">
      <c r="A812">
        <v>812035</v>
      </c>
      <c r="B812" t="s">
        <v>1386</v>
      </c>
      <c r="C812" t="s">
        <v>2015</v>
      </c>
      <c r="D812" t="s">
        <v>1241</v>
      </c>
      <c r="E812" t="s">
        <v>1236</v>
      </c>
      <c r="F812" t="s">
        <v>380</v>
      </c>
      <c r="G812" t="s">
        <v>1237</v>
      </c>
      <c r="J812">
        <v>79</v>
      </c>
    </row>
    <row r="813" spans="1:10">
      <c r="A813">
        <v>806947</v>
      </c>
      <c r="B813" t="s">
        <v>333</v>
      </c>
      <c r="C813" t="s">
        <v>2016</v>
      </c>
      <c r="D813" t="s">
        <v>1241</v>
      </c>
      <c r="E813" t="s">
        <v>1254</v>
      </c>
      <c r="F813" t="s">
        <v>380</v>
      </c>
      <c r="G813" t="s">
        <v>1237</v>
      </c>
      <c r="J813">
        <v>8</v>
      </c>
    </row>
    <row r="814" spans="1:10">
      <c r="A814">
        <v>813167</v>
      </c>
      <c r="B814" t="s">
        <v>1817</v>
      </c>
      <c r="C814" t="s">
        <v>2016</v>
      </c>
      <c r="D814" t="s">
        <v>1241</v>
      </c>
      <c r="E814" t="s">
        <v>1254</v>
      </c>
      <c r="F814" t="s">
        <v>380</v>
      </c>
      <c r="G814" t="s">
        <v>1237</v>
      </c>
      <c r="J814">
        <v>6</v>
      </c>
    </row>
    <row r="815" spans="1:10">
      <c r="A815">
        <v>704753</v>
      </c>
      <c r="B815" t="s">
        <v>1019</v>
      </c>
      <c r="C815" t="s">
        <v>2017</v>
      </c>
      <c r="D815" t="s">
        <v>1234</v>
      </c>
      <c r="E815" t="s">
        <v>1254</v>
      </c>
      <c r="F815" t="s">
        <v>380</v>
      </c>
      <c r="G815" t="s">
        <v>1237</v>
      </c>
      <c r="J815">
        <v>8</v>
      </c>
    </row>
    <row r="816" spans="1:10">
      <c r="A816">
        <v>776047</v>
      </c>
      <c r="B816" t="s">
        <v>1133</v>
      </c>
      <c r="C816" t="s">
        <v>2018</v>
      </c>
      <c r="D816" t="s">
        <v>1234</v>
      </c>
      <c r="E816" t="s">
        <v>1271</v>
      </c>
      <c r="F816" t="s">
        <v>380</v>
      </c>
      <c r="G816" t="s">
        <v>1237</v>
      </c>
      <c r="H816" t="s">
        <v>1243</v>
      </c>
      <c r="J816">
        <v>98</v>
      </c>
    </row>
    <row r="817" spans="1:10">
      <c r="A817">
        <v>806626</v>
      </c>
      <c r="B817" t="s">
        <v>1400</v>
      </c>
      <c r="C817" t="s">
        <v>2019</v>
      </c>
      <c r="D817" t="s">
        <v>1241</v>
      </c>
      <c r="E817" t="s">
        <v>1236</v>
      </c>
      <c r="F817" t="s">
        <v>1329</v>
      </c>
      <c r="G817" t="s">
        <v>1237</v>
      </c>
      <c r="H817" t="s">
        <v>1243</v>
      </c>
      <c r="J817">
        <v>6</v>
      </c>
    </row>
    <row r="818" spans="1:10">
      <c r="A818">
        <v>715940</v>
      </c>
      <c r="B818" t="s">
        <v>2020</v>
      </c>
      <c r="C818" t="s">
        <v>2019</v>
      </c>
      <c r="D818" t="s">
        <v>1234</v>
      </c>
      <c r="E818" t="s">
        <v>1236</v>
      </c>
      <c r="F818" t="s">
        <v>1329</v>
      </c>
      <c r="G818" t="s">
        <v>1237</v>
      </c>
      <c r="H818" t="s">
        <v>1243</v>
      </c>
      <c r="J818">
        <v>4</v>
      </c>
    </row>
    <row r="819" spans="1:10">
      <c r="A819">
        <v>776088</v>
      </c>
      <c r="B819" t="s">
        <v>2021</v>
      </c>
      <c r="C819" t="s">
        <v>2022</v>
      </c>
      <c r="D819" t="s">
        <v>1234</v>
      </c>
      <c r="E819" t="s">
        <v>1254</v>
      </c>
      <c r="F819" t="s">
        <v>380</v>
      </c>
      <c r="G819" t="s">
        <v>1237</v>
      </c>
      <c r="H819" t="s">
        <v>1243</v>
      </c>
      <c r="J819">
        <v>7</v>
      </c>
    </row>
    <row r="820" spans="1:10">
      <c r="A820">
        <v>889142</v>
      </c>
      <c r="B820" t="s">
        <v>1355</v>
      </c>
      <c r="C820" t="s">
        <v>2023</v>
      </c>
      <c r="D820" t="s">
        <v>1241</v>
      </c>
      <c r="E820" t="s">
        <v>1242</v>
      </c>
      <c r="F820" t="s">
        <v>380</v>
      </c>
      <c r="G820" t="s">
        <v>1237</v>
      </c>
      <c r="H820" t="s">
        <v>1243</v>
      </c>
      <c r="J820">
        <v>6</v>
      </c>
    </row>
    <row r="821" spans="1:10">
      <c r="A821">
        <v>714417</v>
      </c>
      <c r="B821" t="s">
        <v>1153</v>
      </c>
      <c r="C821" t="s">
        <v>2024</v>
      </c>
      <c r="D821" t="s">
        <v>1234</v>
      </c>
      <c r="E821" t="s">
        <v>1235</v>
      </c>
      <c r="F821" t="s">
        <v>1263</v>
      </c>
      <c r="G821" t="s">
        <v>1237</v>
      </c>
      <c r="J821">
        <v>5</v>
      </c>
    </row>
    <row r="822" spans="1:10">
      <c r="A822">
        <v>706382</v>
      </c>
      <c r="B822" t="s">
        <v>1539</v>
      </c>
      <c r="C822" t="s">
        <v>2024</v>
      </c>
      <c r="D822" t="s">
        <v>1234</v>
      </c>
      <c r="E822" t="s">
        <v>1235</v>
      </c>
      <c r="F822" t="s">
        <v>1263</v>
      </c>
      <c r="G822" t="s">
        <v>1237</v>
      </c>
      <c r="J822">
        <v>8</v>
      </c>
    </row>
    <row r="823" spans="1:10">
      <c r="A823">
        <v>813181</v>
      </c>
      <c r="B823" t="s">
        <v>131</v>
      </c>
      <c r="C823" t="s">
        <v>2025</v>
      </c>
      <c r="D823" t="s">
        <v>1241</v>
      </c>
      <c r="F823" t="s">
        <v>380</v>
      </c>
      <c r="G823" t="s">
        <v>1237</v>
      </c>
      <c r="J823">
        <v>75</v>
      </c>
    </row>
    <row r="824" spans="1:10">
      <c r="A824">
        <v>717928</v>
      </c>
      <c r="B824" t="s">
        <v>122</v>
      </c>
      <c r="C824" t="s">
        <v>2026</v>
      </c>
      <c r="D824" t="s">
        <v>1234</v>
      </c>
      <c r="E824" t="s">
        <v>1242</v>
      </c>
      <c r="F824" t="s">
        <v>380</v>
      </c>
      <c r="G824" t="s">
        <v>1237</v>
      </c>
      <c r="J824">
        <v>7</v>
      </c>
    </row>
    <row r="825" spans="1:10">
      <c r="A825">
        <v>775571</v>
      </c>
      <c r="B825" t="s">
        <v>1445</v>
      </c>
      <c r="C825" t="s">
        <v>2026</v>
      </c>
      <c r="D825" t="s">
        <v>1234</v>
      </c>
      <c r="E825" t="s">
        <v>1249</v>
      </c>
      <c r="F825" t="s">
        <v>1769</v>
      </c>
      <c r="G825" t="s">
        <v>1237</v>
      </c>
      <c r="H825" t="s">
        <v>1243</v>
      </c>
      <c r="J825">
        <v>83</v>
      </c>
    </row>
    <row r="826" spans="1:10">
      <c r="A826">
        <v>778768</v>
      </c>
      <c r="B826" t="s">
        <v>663</v>
      </c>
      <c r="C826" t="s">
        <v>2026</v>
      </c>
      <c r="D826" t="s">
        <v>1234</v>
      </c>
      <c r="E826" t="s">
        <v>1235</v>
      </c>
      <c r="F826" t="s">
        <v>1937</v>
      </c>
      <c r="G826" t="s">
        <v>1237</v>
      </c>
      <c r="J826">
        <v>7</v>
      </c>
    </row>
    <row r="827" spans="1:10">
      <c r="A827">
        <v>812407</v>
      </c>
      <c r="B827" t="s">
        <v>333</v>
      </c>
      <c r="C827" t="s">
        <v>2027</v>
      </c>
      <c r="D827" t="s">
        <v>1241</v>
      </c>
      <c r="E827" t="s">
        <v>1242</v>
      </c>
      <c r="F827" t="s">
        <v>380</v>
      </c>
      <c r="G827" t="s">
        <v>1237</v>
      </c>
      <c r="J827">
        <v>5</v>
      </c>
    </row>
    <row r="828" spans="1:10">
      <c r="A828">
        <v>807799</v>
      </c>
      <c r="B828" t="s">
        <v>1745</v>
      </c>
      <c r="C828" t="s">
        <v>2027</v>
      </c>
      <c r="D828" t="s">
        <v>1241</v>
      </c>
      <c r="E828" t="s">
        <v>1242</v>
      </c>
      <c r="F828" t="s">
        <v>380</v>
      </c>
      <c r="G828" t="s">
        <v>1237</v>
      </c>
      <c r="J828">
        <v>7</v>
      </c>
    </row>
    <row r="829" spans="1:10">
      <c r="A829">
        <v>808158</v>
      </c>
      <c r="B829" t="s">
        <v>2028</v>
      </c>
      <c r="C829" t="s">
        <v>2027</v>
      </c>
      <c r="D829" t="s">
        <v>1241</v>
      </c>
      <c r="E829" t="s">
        <v>1271</v>
      </c>
      <c r="F829" t="s">
        <v>380</v>
      </c>
      <c r="G829" t="s">
        <v>1237</v>
      </c>
      <c r="H829" t="s">
        <v>1243</v>
      </c>
      <c r="J829">
        <v>83</v>
      </c>
    </row>
    <row r="830" spans="1:10">
      <c r="A830">
        <v>887623</v>
      </c>
      <c r="B830" t="s">
        <v>2028</v>
      </c>
      <c r="C830" t="s">
        <v>1497</v>
      </c>
      <c r="D830" t="s">
        <v>1241</v>
      </c>
      <c r="E830" t="s">
        <v>1264</v>
      </c>
      <c r="F830" t="s">
        <v>210</v>
      </c>
      <c r="G830" t="s">
        <v>1237</v>
      </c>
      <c r="H830" t="s">
        <v>1243</v>
      </c>
      <c r="J830">
        <v>73</v>
      </c>
    </row>
    <row r="831" spans="1:10">
      <c r="A831">
        <v>714008</v>
      </c>
      <c r="B831" t="s">
        <v>655</v>
      </c>
      <c r="C831" t="s">
        <v>2029</v>
      </c>
      <c r="D831" t="s">
        <v>1234</v>
      </c>
      <c r="E831" t="s">
        <v>1242</v>
      </c>
      <c r="F831" t="s">
        <v>380</v>
      </c>
      <c r="G831" t="s">
        <v>1237</v>
      </c>
      <c r="H831" t="s">
        <v>1243</v>
      </c>
      <c r="J831">
        <v>90</v>
      </c>
    </row>
    <row r="832" spans="1:10">
      <c r="A832">
        <v>710198</v>
      </c>
      <c r="B832" t="s">
        <v>938</v>
      </c>
      <c r="C832" t="s">
        <v>2029</v>
      </c>
      <c r="D832" t="s">
        <v>1234</v>
      </c>
      <c r="F832" t="s">
        <v>380</v>
      </c>
      <c r="G832" t="s">
        <v>1237</v>
      </c>
      <c r="J832">
        <v>79</v>
      </c>
    </row>
    <row r="833" spans="1:10">
      <c r="A833">
        <v>713494</v>
      </c>
      <c r="B833" t="s">
        <v>1411</v>
      </c>
      <c r="C833" t="s">
        <v>2030</v>
      </c>
      <c r="D833" t="s">
        <v>1234</v>
      </c>
      <c r="F833" t="s">
        <v>380</v>
      </c>
      <c r="G833" t="s">
        <v>1237</v>
      </c>
      <c r="J833">
        <v>79</v>
      </c>
    </row>
    <row r="834" spans="1:10">
      <c r="A834">
        <v>809765</v>
      </c>
      <c r="B834" t="s">
        <v>1279</v>
      </c>
      <c r="C834" t="s">
        <v>2031</v>
      </c>
      <c r="D834" t="s">
        <v>1241</v>
      </c>
      <c r="E834" t="s">
        <v>1254</v>
      </c>
      <c r="F834" t="s">
        <v>380</v>
      </c>
      <c r="G834" t="s">
        <v>1237</v>
      </c>
      <c r="J834">
        <v>78</v>
      </c>
    </row>
    <row r="835" spans="1:10">
      <c r="A835">
        <v>707401</v>
      </c>
      <c r="B835" t="s">
        <v>655</v>
      </c>
      <c r="C835" t="s">
        <v>2032</v>
      </c>
      <c r="D835" t="s">
        <v>1234</v>
      </c>
      <c r="F835" t="s">
        <v>380</v>
      </c>
      <c r="G835" t="s">
        <v>1237</v>
      </c>
      <c r="H835" t="s">
        <v>1243</v>
      </c>
      <c r="J835">
        <v>81</v>
      </c>
    </row>
    <row r="836" spans="1:10">
      <c r="A836">
        <v>889334</v>
      </c>
      <c r="B836" t="s">
        <v>1745</v>
      </c>
      <c r="C836" t="s">
        <v>2033</v>
      </c>
      <c r="D836" t="s">
        <v>1241</v>
      </c>
      <c r="E836" t="s">
        <v>1242</v>
      </c>
      <c r="F836" t="s">
        <v>1261</v>
      </c>
      <c r="G836" t="s">
        <v>1237</v>
      </c>
      <c r="H836" t="s">
        <v>1243</v>
      </c>
      <c r="J836">
        <v>10</v>
      </c>
    </row>
    <row r="837" spans="1:10">
      <c r="A837">
        <v>774750</v>
      </c>
      <c r="B837" t="s">
        <v>529</v>
      </c>
      <c r="C837" t="s">
        <v>2034</v>
      </c>
      <c r="D837" t="s">
        <v>1234</v>
      </c>
      <c r="E837" t="s">
        <v>1264</v>
      </c>
      <c r="F837" t="s">
        <v>1937</v>
      </c>
      <c r="G837" t="s">
        <v>1237</v>
      </c>
      <c r="H837" t="s">
        <v>1243</v>
      </c>
      <c r="J837">
        <v>95</v>
      </c>
    </row>
    <row r="838" spans="1:10">
      <c r="A838">
        <v>710870</v>
      </c>
      <c r="B838" t="s">
        <v>671</v>
      </c>
      <c r="C838" t="s">
        <v>2035</v>
      </c>
      <c r="D838" t="s">
        <v>1234</v>
      </c>
      <c r="E838" t="s">
        <v>1242</v>
      </c>
      <c r="F838" t="s">
        <v>380</v>
      </c>
      <c r="G838" t="s">
        <v>1237</v>
      </c>
      <c r="J838">
        <v>5</v>
      </c>
    </row>
    <row r="839" spans="1:10">
      <c r="A839">
        <v>807315</v>
      </c>
      <c r="B839" t="s">
        <v>1526</v>
      </c>
      <c r="C839" t="s">
        <v>2036</v>
      </c>
      <c r="D839" t="s">
        <v>1241</v>
      </c>
      <c r="F839" t="s">
        <v>380</v>
      </c>
      <c r="G839" t="s">
        <v>1237</v>
      </c>
      <c r="J839">
        <v>78</v>
      </c>
    </row>
    <row r="840" spans="1:10">
      <c r="A840">
        <v>715135</v>
      </c>
      <c r="B840" t="s">
        <v>1417</v>
      </c>
      <c r="C840" t="s">
        <v>2037</v>
      </c>
      <c r="D840" t="s">
        <v>1234</v>
      </c>
      <c r="E840" t="s">
        <v>1256</v>
      </c>
      <c r="F840" t="s">
        <v>380</v>
      </c>
      <c r="G840" t="s">
        <v>1237</v>
      </c>
      <c r="H840" t="s">
        <v>1243</v>
      </c>
      <c r="J840">
        <v>89</v>
      </c>
    </row>
    <row r="841" spans="1:10">
      <c r="A841">
        <v>889878</v>
      </c>
      <c r="B841" t="s">
        <v>1315</v>
      </c>
      <c r="C841" t="s">
        <v>2038</v>
      </c>
      <c r="D841" t="s">
        <v>1241</v>
      </c>
      <c r="E841" t="s">
        <v>1250</v>
      </c>
      <c r="F841" t="s">
        <v>169</v>
      </c>
      <c r="G841" t="s">
        <v>1237</v>
      </c>
      <c r="H841" t="s">
        <v>1243</v>
      </c>
      <c r="J841">
        <v>10</v>
      </c>
    </row>
    <row r="842" spans="1:10">
      <c r="A842">
        <v>718507</v>
      </c>
      <c r="B842" t="s">
        <v>1023</v>
      </c>
      <c r="C842" t="s">
        <v>2039</v>
      </c>
      <c r="D842" t="s">
        <v>1234</v>
      </c>
      <c r="E842" t="s">
        <v>1236</v>
      </c>
      <c r="F842" t="s">
        <v>380</v>
      </c>
      <c r="G842" t="s">
        <v>1237</v>
      </c>
      <c r="J842">
        <v>76</v>
      </c>
    </row>
    <row r="843" spans="1:10">
      <c r="A843">
        <v>807302</v>
      </c>
      <c r="B843" t="s">
        <v>1355</v>
      </c>
      <c r="C843" t="s">
        <v>2040</v>
      </c>
      <c r="D843" t="s">
        <v>1241</v>
      </c>
      <c r="E843" t="s">
        <v>1236</v>
      </c>
      <c r="F843" t="s">
        <v>380</v>
      </c>
      <c r="G843" t="s">
        <v>1237</v>
      </c>
      <c r="J843">
        <v>77</v>
      </c>
    </row>
    <row r="844" spans="1:10">
      <c r="A844">
        <v>704894</v>
      </c>
      <c r="B844" t="s">
        <v>2041</v>
      </c>
      <c r="C844" t="s">
        <v>2042</v>
      </c>
      <c r="D844" t="s">
        <v>1234</v>
      </c>
      <c r="F844" t="s">
        <v>380</v>
      </c>
      <c r="G844" t="s">
        <v>1237</v>
      </c>
      <c r="J844">
        <v>93</v>
      </c>
    </row>
    <row r="845" spans="1:10">
      <c r="A845">
        <v>777637</v>
      </c>
      <c r="B845" t="s">
        <v>1153</v>
      </c>
      <c r="C845" t="s">
        <v>2043</v>
      </c>
      <c r="D845" t="s">
        <v>1234</v>
      </c>
      <c r="E845" t="s">
        <v>1271</v>
      </c>
      <c r="F845" t="s">
        <v>561</v>
      </c>
      <c r="G845" t="s">
        <v>1237</v>
      </c>
      <c r="H845" t="s">
        <v>1243</v>
      </c>
      <c r="J845">
        <v>12</v>
      </c>
    </row>
    <row r="846" spans="1:10">
      <c r="A846">
        <v>703529</v>
      </c>
      <c r="B846" t="s">
        <v>1404</v>
      </c>
      <c r="C846" t="s">
        <v>2043</v>
      </c>
      <c r="D846" t="s">
        <v>1234</v>
      </c>
      <c r="E846" t="s">
        <v>1245</v>
      </c>
      <c r="F846" t="s">
        <v>179</v>
      </c>
      <c r="G846" t="s">
        <v>1237</v>
      </c>
      <c r="J846">
        <v>92</v>
      </c>
    </row>
    <row r="847" spans="1:10">
      <c r="A847">
        <v>710452</v>
      </c>
      <c r="B847" t="s">
        <v>1399</v>
      </c>
      <c r="C847" t="s">
        <v>2043</v>
      </c>
      <c r="D847" t="s">
        <v>1234</v>
      </c>
      <c r="E847" t="s">
        <v>1254</v>
      </c>
      <c r="F847" t="s">
        <v>380</v>
      </c>
      <c r="G847" t="s">
        <v>1237</v>
      </c>
      <c r="J847">
        <v>9</v>
      </c>
    </row>
    <row r="848" spans="1:10">
      <c r="A848">
        <v>716624</v>
      </c>
      <c r="B848" t="s">
        <v>1373</v>
      </c>
      <c r="C848" t="s">
        <v>2043</v>
      </c>
      <c r="D848" t="s">
        <v>1234</v>
      </c>
      <c r="E848" t="s">
        <v>1254</v>
      </c>
      <c r="F848" t="s">
        <v>380</v>
      </c>
      <c r="G848" t="s">
        <v>1237</v>
      </c>
      <c r="J848">
        <v>6</v>
      </c>
    </row>
    <row r="849" spans="1:10">
      <c r="A849">
        <v>809467</v>
      </c>
      <c r="B849" t="s">
        <v>2044</v>
      </c>
      <c r="C849" t="s">
        <v>2045</v>
      </c>
      <c r="D849" t="s">
        <v>1241</v>
      </c>
      <c r="E849" t="s">
        <v>1319</v>
      </c>
      <c r="F849" t="s">
        <v>380</v>
      </c>
      <c r="G849" t="s">
        <v>1237</v>
      </c>
      <c r="H849" t="s">
        <v>1243</v>
      </c>
      <c r="J849">
        <v>88</v>
      </c>
    </row>
    <row r="850" spans="1:10">
      <c r="A850">
        <v>804554</v>
      </c>
      <c r="B850" t="s">
        <v>1252</v>
      </c>
      <c r="C850" t="s">
        <v>2045</v>
      </c>
      <c r="D850" t="s">
        <v>1241</v>
      </c>
      <c r="F850" t="s">
        <v>380</v>
      </c>
      <c r="G850" t="s">
        <v>1237</v>
      </c>
      <c r="J850">
        <v>88</v>
      </c>
    </row>
    <row r="851" spans="1:10">
      <c r="A851">
        <v>810919</v>
      </c>
      <c r="B851" t="s">
        <v>1931</v>
      </c>
      <c r="C851" t="s">
        <v>2045</v>
      </c>
      <c r="D851" t="s">
        <v>1241</v>
      </c>
      <c r="F851" t="s">
        <v>380</v>
      </c>
      <c r="G851" t="s">
        <v>1237</v>
      </c>
      <c r="J851">
        <v>96</v>
      </c>
    </row>
    <row r="852" spans="1:10">
      <c r="A852">
        <v>706228</v>
      </c>
      <c r="B852" t="s">
        <v>1483</v>
      </c>
      <c r="C852" t="s">
        <v>2046</v>
      </c>
      <c r="D852" t="s">
        <v>1234</v>
      </c>
      <c r="E852" t="s">
        <v>1271</v>
      </c>
      <c r="F852" t="s">
        <v>219</v>
      </c>
      <c r="G852" t="s">
        <v>1237</v>
      </c>
      <c r="J852">
        <v>12</v>
      </c>
    </row>
    <row r="853" spans="1:10">
      <c r="A853">
        <v>776338</v>
      </c>
      <c r="B853" t="s">
        <v>1133</v>
      </c>
      <c r="C853" t="s">
        <v>2046</v>
      </c>
      <c r="D853" t="s">
        <v>1234</v>
      </c>
      <c r="E853" t="s">
        <v>1242</v>
      </c>
      <c r="F853" t="s">
        <v>1261</v>
      </c>
      <c r="G853" t="s">
        <v>1237</v>
      </c>
      <c r="H853" t="s">
        <v>1243</v>
      </c>
      <c r="J853">
        <v>1</v>
      </c>
    </row>
    <row r="854" spans="1:10">
      <c r="A854">
        <v>700288</v>
      </c>
      <c r="B854" t="s">
        <v>938</v>
      </c>
      <c r="C854" t="s">
        <v>2046</v>
      </c>
      <c r="D854" t="s">
        <v>1234</v>
      </c>
      <c r="E854" t="s">
        <v>1271</v>
      </c>
      <c r="F854" t="s">
        <v>219</v>
      </c>
      <c r="G854" t="s">
        <v>1237</v>
      </c>
      <c r="J854">
        <v>61</v>
      </c>
    </row>
    <row r="855" spans="1:10">
      <c r="A855">
        <v>705866</v>
      </c>
      <c r="B855" t="s">
        <v>1288</v>
      </c>
      <c r="C855" t="s">
        <v>2046</v>
      </c>
      <c r="D855" t="s">
        <v>1234</v>
      </c>
      <c r="E855" t="s">
        <v>1256</v>
      </c>
      <c r="F855" t="s">
        <v>380</v>
      </c>
      <c r="G855" t="s">
        <v>1237</v>
      </c>
      <c r="H855" t="s">
        <v>1243</v>
      </c>
      <c r="J855">
        <v>91</v>
      </c>
    </row>
    <row r="856" spans="1:10">
      <c r="A856">
        <v>807219</v>
      </c>
      <c r="B856" t="s">
        <v>2047</v>
      </c>
      <c r="C856" t="s">
        <v>2048</v>
      </c>
      <c r="D856" t="s">
        <v>1241</v>
      </c>
      <c r="E856" t="s">
        <v>1312</v>
      </c>
      <c r="F856" t="s">
        <v>380</v>
      </c>
      <c r="G856" t="s">
        <v>1237</v>
      </c>
      <c r="H856" t="s">
        <v>1243</v>
      </c>
      <c r="J856">
        <v>93</v>
      </c>
    </row>
    <row r="857" spans="1:10">
      <c r="A857">
        <v>715880</v>
      </c>
      <c r="B857" t="s">
        <v>1133</v>
      </c>
      <c r="C857" t="s">
        <v>2049</v>
      </c>
      <c r="D857" t="s">
        <v>1234</v>
      </c>
      <c r="E857" t="s">
        <v>1249</v>
      </c>
      <c r="F857" t="s">
        <v>380</v>
      </c>
      <c r="G857" t="s">
        <v>1237</v>
      </c>
      <c r="J857">
        <v>5</v>
      </c>
    </row>
    <row r="858" spans="1:10">
      <c r="A858">
        <v>714780</v>
      </c>
      <c r="B858" t="s">
        <v>652</v>
      </c>
      <c r="C858" t="s">
        <v>2049</v>
      </c>
      <c r="D858" t="s">
        <v>1234</v>
      </c>
      <c r="E858" t="s">
        <v>1236</v>
      </c>
      <c r="F858" t="s">
        <v>179</v>
      </c>
      <c r="G858" t="s">
        <v>1237</v>
      </c>
      <c r="J858">
        <v>91</v>
      </c>
    </row>
    <row r="859" spans="1:10">
      <c r="A859">
        <v>775677</v>
      </c>
      <c r="B859" t="s">
        <v>1336</v>
      </c>
      <c r="C859" t="s">
        <v>2049</v>
      </c>
      <c r="D859" t="s">
        <v>1234</v>
      </c>
      <c r="E859" t="s">
        <v>1236</v>
      </c>
      <c r="F859" t="s">
        <v>327</v>
      </c>
      <c r="G859" t="s">
        <v>1237</v>
      </c>
      <c r="H859" t="s">
        <v>1243</v>
      </c>
      <c r="J859">
        <v>13</v>
      </c>
    </row>
    <row r="860" spans="1:10">
      <c r="A860">
        <v>713022</v>
      </c>
      <c r="B860" t="s">
        <v>1023</v>
      </c>
      <c r="C860" t="s">
        <v>2049</v>
      </c>
      <c r="D860" t="s">
        <v>1234</v>
      </c>
      <c r="E860" t="s">
        <v>1236</v>
      </c>
      <c r="F860" t="s">
        <v>380</v>
      </c>
      <c r="G860" t="s">
        <v>1237</v>
      </c>
      <c r="J860">
        <v>78</v>
      </c>
    </row>
    <row r="861" spans="1:10">
      <c r="A861">
        <v>718642</v>
      </c>
      <c r="B861" t="s">
        <v>1023</v>
      </c>
      <c r="C861" t="s">
        <v>2049</v>
      </c>
      <c r="D861" t="s">
        <v>1234</v>
      </c>
      <c r="F861" t="s">
        <v>380</v>
      </c>
      <c r="G861" t="s">
        <v>1237</v>
      </c>
      <c r="J861">
        <v>78</v>
      </c>
    </row>
    <row r="862" spans="1:10">
      <c r="A862">
        <v>715374</v>
      </c>
      <c r="B862" t="s">
        <v>1023</v>
      </c>
      <c r="C862" t="s">
        <v>2049</v>
      </c>
      <c r="D862" t="s">
        <v>1234</v>
      </c>
      <c r="E862" t="s">
        <v>1256</v>
      </c>
      <c r="F862" t="s">
        <v>380</v>
      </c>
      <c r="G862" t="s">
        <v>1237</v>
      </c>
      <c r="H862" t="s">
        <v>1243</v>
      </c>
      <c r="J862">
        <v>80</v>
      </c>
    </row>
    <row r="863" spans="1:10">
      <c r="A863">
        <v>701162</v>
      </c>
      <c r="B863" t="s">
        <v>1425</v>
      </c>
      <c r="C863" t="s">
        <v>2049</v>
      </c>
      <c r="D863" t="s">
        <v>1234</v>
      </c>
      <c r="E863" t="s">
        <v>1236</v>
      </c>
      <c r="F863" t="s">
        <v>1568</v>
      </c>
      <c r="G863" t="s">
        <v>1237</v>
      </c>
      <c r="J863">
        <v>23</v>
      </c>
    </row>
    <row r="864" spans="1:10">
      <c r="A864">
        <v>702995</v>
      </c>
      <c r="B864" t="s">
        <v>1131</v>
      </c>
      <c r="C864" t="s">
        <v>2049</v>
      </c>
      <c r="D864" t="s">
        <v>1234</v>
      </c>
      <c r="E864" t="s">
        <v>1236</v>
      </c>
      <c r="F864" t="s">
        <v>1568</v>
      </c>
      <c r="G864" t="s">
        <v>1237</v>
      </c>
      <c r="H864" t="s">
        <v>1243</v>
      </c>
      <c r="J864">
        <v>5</v>
      </c>
    </row>
    <row r="865" spans="1:10">
      <c r="A865">
        <v>703977</v>
      </c>
      <c r="B865" t="s">
        <v>655</v>
      </c>
      <c r="C865" t="s">
        <v>2049</v>
      </c>
      <c r="D865" t="s">
        <v>1234</v>
      </c>
      <c r="E865" t="s">
        <v>1236</v>
      </c>
      <c r="F865" t="s">
        <v>1568</v>
      </c>
      <c r="G865" t="s">
        <v>1237</v>
      </c>
      <c r="J865">
        <v>82</v>
      </c>
    </row>
    <row r="866" spans="1:10">
      <c r="A866">
        <v>775678</v>
      </c>
      <c r="B866" t="s">
        <v>655</v>
      </c>
      <c r="C866" t="s">
        <v>2049</v>
      </c>
      <c r="D866" t="s">
        <v>1234</v>
      </c>
      <c r="E866" t="s">
        <v>1236</v>
      </c>
      <c r="F866" t="s">
        <v>327</v>
      </c>
      <c r="G866" t="s">
        <v>1237</v>
      </c>
      <c r="H866" t="s">
        <v>1243</v>
      </c>
      <c r="J866">
        <v>10</v>
      </c>
    </row>
    <row r="867" spans="1:10">
      <c r="A867">
        <v>776127</v>
      </c>
      <c r="B867" t="s">
        <v>525</v>
      </c>
      <c r="C867" t="s">
        <v>2049</v>
      </c>
      <c r="D867" t="s">
        <v>1234</v>
      </c>
      <c r="E867" t="s">
        <v>1242</v>
      </c>
      <c r="F867" t="s">
        <v>380</v>
      </c>
      <c r="G867" t="s">
        <v>1237</v>
      </c>
      <c r="H867" t="s">
        <v>1243</v>
      </c>
      <c r="J867">
        <v>10</v>
      </c>
    </row>
    <row r="868" spans="1:10">
      <c r="A868">
        <v>713886</v>
      </c>
      <c r="B868" t="s">
        <v>938</v>
      </c>
      <c r="C868" t="s">
        <v>2049</v>
      </c>
      <c r="D868" t="s">
        <v>1234</v>
      </c>
      <c r="F868" t="s">
        <v>380</v>
      </c>
      <c r="G868" t="s">
        <v>1237</v>
      </c>
      <c r="J868">
        <v>68</v>
      </c>
    </row>
    <row r="869" spans="1:10">
      <c r="A869">
        <v>705774</v>
      </c>
      <c r="B869" t="s">
        <v>938</v>
      </c>
      <c r="C869" t="s">
        <v>2049</v>
      </c>
      <c r="D869" t="s">
        <v>1234</v>
      </c>
      <c r="E869" t="s">
        <v>1236</v>
      </c>
      <c r="F869" t="s">
        <v>1447</v>
      </c>
      <c r="G869" t="s">
        <v>1237</v>
      </c>
      <c r="J869">
        <v>71</v>
      </c>
    </row>
    <row r="870" spans="1:10">
      <c r="A870">
        <v>710673</v>
      </c>
      <c r="B870" t="s">
        <v>938</v>
      </c>
      <c r="C870" t="s">
        <v>2049</v>
      </c>
      <c r="D870" t="s">
        <v>1234</v>
      </c>
      <c r="F870" t="s">
        <v>380</v>
      </c>
      <c r="G870" t="s">
        <v>1237</v>
      </c>
      <c r="H870" t="s">
        <v>1243</v>
      </c>
      <c r="J870">
        <v>80</v>
      </c>
    </row>
    <row r="871" spans="1:10">
      <c r="A871">
        <v>707374</v>
      </c>
      <c r="B871" t="s">
        <v>938</v>
      </c>
      <c r="C871" t="s">
        <v>2049</v>
      </c>
      <c r="D871" t="s">
        <v>1234</v>
      </c>
      <c r="F871" t="s">
        <v>210</v>
      </c>
      <c r="G871" t="s">
        <v>1237</v>
      </c>
      <c r="J871">
        <v>83</v>
      </c>
    </row>
    <row r="872" spans="1:10">
      <c r="A872">
        <v>703191</v>
      </c>
      <c r="B872" t="s">
        <v>1156</v>
      </c>
      <c r="C872" t="s">
        <v>2049</v>
      </c>
      <c r="D872" t="s">
        <v>1234</v>
      </c>
      <c r="E872" t="s">
        <v>1242</v>
      </c>
      <c r="F872" t="s">
        <v>1261</v>
      </c>
      <c r="G872" t="s">
        <v>1237</v>
      </c>
      <c r="J872">
        <v>99</v>
      </c>
    </row>
    <row r="873" spans="1:10">
      <c r="A873">
        <v>715428</v>
      </c>
      <c r="B873" t="s">
        <v>2050</v>
      </c>
      <c r="C873" t="s">
        <v>2049</v>
      </c>
      <c r="D873" t="s">
        <v>1234</v>
      </c>
      <c r="E873" t="s">
        <v>1236</v>
      </c>
      <c r="F873" t="s">
        <v>1568</v>
      </c>
      <c r="G873" t="s">
        <v>1237</v>
      </c>
      <c r="J873">
        <v>19</v>
      </c>
    </row>
    <row r="874" spans="1:10">
      <c r="A874">
        <v>701334</v>
      </c>
      <c r="B874" t="s">
        <v>1288</v>
      </c>
      <c r="C874" t="s">
        <v>2049</v>
      </c>
      <c r="D874" t="s">
        <v>1234</v>
      </c>
      <c r="F874" t="s">
        <v>380</v>
      </c>
      <c r="G874" t="s">
        <v>1237</v>
      </c>
      <c r="J874">
        <v>92</v>
      </c>
    </row>
    <row r="875" spans="1:10">
      <c r="A875">
        <v>717813</v>
      </c>
      <c r="B875" t="s">
        <v>1477</v>
      </c>
      <c r="C875" t="s">
        <v>2049</v>
      </c>
      <c r="D875" t="s">
        <v>1234</v>
      </c>
      <c r="E875" t="s">
        <v>1256</v>
      </c>
      <c r="F875" t="s">
        <v>1647</v>
      </c>
      <c r="G875" t="s">
        <v>1237</v>
      </c>
      <c r="J875">
        <v>12</v>
      </c>
    </row>
    <row r="876" spans="1:10">
      <c r="A876">
        <v>807118</v>
      </c>
      <c r="B876" t="s">
        <v>2051</v>
      </c>
      <c r="C876" t="s">
        <v>2052</v>
      </c>
      <c r="D876" t="s">
        <v>1241</v>
      </c>
      <c r="E876" t="s">
        <v>1249</v>
      </c>
      <c r="F876" t="s">
        <v>380</v>
      </c>
      <c r="G876" t="s">
        <v>1237</v>
      </c>
      <c r="J876">
        <v>4</v>
      </c>
    </row>
    <row r="877" spans="1:10">
      <c r="A877">
        <v>806599</v>
      </c>
      <c r="B877" t="s">
        <v>929</v>
      </c>
      <c r="C877" t="s">
        <v>2052</v>
      </c>
      <c r="D877" t="s">
        <v>1241</v>
      </c>
      <c r="E877" t="s">
        <v>1319</v>
      </c>
      <c r="F877" t="s">
        <v>380</v>
      </c>
      <c r="G877" t="s">
        <v>1237</v>
      </c>
      <c r="H877" t="s">
        <v>1243</v>
      </c>
      <c r="I877">
        <v>1159961</v>
      </c>
      <c r="J877">
        <v>90</v>
      </c>
    </row>
    <row r="878" spans="1:10">
      <c r="A878">
        <v>803016</v>
      </c>
      <c r="B878" t="s">
        <v>1333</v>
      </c>
      <c r="C878" t="s">
        <v>2052</v>
      </c>
      <c r="D878" t="s">
        <v>1241</v>
      </c>
      <c r="E878" t="s">
        <v>1236</v>
      </c>
      <c r="F878" t="s">
        <v>380</v>
      </c>
      <c r="G878" t="s">
        <v>1237</v>
      </c>
      <c r="J878">
        <v>82</v>
      </c>
    </row>
    <row r="879" spans="1:10">
      <c r="A879">
        <v>800282</v>
      </c>
      <c r="B879" t="s">
        <v>1386</v>
      </c>
      <c r="C879" t="s">
        <v>2052</v>
      </c>
      <c r="D879" t="s">
        <v>1241</v>
      </c>
      <c r="E879" t="s">
        <v>1236</v>
      </c>
      <c r="F879" t="s">
        <v>1568</v>
      </c>
      <c r="G879" t="s">
        <v>1237</v>
      </c>
      <c r="J879">
        <v>82</v>
      </c>
    </row>
    <row r="880" spans="1:10">
      <c r="A880">
        <v>802963</v>
      </c>
      <c r="B880" t="s">
        <v>2053</v>
      </c>
      <c r="C880" t="s">
        <v>2052</v>
      </c>
      <c r="D880" t="s">
        <v>1241</v>
      </c>
      <c r="E880" t="s">
        <v>1236</v>
      </c>
      <c r="F880" t="s">
        <v>1568</v>
      </c>
      <c r="G880" t="s">
        <v>1237</v>
      </c>
      <c r="J880">
        <v>51</v>
      </c>
    </row>
    <row r="881" spans="1:10">
      <c r="A881">
        <v>800798</v>
      </c>
      <c r="B881" t="s">
        <v>1469</v>
      </c>
      <c r="C881" t="s">
        <v>2052</v>
      </c>
      <c r="D881" t="s">
        <v>1241</v>
      </c>
      <c r="F881" t="s">
        <v>380</v>
      </c>
      <c r="G881" t="s">
        <v>1237</v>
      </c>
      <c r="J881">
        <v>81</v>
      </c>
    </row>
    <row r="882" spans="1:10">
      <c r="A882">
        <v>805513</v>
      </c>
      <c r="B882" t="s">
        <v>1462</v>
      </c>
      <c r="C882" t="s">
        <v>2052</v>
      </c>
      <c r="D882" t="s">
        <v>1241</v>
      </c>
      <c r="E882" t="s">
        <v>1250</v>
      </c>
      <c r="F882" t="s">
        <v>380</v>
      </c>
      <c r="G882" t="s">
        <v>1237</v>
      </c>
      <c r="H882" t="s">
        <v>1243</v>
      </c>
      <c r="J882">
        <v>90</v>
      </c>
    </row>
    <row r="883" spans="1:10">
      <c r="A883">
        <v>813120</v>
      </c>
      <c r="B883" t="s">
        <v>1355</v>
      </c>
      <c r="C883" t="s">
        <v>2052</v>
      </c>
      <c r="D883" t="s">
        <v>1241</v>
      </c>
      <c r="E883" t="s">
        <v>1250</v>
      </c>
      <c r="F883" t="s">
        <v>179</v>
      </c>
      <c r="G883" t="s">
        <v>1237</v>
      </c>
      <c r="J883">
        <v>93</v>
      </c>
    </row>
    <row r="884" spans="1:10">
      <c r="A884">
        <v>801502</v>
      </c>
      <c r="B884" t="s">
        <v>1355</v>
      </c>
      <c r="C884" t="s">
        <v>2052</v>
      </c>
      <c r="D884" t="s">
        <v>1241</v>
      </c>
      <c r="E884" t="s">
        <v>1236</v>
      </c>
      <c r="F884" t="s">
        <v>1568</v>
      </c>
      <c r="G884" t="s">
        <v>1237</v>
      </c>
      <c r="H884" t="s">
        <v>1243</v>
      </c>
      <c r="J884">
        <v>99</v>
      </c>
    </row>
    <row r="885" spans="1:10">
      <c r="A885">
        <v>808665</v>
      </c>
      <c r="B885" t="s">
        <v>2028</v>
      </c>
      <c r="C885" t="s">
        <v>2052</v>
      </c>
      <c r="D885" t="s">
        <v>1241</v>
      </c>
      <c r="E885" t="s">
        <v>1236</v>
      </c>
      <c r="F885" t="s">
        <v>380</v>
      </c>
      <c r="G885" t="s">
        <v>1237</v>
      </c>
      <c r="H885" t="s">
        <v>1243</v>
      </c>
      <c r="I885">
        <v>1159967</v>
      </c>
      <c r="J885">
        <v>92</v>
      </c>
    </row>
    <row r="886" spans="1:10">
      <c r="A886">
        <v>805882</v>
      </c>
      <c r="B886" t="s">
        <v>915</v>
      </c>
      <c r="C886" t="s">
        <v>2052</v>
      </c>
      <c r="D886" t="s">
        <v>1241</v>
      </c>
      <c r="E886" t="s">
        <v>1236</v>
      </c>
      <c r="F886" t="s">
        <v>179</v>
      </c>
      <c r="G886" t="s">
        <v>1237</v>
      </c>
      <c r="H886" t="s">
        <v>1243</v>
      </c>
      <c r="I886">
        <v>9155006</v>
      </c>
      <c r="J886">
        <v>97</v>
      </c>
    </row>
    <row r="887" spans="1:10">
      <c r="A887">
        <v>807960</v>
      </c>
      <c r="B887" t="s">
        <v>915</v>
      </c>
      <c r="C887" t="s">
        <v>2052</v>
      </c>
      <c r="D887" t="s">
        <v>1241</v>
      </c>
      <c r="E887" t="s">
        <v>1242</v>
      </c>
      <c r="F887" t="s">
        <v>380</v>
      </c>
      <c r="G887" t="s">
        <v>1237</v>
      </c>
      <c r="J887">
        <v>4</v>
      </c>
    </row>
    <row r="888" spans="1:10">
      <c r="A888">
        <v>811757</v>
      </c>
      <c r="B888" t="s">
        <v>915</v>
      </c>
      <c r="C888" t="s">
        <v>2052</v>
      </c>
      <c r="D888" t="s">
        <v>1241</v>
      </c>
      <c r="E888" t="s">
        <v>1245</v>
      </c>
      <c r="F888" t="s">
        <v>169</v>
      </c>
      <c r="G888" t="s">
        <v>1237</v>
      </c>
      <c r="J888">
        <v>7</v>
      </c>
    </row>
    <row r="889" spans="1:10">
      <c r="A889">
        <v>775697</v>
      </c>
      <c r="B889" t="s">
        <v>671</v>
      </c>
      <c r="C889" t="s">
        <v>2054</v>
      </c>
      <c r="D889" t="s">
        <v>1234</v>
      </c>
      <c r="E889" t="s">
        <v>1254</v>
      </c>
      <c r="F889" t="s">
        <v>59</v>
      </c>
      <c r="G889" t="s">
        <v>1237</v>
      </c>
      <c r="H889" t="s">
        <v>1243</v>
      </c>
      <c r="I889">
        <v>9150394</v>
      </c>
      <c r="J889">
        <v>8</v>
      </c>
    </row>
    <row r="890" spans="1:10">
      <c r="A890">
        <v>809773</v>
      </c>
      <c r="B890" t="s">
        <v>1351</v>
      </c>
      <c r="C890" t="s">
        <v>2055</v>
      </c>
      <c r="D890" t="s">
        <v>1241</v>
      </c>
      <c r="E890" t="s">
        <v>1312</v>
      </c>
      <c r="F890" t="s">
        <v>380</v>
      </c>
      <c r="G890" t="s">
        <v>1237</v>
      </c>
      <c r="H890" t="s">
        <v>1243</v>
      </c>
      <c r="J890">
        <v>81</v>
      </c>
    </row>
    <row r="891" spans="1:10">
      <c r="A891">
        <v>811345</v>
      </c>
      <c r="B891" t="s">
        <v>2028</v>
      </c>
      <c r="C891" t="s">
        <v>2056</v>
      </c>
      <c r="D891" t="s">
        <v>1241</v>
      </c>
      <c r="F891" t="s">
        <v>380</v>
      </c>
      <c r="G891" t="s">
        <v>1237</v>
      </c>
      <c r="J891">
        <v>74</v>
      </c>
    </row>
    <row r="892" spans="1:10">
      <c r="A892">
        <v>776039</v>
      </c>
      <c r="B892" t="s">
        <v>529</v>
      </c>
      <c r="C892" t="s">
        <v>2057</v>
      </c>
      <c r="D892" t="s">
        <v>1234</v>
      </c>
      <c r="E892" t="s">
        <v>1235</v>
      </c>
      <c r="F892" t="s">
        <v>380</v>
      </c>
      <c r="G892" t="s">
        <v>1237</v>
      </c>
      <c r="H892" t="s">
        <v>1243</v>
      </c>
      <c r="J892">
        <v>95</v>
      </c>
    </row>
    <row r="893" spans="1:10">
      <c r="A893">
        <v>710775</v>
      </c>
      <c r="B893" t="s">
        <v>1411</v>
      </c>
      <c r="C893" t="s">
        <v>2058</v>
      </c>
      <c r="D893" t="s">
        <v>1234</v>
      </c>
      <c r="F893" t="s">
        <v>179</v>
      </c>
      <c r="G893" t="s">
        <v>1237</v>
      </c>
      <c r="J893">
        <v>47</v>
      </c>
    </row>
    <row r="894" spans="1:10">
      <c r="A894">
        <v>888123</v>
      </c>
      <c r="B894" t="s">
        <v>2059</v>
      </c>
      <c r="C894" t="s">
        <v>2060</v>
      </c>
      <c r="D894" t="s">
        <v>1241</v>
      </c>
      <c r="F894" t="s">
        <v>1937</v>
      </c>
      <c r="G894" t="s">
        <v>1237</v>
      </c>
      <c r="H894" t="s">
        <v>1243</v>
      </c>
      <c r="J894">
        <v>85</v>
      </c>
    </row>
    <row r="895" spans="1:10">
      <c r="A895">
        <v>703723</v>
      </c>
      <c r="B895" t="s">
        <v>1477</v>
      </c>
      <c r="C895" t="s">
        <v>2061</v>
      </c>
      <c r="D895" t="s">
        <v>1234</v>
      </c>
      <c r="E895" t="s">
        <v>1312</v>
      </c>
      <c r="F895" t="s">
        <v>380</v>
      </c>
      <c r="G895" t="s">
        <v>1237</v>
      </c>
      <c r="H895" t="s">
        <v>1243</v>
      </c>
      <c r="J895">
        <v>90</v>
      </c>
    </row>
    <row r="896" spans="1:10">
      <c r="A896">
        <v>718378</v>
      </c>
      <c r="B896" t="s">
        <v>1023</v>
      </c>
      <c r="C896" t="s">
        <v>2062</v>
      </c>
      <c r="D896" t="s">
        <v>1234</v>
      </c>
      <c r="E896" t="s">
        <v>1236</v>
      </c>
      <c r="F896" t="s">
        <v>380</v>
      </c>
      <c r="G896" t="s">
        <v>1237</v>
      </c>
      <c r="H896" t="s">
        <v>1243</v>
      </c>
      <c r="J896">
        <v>80</v>
      </c>
    </row>
    <row r="897" spans="1:10">
      <c r="A897">
        <v>704615</v>
      </c>
      <c r="B897" t="s">
        <v>1133</v>
      </c>
      <c r="C897" t="s">
        <v>2063</v>
      </c>
      <c r="D897" t="s">
        <v>1234</v>
      </c>
      <c r="E897" t="s">
        <v>1271</v>
      </c>
      <c r="F897" t="s">
        <v>380</v>
      </c>
      <c r="G897" t="s">
        <v>1237</v>
      </c>
      <c r="J897">
        <v>78</v>
      </c>
    </row>
    <row r="898" spans="1:10">
      <c r="A898">
        <v>812859</v>
      </c>
      <c r="B898" t="s">
        <v>965</v>
      </c>
      <c r="C898" t="s">
        <v>2064</v>
      </c>
      <c r="D898" t="s">
        <v>1241</v>
      </c>
      <c r="E898" t="s">
        <v>1319</v>
      </c>
      <c r="F898" t="s">
        <v>179</v>
      </c>
      <c r="G898" t="s">
        <v>1237</v>
      </c>
      <c r="H898" t="s">
        <v>1243</v>
      </c>
      <c r="J898">
        <v>4</v>
      </c>
    </row>
    <row r="899" spans="1:10">
      <c r="A899">
        <v>713223</v>
      </c>
      <c r="B899" t="s">
        <v>2065</v>
      </c>
      <c r="C899" t="s">
        <v>2066</v>
      </c>
      <c r="D899" t="s">
        <v>1234</v>
      </c>
      <c r="E899" t="s">
        <v>1236</v>
      </c>
      <c r="F899" t="s">
        <v>561</v>
      </c>
      <c r="G899" t="s">
        <v>1237</v>
      </c>
      <c r="J899">
        <v>9</v>
      </c>
    </row>
    <row r="900" spans="1:10">
      <c r="A900">
        <v>709252</v>
      </c>
      <c r="B900" t="s">
        <v>1595</v>
      </c>
      <c r="C900" t="s">
        <v>2067</v>
      </c>
      <c r="D900" t="s">
        <v>1234</v>
      </c>
      <c r="E900" t="s">
        <v>1256</v>
      </c>
      <c r="F900" t="s">
        <v>179</v>
      </c>
      <c r="G900" t="s">
        <v>1237</v>
      </c>
      <c r="H900" t="s">
        <v>1243</v>
      </c>
      <c r="J900">
        <v>7</v>
      </c>
    </row>
    <row r="901" spans="1:10">
      <c r="A901">
        <v>703242</v>
      </c>
      <c r="B901" t="s">
        <v>1288</v>
      </c>
      <c r="C901" t="s">
        <v>2068</v>
      </c>
      <c r="D901" t="s">
        <v>1234</v>
      </c>
      <c r="E901" t="s">
        <v>1236</v>
      </c>
      <c r="F901" t="s">
        <v>1731</v>
      </c>
      <c r="G901" t="s">
        <v>1237</v>
      </c>
      <c r="J901">
        <v>67</v>
      </c>
    </row>
    <row r="902" spans="1:10">
      <c r="A902">
        <v>804934</v>
      </c>
      <c r="B902" t="s">
        <v>1351</v>
      </c>
      <c r="C902" t="s">
        <v>2069</v>
      </c>
      <c r="D902" t="s">
        <v>1241</v>
      </c>
      <c r="E902" t="s">
        <v>1256</v>
      </c>
      <c r="F902" t="s">
        <v>179</v>
      </c>
      <c r="G902" t="s">
        <v>1237</v>
      </c>
      <c r="H902" t="s">
        <v>1243</v>
      </c>
      <c r="J902">
        <v>2</v>
      </c>
    </row>
    <row r="903" spans="1:10">
      <c r="A903">
        <v>711791</v>
      </c>
      <c r="B903" t="s">
        <v>1023</v>
      </c>
      <c r="C903" t="s">
        <v>2070</v>
      </c>
      <c r="D903" t="s">
        <v>1234</v>
      </c>
      <c r="E903" t="s">
        <v>1271</v>
      </c>
      <c r="F903" t="s">
        <v>380</v>
      </c>
      <c r="G903" t="s">
        <v>1237</v>
      </c>
      <c r="H903" t="s">
        <v>1243</v>
      </c>
      <c r="J903">
        <v>88</v>
      </c>
    </row>
    <row r="904" spans="1:10">
      <c r="A904">
        <v>810243</v>
      </c>
      <c r="B904" t="s">
        <v>1956</v>
      </c>
      <c r="C904" t="s">
        <v>2071</v>
      </c>
      <c r="D904" t="s">
        <v>1241</v>
      </c>
      <c r="F904" t="s">
        <v>380</v>
      </c>
      <c r="G904" t="s">
        <v>1237</v>
      </c>
      <c r="J904">
        <v>94</v>
      </c>
    </row>
    <row r="905" spans="1:10">
      <c r="A905">
        <v>774767</v>
      </c>
      <c r="B905" t="s">
        <v>2072</v>
      </c>
      <c r="C905" t="s">
        <v>2073</v>
      </c>
      <c r="D905" t="s">
        <v>1234</v>
      </c>
      <c r="F905" t="s">
        <v>219</v>
      </c>
      <c r="G905" t="s">
        <v>1237</v>
      </c>
      <c r="H905" t="s">
        <v>1243</v>
      </c>
      <c r="I905">
        <v>9150350</v>
      </c>
      <c r="J905">
        <v>3</v>
      </c>
    </row>
    <row r="906" spans="1:10">
      <c r="A906">
        <v>702930</v>
      </c>
      <c r="B906" t="s">
        <v>675</v>
      </c>
      <c r="C906" t="s">
        <v>2073</v>
      </c>
      <c r="D906" t="s">
        <v>1234</v>
      </c>
      <c r="E906" t="s">
        <v>1245</v>
      </c>
      <c r="F906" t="s">
        <v>380</v>
      </c>
      <c r="G906" t="s">
        <v>1237</v>
      </c>
      <c r="H906" t="s">
        <v>1243</v>
      </c>
      <c r="J906">
        <v>83</v>
      </c>
    </row>
    <row r="907" spans="1:10">
      <c r="A907">
        <v>715596</v>
      </c>
      <c r="B907" t="s">
        <v>675</v>
      </c>
      <c r="C907" t="s">
        <v>2073</v>
      </c>
      <c r="D907" t="s">
        <v>1234</v>
      </c>
      <c r="E907" t="s">
        <v>1245</v>
      </c>
      <c r="F907" t="s">
        <v>179</v>
      </c>
      <c r="G907" t="s">
        <v>1237</v>
      </c>
      <c r="H907" t="s">
        <v>1243</v>
      </c>
      <c r="I907">
        <v>9150259</v>
      </c>
      <c r="J907">
        <v>88</v>
      </c>
    </row>
    <row r="908" spans="1:10">
      <c r="A908">
        <v>704647</v>
      </c>
      <c r="B908" t="s">
        <v>1298</v>
      </c>
      <c r="C908" t="s">
        <v>2073</v>
      </c>
      <c r="D908" t="s">
        <v>1234</v>
      </c>
      <c r="E908" t="s">
        <v>1242</v>
      </c>
      <c r="F908" t="s">
        <v>380</v>
      </c>
      <c r="G908" t="s">
        <v>1237</v>
      </c>
      <c r="J908">
        <v>10</v>
      </c>
    </row>
    <row r="909" spans="1:10">
      <c r="A909">
        <v>809346</v>
      </c>
      <c r="B909" t="s">
        <v>965</v>
      </c>
      <c r="C909" t="s">
        <v>2074</v>
      </c>
      <c r="D909" t="s">
        <v>1241</v>
      </c>
      <c r="E909" t="s">
        <v>1254</v>
      </c>
      <c r="F909" t="s">
        <v>380</v>
      </c>
      <c r="G909" t="s">
        <v>1237</v>
      </c>
      <c r="J909">
        <v>11</v>
      </c>
    </row>
    <row r="910" spans="1:10">
      <c r="A910">
        <v>809827</v>
      </c>
      <c r="B910" t="s">
        <v>2075</v>
      </c>
      <c r="C910" t="s">
        <v>2074</v>
      </c>
      <c r="D910" t="s">
        <v>1241</v>
      </c>
      <c r="E910" t="s">
        <v>1256</v>
      </c>
      <c r="F910" t="s">
        <v>380</v>
      </c>
      <c r="G910" t="s">
        <v>1237</v>
      </c>
      <c r="J910">
        <v>12</v>
      </c>
    </row>
    <row r="911" spans="1:10">
      <c r="A911">
        <v>774101</v>
      </c>
      <c r="B911" t="s">
        <v>935</v>
      </c>
      <c r="C911" t="s">
        <v>2076</v>
      </c>
      <c r="D911" t="s">
        <v>1234</v>
      </c>
      <c r="E911" t="s">
        <v>1264</v>
      </c>
      <c r="F911" t="s">
        <v>210</v>
      </c>
      <c r="G911" t="s">
        <v>1237</v>
      </c>
      <c r="H911" t="s">
        <v>1243</v>
      </c>
      <c r="I911">
        <v>7150015</v>
      </c>
      <c r="J911">
        <v>70</v>
      </c>
    </row>
    <row r="912" spans="1:10">
      <c r="A912">
        <v>774100</v>
      </c>
      <c r="B912" t="s">
        <v>935</v>
      </c>
      <c r="C912" t="s">
        <v>2076</v>
      </c>
      <c r="D912" t="s">
        <v>1234</v>
      </c>
      <c r="E912" t="s">
        <v>1264</v>
      </c>
      <c r="F912" t="s">
        <v>210</v>
      </c>
      <c r="G912" t="s">
        <v>1237</v>
      </c>
      <c r="H912" t="s">
        <v>1243</v>
      </c>
      <c r="I912">
        <v>9150126</v>
      </c>
      <c r="J912">
        <v>94</v>
      </c>
    </row>
    <row r="913" spans="1:10">
      <c r="A913">
        <v>812176</v>
      </c>
      <c r="B913" t="s">
        <v>1657</v>
      </c>
      <c r="C913" t="s">
        <v>2078</v>
      </c>
      <c r="D913" t="s">
        <v>1241</v>
      </c>
      <c r="E913" t="s">
        <v>1264</v>
      </c>
      <c r="F913" t="s">
        <v>1550</v>
      </c>
      <c r="G913" t="s">
        <v>1237</v>
      </c>
      <c r="J913">
        <v>47</v>
      </c>
    </row>
    <row r="914" spans="1:10">
      <c r="A914">
        <v>887799</v>
      </c>
      <c r="B914" t="s">
        <v>1432</v>
      </c>
      <c r="C914" t="s">
        <v>2078</v>
      </c>
      <c r="D914" t="s">
        <v>1241</v>
      </c>
      <c r="E914" t="s">
        <v>1264</v>
      </c>
      <c r="F914" t="s">
        <v>1550</v>
      </c>
      <c r="G914" t="s">
        <v>1237</v>
      </c>
      <c r="H914" t="s">
        <v>1243</v>
      </c>
      <c r="I914">
        <v>1387003</v>
      </c>
      <c r="J914">
        <v>73</v>
      </c>
    </row>
    <row r="915" spans="1:10">
      <c r="A915">
        <v>707327</v>
      </c>
      <c r="B915" t="s">
        <v>938</v>
      </c>
      <c r="C915" t="s">
        <v>2079</v>
      </c>
      <c r="D915" t="s">
        <v>1234</v>
      </c>
      <c r="E915" t="s">
        <v>1256</v>
      </c>
      <c r="F915" t="s">
        <v>380</v>
      </c>
      <c r="G915" t="s">
        <v>1237</v>
      </c>
      <c r="H915" t="s">
        <v>1243</v>
      </c>
      <c r="J915">
        <v>78</v>
      </c>
    </row>
    <row r="916" spans="1:10">
      <c r="A916">
        <v>714379</v>
      </c>
      <c r="B916" t="s">
        <v>1069</v>
      </c>
      <c r="C916" t="s">
        <v>2080</v>
      </c>
      <c r="D916" t="s">
        <v>1234</v>
      </c>
      <c r="E916" t="s">
        <v>1254</v>
      </c>
      <c r="F916" t="s">
        <v>380</v>
      </c>
      <c r="G916" t="s">
        <v>1237</v>
      </c>
      <c r="H916" t="s">
        <v>1243</v>
      </c>
      <c r="J916">
        <v>80</v>
      </c>
    </row>
    <row r="917" spans="1:10">
      <c r="A917">
        <v>705394</v>
      </c>
      <c r="B917" t="s">
        <v>116</v>
      </c>
      <c r="C917" t="s">
        <v>2081</v>
      </c>
      <c r="D917" t="s">
        <v>1234</v>
      </c>
      <c r="F917" t="s">
        <v>210</v>
      </c>
      <c r="G917" t="s">
        <v>1237</v>
      </c>
      <c r="J917">
        <v>55</v>
      </c>
    </row>
    <row r="918" spans="1:10">
      <c r="A918">
        <v>803984</v>
      </c>
      <c r="B918" t="s">
        <v>915</v>
      </c>
      <c r="C918" t="s">
        <v>2082</v>
      </c>
      <c r="D918" t="s">
        <v>1241</v>
      </c>
      <c r="E918" t="s">
        <v>1236</v>
      </c>
      <c r="F918" t="s">
        <v>380</v>
      </c>
      <c r="G918" t="s">
        <v>1237</v>
      </c>
      <c r="H918" t="s">
        <v>1243</v>
      </c>
      <c r="J918">
        <v>88</v>
      </c>
    </row>
    <row r="919" spans="1:10">
      <c r="A919">
        <v>700070</v>
      </c>
      <c r="B919" t="s">
        <v>1711</v>
      </c>
      <c r="C919" t="s">
        <v>2083</v>
      </c>
      <c r="D919" t="s">
        <v>1234</v>
      </c>
      <c r="E919" t="s">
        <v>1236</v>
      </c>
      <c r="F919" t="s">
        <v>380</v>
      </c>
      <c r="G919" t="s">
        <v>1237</v>
      </c>
      <c r="H919" t="s">
        <v>1243</v>
      </c>
      <c r="J919">
        <v>84</v>
      </c>
    </row>
    <row r="920" spans="1:10">
      <c r="A920">
        <v>701905</v>
      </c>
      <c r="B920" t="s">
        <v>935</v>
      </c>
      <c r="C920" t="s">
        <v>2084</v>
      </c>
      <c r="D920" t="s">
        <v>1234</v>
      </c>
      <c r="F920" t="s">
        <v>1263</v>
      </c>
      <c r="G920" t="s">
        <v>1237</v>
      </c>
      <c r="J920">
        <v>49</v>
      </c>
    </row>
    <row r="921" spans="1:10">
      <c r="A921">
        <v>809990</v>
      </c>
      <c r="B921" t="s">
        <v>1279</v>
      </c>
      <c r="C921" t="s">
        <v>2085</v>
      </c>
      <c r="D921" t="s">
        <v>1241</v>
      </c>
      <c r="F921" t="s">
        <v>380</v>
      </c>
      <c r="G921" t="s">
        <v>1237</v>
      </c>
      <c r="H921" t="s">
        <v>1243</v>
      </c>
      <c r="J921">
        <v>82</v>
      </c>
    </row>
    <row r="922" spans="1:10">
      <c r="A922">
        <v>703883</v>
      </c>
      <c r="B922" t="s">
        <v>1023</v>
      </c>
      <c r="C922" t="s">
        <v>2086</v>
      </c>
      <c r="D922" t="s">
        <v>1234</v>
      </c>
      <c r="F922" t="s">
        <v>380</v>
      </c>
      <c r="G922" t="s">
        <v>1237</v>
      </c>
      <c r="H922" t="s">
        <v>1243</v>
      </c>
      <c r="J922">
        <v>90</v>
      </c>
    </row>
    <row r="923" spans="1:10">
      <c r="A923">
        <v>806564</v>
      </c>
      <c r="B923" t="s">
        <v>2087</v>
      </c>
      <c r="C923" t="s">
        <v>2088</v>
      </c>
      <c r="D923" t="s">
        <v>1241</v>
      </c>
      <c r="E923" t="s">
        <v>1242</v>
      </c>
      <c r="F923" t="s">
        <v>380</v>
      </c>
      <c r="G923" t="s">
        <v>1237</v>
      </c>
      <c r="J923">
        <v>9</v>
      </c>
    </row>
    <row r="924" spans="1:10">
      <c r="A924">
        <v>806891</v>
      </c>
      <c r="B924" t="s">
        <v>1578</v>
      </c>
      <c r="C924" t="s">
        <v>2089</v>
      </c>
      <c r="D924" t="s">
        <v>1241</v>
      </c>
      <c r="E924" t="s">
        <v>1236</v>
      </c>
      <c r="F924" t="s">
        <v>380</v>
      </c>
      <c r="G924" t="s">
        <v>1237</v>
      </c>
      <c r="J924">
        <v>70</v>
      </c>
    </row>
    <row r="925" spans="1:10">
      <c r="A925">
        <v>801437</v>
      </c>
      <c r="B925" t="s">
        <v>1500</v>
      </c>
      <c r="C925" t="s">
        <v>2090</v>
      </c>
      <c r="D925" t="s">
        <v>1241</v>
      </c>
      <c r="E925" t="s">
        <v>1264</v>
      </c>
      <c r="F925" t="s">
        <v>210</v>
      </c>
      <c r="G925" t="s">
        <v>1237</v>
      </c>
      <c r="J925">
        <v>62</v>
      </c>
    </row>
    <row r="926" spans="1:10">
      <c r="A926">
        <v>702884</v>
      </c>
      <c r="B926" t="s">
        <v>1019</v>
      </c>
      <c r="C926" t="s">
        <v>2091</v>
      </c>
      <c r="D926" t="s">
        <v>1234</v>
      </c>
      <c r="E926" t="s">
        <v>1242</v>
      </c>
      <c r="F926" t="s">
        <v>380</v>
      </c>
      <c r="G926" t="s">
        <v>1237</v>
      </c>
      <c r="J926">
        <v>8</v>
      </c>
    </row>
    <row r="927" spans="1:10">
      <c r="A927">
        <v>704119</v>
      </c>
      <c r="B927" t="s">
        <v>1019</v>
      </c>
      <c r="C927" t="s">
        <v>2092</v>
      </c>
      <c r="D927" t="s">
        <v>1234</v>
      </c>
      <c r="E927" t="s">
        <v>1242</v>
      </c>
      <c r="F927" t="s">
        <v>380</v>
      </c>
      <c r="G927" t="s">
        <v>1237</v>
      </c>
      <c r="J927">
        <v>7</v>
      </c>
    </row>
    <row r="928" spans="1:10">
      <c r="A928">
        <v>717286</v>
      </c>
      <c r="B928" t="s">
        <v>675</v>
      </c>
      <c r="C928" t="s">
        <v>2093</v>
      </c>
      <c r="D928" t="s">
        <v>1234</v>
      </c>
      <c r="E928" t="s">
        <v>1319</v>
      </c>
      <c r="F928" t="s">
        <v>380</v>
      </c>
      <c r="G928" t="s">
        <v>1237</v>
      </c>
      <c r="H928" t="s">
        <v>1243</v>
      </c>
      <c r="I928">
        <v>9150114</v>
      </c>
      <c r="J928">
        <v>86</v>
      </c>
    </row>
    <row r="929" spans="1:10">
      <c r="A929">
        <v>800158</v>
      </c>
      <c r="B929" t="s">
        <v>1432</v>
      </c>
      <c r="C929" t="s">
        <v>2094</v>
      </c>
      <c r="D929" t="s">
        <v>1241</v>
      </c>
      <c r="F929" t="s">
        <v>380</v>
      </c>
      <c r="G929" t="s">
        <v>1237</v>
      </c>
      <c r="J929">
        <v>93</v>
      </c>
    </row>
    <row r="930" spans="1:10">
      <c r="A930">
        <v>802453</v>
      </c>
      <c r="B930" t="s">
        <v>1605</v>
      </c>
      <c r="C930" t="s">
        <v>2095</v>
      </c>
      <c r="D930" t="s">
        <v>1241</v>
      </c>
      <c r="E930" t="s">
        <v>1236</v>
      </c>
      <c r="F930" t="s">
        <v>1731</v>
      </c>
      <c r="G930" t="s">
        <v>1237</v>
      </c>
      <c r="J930">
        <v>76</v>
      </c>
    </row>
    <row r="931" spans="1:10">
      <c r="A931">
        <v>714218</v>
      </c>
      <c r="B931" t="s">
        <v>1411</v>
      </c>
      <c r="C931" t="s">
        <v>2096</v>
      </c>
      <c r="D931" t="s">
        <v>1234</v>
      </c>
      <c r="E931" t="s">
        <v>1292</v>
      </c>
      <c r="F931" t="s">
        <v>380</v>
      </c>
      <c r="G931" t="s">
        <v>1237</v>
      </c>
      <c r="H931" t="s">
        <v>1243</v>
      </c>
      <c r="J931">
        <v>82</v>
      </c>
    </row>
    <row r="932" spans="1:10">
      <c r="A932">
        <v>891591</v>
      </c>
      <c r="B932" t="s">
        <v>1748</v>
      </c>
      <c r="C932" t="s">
        <v>2097</v>
      </c>
      <c r="D932" t="s">
        <v>1241</v>
      </c>
      <c r="E932" t="s">
        <v>1236</v>
      </c>
      <c r="F932" t="s">
        <v>327</v>
      </c>
      <c r="G932" t="s">
        <v>1237</v>
      </c>
      <c r="J932">
        <v>15</v>
      </c>
    </row>
    <row r="933" spans="1:10">
      <c r="A933">
        <v>801528</v>
      </c>
      <c r="B933" t="s">
        <v>1471</v>
      </c>
      <c r="C933" t="s">
        <v>2097</v>
      </c>
      <c r="D933" t="s">
        <v>1241</v>
      </c>
      <c r="E933" t="s">
        <v>1236</v>
      </c>
      <c r="F933" t="s">
        <v>327</v>
      </c>
      <c r="G933" t="s">
        <v>1237</v>
      </c>
      <c r="J933">
        <v>9</v>
      </c>
    </row>
    <row r="934" spans="1:10">
      <c r="A934">
        <v>712617</v>
      </c>
      <c r="B934" t="s">
        <v>652</v>
      </c>
      <c r="C934" t="s">
        <v>2098</v>
      </c>
      <c r="D934" t="s">
        <v>1234</v>
      </c>
      <c r="E934" t="s">
        <v>1254</v>
      </c>
      <c r="F934" t="s">
        <v>380</v>
      </c>
      <c r="G934" t="s">
        <v>1237</v>
      </c>
      <c r="J934">
        <v>2</v>
      </c>
    </row>
    <row r="935" spans="1:10">
      <c r="A935">
        <v>703725</v>
      </c>
      <c r="B935" t="s">
        <v>1013</v>
      </c>
      <c r="C935" t="s">
        <v>2099</v>
      </c>
      <c r="D935" t="s">
        <v>1234</v>
      </c>
      <c r="E935" t="s">
        <v>1236</v>
      </c>
      <c r="F935" t="s">
        <v>380</v>
      </c>
      <c r="G935" t="s">
        <v>1237</v>
      </c>
      <c r="J935">
        <v>86</v>
      </c>
    </row>
    <row r="936" spans="1:10">
      <c r="A936">
        <v>717267</v>
      </c>
      <c r="B936" t="s">
        <v>671</v>
      </c>
      <c r="C936" t="s">
        <v>2100</v>
      </c>
      <c r="D936" t="s">
        <v>1234</v>
      </c>
      <c r="E936" t="s">
        <v>1236</v>
      </c>
      <c r="F936" t="s">
        <v>380</v>
      </c>
      <c r="G936" t="s">
        <v>1237</v>
      </c>
      <c r="H936" t="s">
        <v>1243</v>
      </c>
      <c r="J936">
        <v>88</v>
      </c>
    </row>
    <row r="937" spans="1:10">
      <c r="A937">
        <v>804139</v>
      </c>
      <c r="B937" t="s">
        <v>1471</v>
      </c>
      <c r="C937" t="s">
        <v>2101</v>
      </c>
      <c r="D937" t="s">
        <v>1241</v>
      </c>
      <c r="E937" t="s">
        <v>1292</v>
      </c>
      <c r="F937" t="s">
        <v>169</v>
      </c>
      <c r="G937" t="s">
        <v>1237</v>
      </c>
      <c r="H937" t="s">
        <v>1243</v>
      </c>
      <c r="J937">
        <v>2</v>
      </c>
    </row>
    <row r="938" spans="1:10">
      <c r="A938">
        <v>700613</v>
      </c>
      <c r="B938" t="s">
        <v>1869</v>
      </c>
      <c r="C938" t="s">
        <v>2102</v>
      </c>
      <c r="D938" t="s">
        <v>1234</v>
      </c>
      <c r="E938" t="s">
        <v>1256</v>
      </c>
      <c r="F938" t="s">
        <v>380</v>
      </c>
      <c r="G938" t="s">
        <v>1237</v>
      </c>
      <c r="J938">
        <v>93</v>
      </c>
    </row>
    <row r="939" spans="1:10">
      <c r="A939">
        <v>774774</v>
      </c>
      <c r="B939" t="s">
        <v>1108</v>
      </c>
      <c r="C939" t="s">
        <v>1149</v>
      </c>
      <c r="D939" t="s">
        <v>1234</v>
      </c>
      <c r="E939" t="s">
        <v>1271</v>
      </c>
      <c r="F939" t="s">
        <v>219</v>
      </c>
      <c r="G939" t="s">
        <v>1237</v>
      </c>
      <c r="H939" t="s">
        <v>1243</v>
      </c>
      <c r="I939">
        <v>9150388</v>
      </c>
      <c r="J939">
        <v>9</v>
      </c>
    </row>
    <row r="940" spans="1:10">
      <c r="A940">
        <v>888162</v>
      </c>
      <c r="B940" t="s">
        <v>2103</v>
      </c>
      <c r="C940" t="s">
        <v>2104</v>
      </c>
      <c r="D940" t="s">
        <v>1241</v>
      </c>
      <c r="E940" t="s">
        <v>1271</v>
      </c>
      <c r="F940" t="s">
        <v>219</v>
      </c>
      <c r="G940" t="s">
        <v>1237</v>
      </c>
      <c r="H940" t="s">
        <v>1243</v>
      </c>
      <c r="J940">
        <v>14</v>
      </c>
    </row>
    <row r="941" spans="1:10">
      <c r="A941">
        <v>809931</v>
      </c>
      <c r="B941" t="s">
        <v>1442</v>
      </c>
      <c r="C941" t="s">
        <v>2105</v>
      </c>
      <c r="D941" t="s">
        <v>1241</v>
      </c>
      <c r="F941" t="s">
        <v>380</v>
      </c>
      <c r="G941" t="s">
        <v>1237</v>
      </c>
      <c r="J941">
        <v>93</v>
      </c>
    </row>
    <row r="942" spans="1:10">
      <c r="A942">
        <v>710891</v>
      </c>
      <c r="B942" t="s">
        <v>1411</v>
      </c>
      <c r="C942" t="s">
        <v>2106</v>
      </c>
      <c r="D942" t="s">
        <v>1234</v>
      </c>
      <c r="E942" t="s">
        <v>1256</v>
      </c>
      <c r="F942" t="s">
        <v>380</v>
      </c>
      <c r="G942" t="s">
        <v>1237</v>
      </c>
      <c r="H942" t="s">
        <v>1243</v>
      </c>
      <c r="J942">
        <v>80</v>
      </c>
    </row>
    <row r="943" spans="1:10">
      <c r="A943">
        <v>889380</v>
      </c>
      <c r="B943" t="s">
        <v>2107</v>
      </c>
      <c r="C943" t="s">
        <v>2108</v>
      </c>
      <c r="D943" t="s">
        <v>1241</v>
      </c>
      <c r="E943" t="s">
        <v>1254</v>
      </c>
      <c r="F943" t="s">
        <v>1261</v>
      </c>
      <c r="G943" t="s">
        <v>1237</v>
      </c>
      <c r="H943" t="s">
        <v>1243</v>
      </c>
      <c r="J943">
        <v>6</v>
      </c>
    </row>
    <row r="944" spans="1:10">
      <c r="A944">
        <v>717859</v>
      </c>
      <c r="B944" t="s">
        <v>529</v>
      </c>
      <c r="C944" t="s">
        <v>2109</v>
      </c>
      <c r="D944" t="s">
        <v>1234</v>
      </c>
      <c r="E944" t="s">
        <v>1249</v>
      </c>
      <c r="F944" t="s">
        <v>380</v>
      </c>
      <c r="G944" t="s">
        <v>1237</v>
      </c>
      <c r="J944">
        <v>8</v>
      </c>
    </row>
    <row r="945" spans="1:10">
      <c r="A945">
        <v>716531</v>
      </c>
      <c r="B945" t="s">
        <v>1262</v>
      </c>
      <c r="C945" t="s">
        <v>2110</v>
      </c>
      <c r="D945" t="s">
        <v>1234</v>
      </c>
      <c r="F945" t="s">
        <v>380</v>
      </c>
      <c r="G945" t="s">
        <v>1237</v>
      </c>
      <c r="J945">
        <v>83</v>
      </c>
    </row>
    <row r="946" spans="1:10">
      <c r="A946">
        <v>889492</v>
      </c>
      <c r="B946" t="s">
        <v>1358</v>
      </c>
      <c r="C946" t="s">
        <v>2111</v>
      </c>
      <c r="D946" t="s">
        <v>1241</v>
      </c>
      <c r="E946" t="s">
        <v>1271</v>
      </c>
      <c r="F946" t="s">
        <v>179</v>
      </c>
      <c r="G946" t="s">
        <v>1237</v>
      </c>
      <c r="H946" t="s">
        <v>1243</v>
      </c>
      <c r="J946">
        <v>85</v>
      </c>
    </row>
    <row r="947" spans="1:10">
      <c r="A947">
        <v>778042</v>
      </c>
      <c r="B947" t="s">
        <v>661</v>
      </c>
      <c r="C947" t="s">
        <v>2112</v>
      </c>
      <c r="D947" t="s">
        <v>1234</v>
      </c>
      <c r="E947" t="s">
        <v>1248</v>
      </c>
      <c r="F947" t="s">
        <v>197</v>
      </c>
      <c r="G947" t="s">
        <v>1237</v>
      </c>
      <c r="J947">
        <v>8</v>
      </c>
    </row>
    <row r="948" spans="1:10">
      <c r="A948">
        <v>717678</v>
      </c>
      <c r="B948" t="s">
        <v>2113</v>
      </c>
      <c r="C948" t="s">
        <v>2114</v>
      </c>
      <c r="D948" t="s">
        <v>1234</v>
      </c>
      <c r="F948" t="s">
        <v>380</v>
      </c>
      <c r="G948" t="s">
        <v>1237</v>
      </c>
    </row>
    <row r="949" spans="1:10">
      <c r="A949">
        <v>811088</v>
      </c>
      <c r="B949" t="s">
        <v>1406</v>
      </c>
      <c r="C949" t="s">
        <v>2115</v>
      </c>
      <c r="D949" t="s">
        <v>1241</v>
      </c>
      <c r="F949" t="s">
        <v>380</v>
      </c>
      <c r="G949" t="s">
        <v>1237</v>
      </c>
      <c r="J949">
        <v>11</v>
      </c>
    </row>
    <row r="950" spans="1:10">
      <c r="A950">
        <v>717842</v>
      </c>
      <c r="B950" t="s">
        <v>1424</v>
      </c>
      <c r="C950" t="s">
        <v>2116</v>
      </c>
      <c r="D950" t="s">
        <v>1234</v>
      </c>
      <c r="E950" t="s">
        <v>1271</v>
      </c>
      <c r="F950" t="s">
        <v>380</v>
      </c>
      <c r="G950" t="s">
        <v>1237</v>
      </c>
      <c r="J950">
        <v>73</v>
      </c>
    </row>
    <row r="951" spans="1:10">
      <c r="A951">
        <v>776063</v>
      </c>
      <c r="B951" t="s">
        <v>1133</v>
      </c>
      <c r="C951" t="s">
        <v>2117</v>
      </c>
      <c r="D951" t="s">
        <v>1234</v>
      </c>
      <c r="F951" t="s">
        <v>380</v>
      </c>
      <c r="G951" t="s">
        <v>1237</v>
      </c>
      <c r="H951" t="s">
        <v>1243</v>
      </c>
      <c r="J951">
        <v>11</v>
      </c>
    </row>
    <row r="952" spans="1:10">
      <c r="A952">
        <v>715644</v>
      </c>
      <c r="B952" t="s">
        <v>1323</v>
      </c>
      <c r="C952" t="s">
        <v>2117</v>
      </c>
      <c r="D952" t="s">
        <v>1234</v>
      </c>
      <c r="E952" t="s">
        <v>1248</v>
      </c>
      <c r="F952" t="s">
        <v>380</v>
      </c>
      <c r="G952" t="s">
        <v>1237</v>
      </c>
      <c r="J952">
        <v>95</v>
      </c>
    </row>
    <row r="953" spans="1:10">
      <c r="A953">
        <v>801731</v>
      </c>
      <c r="B953" t="s">
        <v>1449</v>
      </c>
      <c r="C953" t="s">
        <v>2118</v>
      </c>
      <c r="D953" t="s">
        <v>1241</v>
      </c>
      <c r="F953" t="s">
        <v>380</v>
      </c>
      <c r="G953" t="s">
        <v>1237</v>
      </c>
      <c r="J953">
        <v>88</v>
      </c>
    </row>
    <row r="954" spans="1:10">
      <c r="A954">
        <v>889283</v>
      </c>
      <c r="B954" t="s">
        <v>134</v>
      </c>
      <c r="C954" t="s">
        <v>2118</v>
      </c>
      <c r="D954" t="s">
        <v>1241</v>
      </c>
      <c r="E954" t="s">
        <v>1271</v>
      </c>
      <c r="F954" t="s">
        <v>313</v>
      </c>
      <c r="G954" t="s">
        <v>1237</v>
      </c>
      <c r="H954" t="s">
        <v>1243</v>
      </c>
      <c r="J954">
        <v>11</v>
      </c>
    </row>
    <row r="955" spans="1:10">
      <c r="A955">
        <v>717332</v>
      </c>
      <c r="B955" t="s">
        <v>1288</v>
      </c>
      <c r="C955" t="s">
        <v>2119</v>
      </c>
      <c r="D955" t="s">
        <v>1234</v>
      </c>
      <c r="E955" t="s">
        <v>1236</v>
      </c>
      <c r="F955" t="s">
        <v>380</v>
      </c>
      <c r="G955" t="s">
        <v>1237</v>
      </c>
      <c r="J955">
        <v>68</v>
      </c>
    </row>
    <row r="956" spans="1:10">
      <c r="A956">
        <v>810501</v>
      </c>
      <c r="B956" t="s">
        <v>1406</v>
      </c>
      <c r="C956" t="s">
        <v>2120</v>
      </c>
      <c r="D956" t="s">
        <v>1241</v>
      </c>
      <c r="E956" t="s">
        <v>1236</v>
      </c>
      <c r="F956" t="s">
        <v>380</v>
      </c>
      <c r="G956" t="s">
        <v>1237</v>
      </c>
      <c r="J956">
        <v>76</v>
      </c>
    </row>
    <row r="957" spans="1:10">
      <c r="A957">
        <v>800836</v>
      </c>
      <c r="B957" t="s">
        <v>2121</v>
      </c>
      <c r="C957" t="s">
        <v>2122</v>
      </c>
      <c r="D957" t="s">
        <v>1241</v>
      </c>
      <c r="E957" t="s">
        <v>1236</v>
      </c>
      <c r="F957" t="s">
        <v>380</v>
      </c>
      <c r="G957" t="s">
        <v>1237</v>
      </c>
      <c r="J957">
        <v>74</v>
      </c>
    </row>
    <row r="958" spans="1:10">
      <c r="A958">
        <v>803684</v>
      </c>
      <c r="B958" t="s">
        <v>915</v>
      </c>
      <c r="C958" t="s">
        <v>2123</v>
      </c>
      <c r="D958" t="s">
        <v>1241</v>
      </c>
      <c r="E958" t="s">
        <v>1254</v>
      </c>
      <c r="F958" t="s">
        <v>380</v>
      </c>
      <c r="G958" t="s">
        <v>1237</v>
      </c>
      <c r="J958">
        <v>93</v>
      </c>
    </row>
    <row r="959" spans="1:10">
      <c r="A959">
        <v>705968</v>
      </c>
      <c r="B959" t="s">
        <v>1023</v>
      </c>
      <c r="C959" t="s">
        <v>2124</v>
      </c>
      <c r="D959" t="s">
        <v>1234</v>
      </c>
      <c r="E959" t="s">
        <v>1235</v>
      </c>
      <c r="F959" t="s">
        <v>380</v>
      </c>
      <c r="G959" t="s">
        <v>1237</v>
      </c>
      <c r="J959">
        <v>84</v>
      </c>
    </row>
    <row r="960" spans="1:10">
      <c r="A960">
        <v>702637</v>
      </c>
      <c r="B960" t="s">
        <v>2125</v>
      </c>
      <c r="C960" t="s">
        <v>652</v>
      </c>
      <c r="D960" t="s">
        <v>1234</v>
      </c>
      <c r="E960" t="s">
        <v>1319</v>
      </c>
      <c r="F960" t="s">
        <v>189</v>
      </c>
      <c r="G960" t="s">
        <v>1237</v>
      </c>
      <c r="J960">
        <v>81</v>
      </c>
    </row>
    <row r="961" spans="1:10">
      <c r="A961">
        <v>800784</v>
      </c>
      <c r="B961" t="s">
        <v>1400</v>
      </c>
      <c r="C961" t="s">
        <v>2126</v>
      </c>
      <c r="D961" t="s">
        <v>1241</v>
      </c>
      <c r="E961" t="s">
        <v>1242</v>
      </c>
      <c r="F961" t="s">
        <v>380</v>
      </c>
      <c r="G961" t="s">
        <v>1237</v>
      </c>
      <c r="J961">
        <v>10</v>
      </c>
    </row>
    <row r="962" spans="1:10">
      <c r="A962">
        <v>801561</v>
      </c>
      <c r="B962" t="s">
        <v>2127</v>
      </c>
      <c r="C962" t="s">
        <v>2128</v>
      </c>
      <c r="D962" t="s">
        <v>1241</v>
      </c>
      <c r="E962" t="s">
        <v>1248</v>
      </c>
      <c r="F962" t="s">
        <v>444</v>
      </c>
      <c r="G962" t="s">
        <v>1237</v>
      </c>
      <c r="J962">
        <v>78</v>
      </c>
    </row>
    <row r="963" spans="1:10">
      <c r="A963">
        <v>808755</v>
      </c>
      <c r="B963" t="s">
        <v>1500</v>
      </c>
      <c r="C963" t="s">
        <v>2129</v>
      </c>
      <c r="D963" t="s">
        <v>1241</v>
      </c>
      <c r="E963" t="s">
        <v>1236</v>
      </c>
      <c r="F963" t="s">
        <v>380</v>
      </c>
      <c r="G963" t="s">
        <v>1237</v>
      </c>
      <c r="J963">
        <v>76</v>
      </c>
    </row>
    <row r="964" spans="1:10">
      <c r="A964">
        <v>812629</v>
      </c>
      <c r="B964" t="s">
        <v>915</v>
      </c>
      <c r="C964" t="s">
        <v>2130</v>
      </c>
      <c r="D964" t="s">
        <v>1241</v>
      </c>
      <c r="E964" t="s">
        <v>1256</v>
      </c>
      <c r="F964" t="s">
        <v>169</v>
      </c>
      <c r="G964" t="s">
        <v>1237</v>
      </c>
      <c r="H964" t="s">
        <v>1243</v>
      </c>
      <c r="I964">
        <v>9155016</v>
      </c>
      <c r="J964">
        <v>0</v>
      </c>
    </row>
    <row r="965" spans="1:10">
      <c r="A965">
        <v>710708</v>
      </c>
      <c r="B965" t="s">
        <v>675</v>
      </c>
      <c r="C965" t="s">
        <v>2131</v>
      </c>
      <c r="D965" t="s">
        <v>1234</v>
      </c>
      <c r="E965" t="s">
        <v>1236</v>
      </c>
      <c r="F965" t="s">
        <v>181</v>
      </c>
      <c r="G965" t="s">
        <v>1237</v>
      </c>
      <c r="H965" t="s">
        <v>1243</v>
      </c>
      <c r="J965">
        <v>0</v>
      </c>
    </row>
    <row r="966" spans="1:10">
      <c r="A966">
        <v>800870</v>
      </c>
      <c r="B966" t="s">
        <v>1563</v>
      </c>
      <c r="C966" t="s">
        <v>2132</v>
      </c>
      <c r="D966" t="s">
        <v>1241</v>
      </c>
      <c r="E966" t="s">
        <v>1236</v>
      </c>
      <c r="F966" t="s">
        <v>181</v>
      </c>
      <c r="G966" t="s">
        <v>1237</v>
      </c>
      <c r="J966">
        <v>2</v>
      </c>
    </row>
    <row r="967" spans="1:10">
      <c r="A967">
        <v>889373</v>
      </c>
      <c r="B967" t="s">
        <v>1406</v>
      </c>
      <c r="C967" t="s">
        <v>2133</v>
      </c>
      <c r="D967" t="s">
        <v>1241</v>
      </c>
      <c r="F967" t="s">
        <v>1261</v>
      </c>
      <c r="G967" t="s">
        <v>1237</v>
      </c>
      <c r="H967" t="s">
        <v>1243</v>
      </c>
      <c r="J967">
        <v>4</v>
      </c>
    </row>
    <row r="968" spans="1:10">
      <c r="A968">
        <v>889374</v>
      </c>
      <c r="B968" t="s">
        <v>1333</v>
      </c>
      <c r="C968" t="s">
        <v>2133</v>
      </c>
      <c r="D968" t="s">
        <v>1241</v>
      </c>
      <c r="F968" t="s">
        <v>1261</v>
      </c>
      <c r="G968" t="s">
        <v>1237</v>
      </c>
      <c r="H968" t="s">
        <v>1243</v>
      </c>
      <c r="J968">
        <v>8</v>
      </c>
    </row>
    <row r="969" spans="1:10">
      <c r="A969">
        <v>800647</v>
      </c>
      <c r="B969" t="s">
        <v>1592</v>
      </c>
      <c r="C969" t="s">
        <v>2133</v>
      </c>
      <c r="D969" t="s">
        <v>1241</v>
      </c>
      <c r="E969" t="s">
        <v>1256</v>
      </c>
      <c r="F969" t="s">
        <v>1534</v>
      </c>
      <c r="G969" t="s">
        <v>1237</v>
      </c>
      <c r="J969">
        <v>87</v>
      </c>
    </row>
    <row r="970" spans="1:10">
      <c r="A970">
        <v>712863</v>
      </c>
      <c r="B970" t="s">
        <v>1023</v>
      </c>
      <c r="C970" t="s">
        <v>2134</v>
      </c>
      <c r="D970" t="s">
        <v>1234</v>
      </c>
      <c r="F970" t="s">
        <v>380</v>
      </c>
      <c r="G970" t="s">
        <v>1237</v>
      </c>
      <c r="H970" t="s">
        <v>1243</v>
      </c>
      <c r="J970">
        <v>85</v>
      </c>
    </row>
    <row r="971" spans="1:10">
      <c r="A971">
        <v>703576</v>
      </c>
      <c r="B971" t="s">
        <v>1411</v>
      </c>
      <c r="C971" t="s">
        <v>2134</v>
      </c>
      <c r="D971" t="s">
        <v>1234</v>
      </c>
      <c r="E971" t="s">
        <v>1248</v>
      </c>
      <c r="F971" t="s">
        <v>1261</v>
      </c>
      <c r="G971" t="s">
        <v>1237</v>
      </c>
      <c r="J971">
        <v>76</v>
      </c>
    </row>
    <row r="972" spans="1:10">
      <c r="A972">
        <v>710373</v>
      </c>
      <c r="B972" t="s">
        <v>1411</v>
      </c>
      <c r="C972" t="s">
        <v>2134</v>
      </c>
      <c r="D972" t="s">
        <v>1234</v>
      </c>
      <c r="E972" t="s">
        <v>1242</v>
      </c>
      <c r="F972" t="s">
        <v>179</v>
      </c>
      <c r="G972" t="s">
        <v>1237</v>
      </c>
      <c r="H972" t="s">
        <v>1243</v>
      </c>
      <c r="I972">
        <v>9150202</v>
      </c>
      <c r="J972">
        <v>78</v>
      </c>
    </row>
    <row r="973" spans="1:10">
      <c r="A973">
        <v>774748</v>
      </c>
      <c r="B973" t="s">
        <v>1375</v>
      </c>
      <c r="C973" t="s">
        <v>2134</v>
      </c>
      <c r="D973" t="s">
        <v>1234</v>
      </c>
      <c r="E973" t="s">
        <v>1264</v>
      </c>
      <c r="F973" t="s">
        <v>219</v>
      </c>
      <c r="G973" t="s">
        <v>1237</v>
      </c>
      <c r="H973" t="s">
        <v>1243</v>
      </c>
      <c r="J973">
        <v>79</v>
      </c>
    </row>
    <row r="974" spans="1:10">
      <c r="A974">
        <v>800286</v>
      </c>
      <c r="B974" t="s">
        <v>1442</v>
      </c>
      <c r="C974" t="s">
        <v>2135</v>
      </c>
      <c r="D974" t="s">
        <v>1241</v>
      </c>
      <c r="E974" t="s">
        <v>1242</v>
      </c>
      <c r="F974" t="s">
        <v>380</v>
      </c>
      <c r="G974" t="s">
        <v>1237</v>
      </c>
      <c r="J974">
        <v>0</v>
      </c>
    </row>
    <row r="975" spans="1:10">
      <c r="A975">
        <v>806052</v>
      </c>
      <c r="B975" t="s">
        <v>965</v>
      </c>
      <c r="C975" t="s">
        <v>2135</v>
      </c>
      <c r="D975" t="s">
        <v>1241</v>
      </c>
      <c r="E975" t="s">
        <v>1256</v>
      </c>
      <c r="F975" t="s">
        <v>380</v>
      </c>
      <c r="G975" t="s">
        <v>1237</v>
      </c>
      <c r="J975">
        <v>76</v>
      </c>
    </row>
    <row r="976" spans="1:10">
      <c r="A976">
        <v>812125</v>
      </c>
      <c r="B976" t="s">
        <v>2136</v>
      </c>
      <c r="C976" t="s">
        <v>2137</v>
      </c>
      <c r="D976" t="s">
        <v>1241</v>
      </c>
      <c r="E976" t="s">
        <v>1271</v>
      </c>
      <c r="F976" t="s">
        <v>380</v>
      </c>
      <c r="G976" t="s">
        <v>1237</v>
      </c>
      <c r="J976">
        <v>80</v>
      </c>
    </row>
    <row r="977" spans="1:10">
      <c r="A977">
        <v>807991</v>
      </c>
      <c r="B977" t="s">
        <v>1159</v>
      </c>
      <c r="C977" t="s">
        <v>2138</v>
      </c>
      <c r="D977" t="s">
        <v>1241</v>
      </c>
      <c r="E977" t="s">
        <v>1271</v>
      </c>
      <c r="F977" t="s">
        <v>380</v>
      </c>
      <c r="G977" t="s">
        <v>1237</v>
      </c>
      <c r="J977">
        <v>75</v>
      </c>
    </row>
    <row r="978" spans="1:10">
      <c r="A978">
        <v>711845</v>
      </c>
      <c r="B978" t="s">
        <v>655</v>
      </c>
      <c r="C978" t="s">
        <v>2139</v>
      </c>
      <c r="D978" t="s">
        <v>1234</v>
      </c>
      <c r="E978" t="s">
        <v>1242</v>
      </c>
      <c r="F978" t="s">
        <v>380</v>
      </c>
      <c r="G978" t="s">
        <v>1237</v>
      </c>
      <c r="J978">
        <v>6</v>
      </c>
    </row>
    <row r="979" spans="1:10">
      <c r="A979">
        <v>707937</v>
      </c>
      <c r="B979" t="s">
        <v>1133</v>
      </c>
      <c r="C979" t="s">
        <v>2140</v>
      </c>
      <c r="D979" t="s">
        <v>1234</v>
      </c>
      <c r="E979" t="s">
        <v>1254</v>
      </c>
      <c r="F979" t="s">
        <v>380</v>
      </c>
      <c r="G979" t="s">
        <v>1237</v>
      </c>
      <c r="J979">
        <v>95</v>
      </c>
    </row>
    <row r="980" spans="1:10">
      <c r="A980">
        <v>776121</v>
      </c>
      <c r="B980" t="s">
        <v>529</v>
      </c>
      <c r="C980" t="s">
        <v>2141</v>
      </c>
      <c r="D980" t="s">
        <v>1234</v>
      </c>
      <c r="E980" t="s">
        <v>1254</v>
      </c>
      <c r="F980" t="s">
        <v>380</v>
      </c>
      <c r="G980" t="s">
        <v>1237</v>
      </c>
      <c r="H980" t="s">
        <v>1243</v>
      </c>
      <c r="J980">
        <v>99</v>
      </c>
    </row>
    <row r="981" spans="1:10">
      <c r="A981">
        <v>701021</v>
      </c>
      <c r="B981" t="s">
        <v>1404</v>
      </c>
      <c r="C981" t="s">
        <v>2142</v>
      </c>
      <c r="D981" t="s">
        <v>1234</v>
      </c>
      <c r="E981" t="s">
        <v>1271</v>
      </c>
      <c r="F981" t="s">
        <v>1329</v>
      </c>
      <c r="G981" t="s">
        <v>1237</v>
      </c>
      <c r="J981">
        <v>72</v>
      </c>
    </row>
    <row r="982" spans="1:10">
      <c r="A982">
        <v>889215</v>
      </c>
      <c r="B982" t="s">
        <v>2143</v>
      </c>
      <c r="C982" t="s">
        <v>2144</v>
      </c>
      <c r="D982" t="s">
        <v>1241</v>
      </c>
      <c r="E982" t="s">
        <v>1271</v>
      </c>
      <c r="F982" t="s">
        <v>169</v>
      </c>
      <c r="G982" t="s">
        <v>1237</v>
      </c>
      <c r="H982" t="s">
        <v>1243</v>
      </c>
      <c r="I982">
        <v>9155151</v>
      </c>
      <c r="J982">
        <v>7</v>
      </c>
    </row>
    <row r="983" spans="1:10">
      <c r="A983">
        <v>775658</v>
      </c>
      <c r="B983" t="s">
        <v>675</v>
      </c>
      <c r="C983" t="s">
        <v>2145</v>
      </c>
      <c r="D983" t="s">
        <v>1234</v>
      </c>
      <c r="E983" t="s">
        <v>1236</v>
      </c>
      <c r="F983" t="s">
        <v>181</v>
      </c>
      <c r="G983" t="s">
        <v>1237</v>
      </c>
      <c r="H983" t="s">
        <v>1243</v>
      </c>
      <c r="I983">
        <v>1154998</v>
      </c>
      <c r="J983">
        <v>80</v>
      </c>
    </row>
    <row r="984" spans="1:10">
      <c r="A984">
        <v>800192</v>
      </c>
      <c r="B984" t="s">
        <v>333</v>
      </c>
      <c r="C984" t="s">
        <v>2146</v>
      </c>
      <c r="D984" t="s">
        <v>1241</v>
      </c>
      <c r="E984" t="s">
        <v>1236</v>
      </c>
      <c r="F984" t="s">
        <v>181</v>
      </c>
      <c r="G984" t="s">
        <v>1237</v>
      </c>
      <c r="J984">
        <v>12</v>
      </c>
    </row>
    <row r="985" spans="1:10">
      <c r="A985">
        <v>701727</v>
      </c>
      <c r="B985" t="s">
        <v>1028</v>
      </c>
      <c r="C985" t="s">
        <v>2147</v>
      </c>
      <c r="D985" t="s">
        <v>1234</v>
      </c>
      <c r="F985" t="s">
        <v>380</v>
      </c>
      <c r="G985" t="s">
        <v>1237</v>
      </c>
      <c r="J985">
        <v>72</v>
      </c>
    </row>
    <row r="986" spans="1:10">
      <c r="A986">
        <v>706349</v>
      </c>
      <c r="B986" t="s">
        <v>529</v>
      </c>
      <c r="C986" t="s">
        <v>2148</v>
      </c>
      <c r="D986" t="s">
        <v>1234</v>
      </c>
      <c r="F986" t="s">
        <v>380</v>
      </c>
      <c r="G986" t="s">
        <v>1237</v>
      </c>
      <c r="J986">
        <v>5</v>
      </c>
    </row>
    <row r="987" spans="1:10">
      <c r="A987">
        <v>808093</v>
      </c>
      <c r="B987" t="s">
        <v>1956</v>
      </c>
      <c r="C987" t="s">
        <v>2149</v>
      </c>
      <c r="D987" t="s">
        <v>1241</v>
      </c>
      <c r="F987" t="s">
        <v>380</v>
      </c>
      <c r="G987" t="s">
        <v>1237</v>
      </c>
      <c r="J987">
        <v>79</v>
      </c>
    </row>
    <row r="988" spans="1:10">
      <c r="A988">
        <v>806708</v>
      </c>
      <c r="B988" t="s">
        <v>965</v>
      </c>
      <c r="C988" t="s">
        <v>2150</v>
      </c>
      <c r="D988" t="s">
        <v>1241</v>
      </c>
      <c r="E988" t="s">
        <v>1236</v>
      </c>
      <c r="F988" t="s">
        <v>380</v>
      </c>
      <c r="G988" t="s">
        <v>1237</v>
      </c>
      <c r="H988" t="s">
        <v>1243</v>
      </c>
      <c r="J988">
        <v>83</v>
      </c>
    </row>
    <row r="989" spans="1:10">
      <c r="A989">
        <v>700606</v>
      </c>
      <c r="B989" t="s">
        <v>655</v>
      </c>
      <c r="C989" t="s">
        <v>2151</v>
      </c>
      <c r="D989" t="s">
        <v>1234</v>
      </c>
      <c r="E989" t="s">
        <v>1256</v>
      </c>
      <c r="F989" t="s">
        <v>380</v>
      </c>
      <c r="G989" t="s">
        <v>1237</v>
      </c>
      <c r="J989">
        <v>7</v>
      </c>
    </row>
    <row r="990" spans="1:10">
      <c r="A990">
        <v>709472</v>
      </c>
      <c r="B990" t="s">
        <v>655</v>
      </c>
      <c r="C990" t="s">
        <v>2152</v>
      </c>
      <c r="D990" t="s">
        <v>1234</v>
      </c>
      <c r="E990" t="s">
        <v>1254</v>
      </c>
      <c r="F990" t="s">
        <v>380</v>
      </c>
      <c r="G990" t="s">
        <v>1237</v>
      </c>
      <c r="J990">
        <v>9</v>
      </c>
    </row>
    <row r="991" spans="1:10">
      <c r="A991">
        <v>803639</v>
      </c>
      <c r="B991" t="s">
        <v>1478</v>
      </c>
      <c r="C991" t="s">
        <v>2153</v>
      </c>
      <c r="D991" t="s">
        <v>1241</v>
      </c>
      <c r="E991" t="s">
        <v>1256</v>
      </c>
      <c r="F991" t="s">
        <v>380</v>
      </c>
      <c r="G991" t="s">
        <v>1237</v>
      </c>
      <c r="J991">
        <v>10</v>
      </c>
    </row>
    <row r="992" spans="1:10">
      <c r="A992">
        <v>810690</v>
      </c>
      <c r="B992" t="s">
        <v>1592</v>
      </c>
      <c r="C992" t="s">
        <v>2154</v>
      </c>
      <c r="D992" t="s">
        <v>1241</v>
      </c>
      <c r="E992" t="s">
        <v>1254</v>
      </c>
      <c r="F992" t="s">
        <v>380</v>
      </c>
      <c r="G992" t="s">
        <v>1237</v>
      </c>
      <c r="J992">
        <v>97</v>
      </c>
    </row>
    <row r="993" spans="1:10">
      <c r="A993">
        <v>713847</v>
      </c>
      <c r="B993" t="s">
        <v>1847</v>
      </c>
      <c r="C993" t="s">
        <v>2155</v>
      </c>
      <c r="D993" t="s">
        <v>1234</v>
      </c>
      <c r="E993" t="s">
        <v>1242</v>
      </c>
      <c r="F993" t="s">
        <v>1261</v>
      </c>
      <c r="G993" t="s">
        <v>1237</v>
      </c>
      <c r="J993">
        <v>14</v>
      </c>
    </row>
    <row r="994" spans="1:10">
      <c r="A994">
        <v>809976</v>
      </c>
      <c r="B994" t="s">
        <v>1420</v>
      </c>
      <c r="C994" t="s">
        <v>2156</v>
      </c>
      <c r="D994" t="s">
        <v>1241</v>
      </c>
      <c r="E994" t="s">
        <v>1242</v>
      </c>
      <c r="F994" t="s">
        <v>380</v>
      </c>
      <c r="G994" t="s">
        <v>1237</v>
      </c>
      <c r="J994">
        <v>12</v>
      </c>
    </row>
    <row r="995" spans="1:10">
      <c r="A995">
        <v>711004</v>
      </c>
      <c r="B995" t="s">
        <v>1019</v>
      </c>
      <c r="C995" t="s">
        <v>2157</v>
      </c>
      <c r="D995" t="s">
        <v>1234</v>
      </c>
      <c r="E995" t="s">
        <v>1248</v>
      </c>
      <c r="F995" t="s">
        <v>444</v>
      </c>
      <c r="G995" t="s">
        <v>1237</v>
      </c>
      <c r="H995" t="s">
        <v>1243</v>
      </c>
      <c r="I995">
        <v>9150199</v>
      </c>
      <c r="J995">
        <v>0</v>
      </c>
    </row>
    <row r="996" spans="1:10">
      <c r="A996">
        <v>802773</v>
      </c>
      <c r="B996" t="s">
        <v>1469</v>
      </c>
      <c r="C996" t="s">
        <v>2158</v>
      </c>
      <c r="D996" t="s">
        <v>1241</v>
      </c>
      <c r="F996" t="s">
        <v>380</v>
      </c>
      <c r="G996" t="s">
        <v>1237</v>
      </c>
      <c r="J996">
        <v>7</v>
      </c>
    </row>
    <row r="997" spans="1:10">
      <c r="A997">
        <v>811896</v>
      </c>
      <c r="B997" t="s">
        <v>1449</v>
      </c>
      <c r="C997" t="s">
        <v>2158</v>
      </c>
      <c r="D997" t="s">
        <v>1241</v>
      </c>
      <c r="F997" t="s">
        <v>380</v>
      </c>
      <c r="G997" t="s">
        <v>1237</v>
      </c>
      <c r="J997">
        <v>7</v>
      </c>
    </row>
    <row r="998" spans="1:10">
      <c r="A998">
        <v>887618</v>
      </c>
      <c r="B998" t="s">
        <v>2159</v>
      </c>
      <c r="C998" t="s">
        <v>2160</v>
      </c>
      <c r="D998" t="s">
        <v>1241</v>
      </c>
      <c r="F998" t="s">
        <v>210</v>
      </c>
      <c r="G998" t="s">
        <v>1237</v>
      </c>
      <c r="H998" t="s">
        <v>1243</v>
      </c>
      <c r="J998">
        <v>72</v>
      </c>
    </row>
    <row r="999" spans="1:10">
      <c r="A999">
        <v>808559</v>
      </c>
      <c r="B999" t="s">
        <v>2161</v>
      </c>
      <c r="C999" t="s">
        <v>2162</v>
      </c>
      <c r="D999" t="s">
        <v>1241</v>
      </c>
      <c r="E999" t="s">
        <v>1242</v>
      </c>
      <c r="F999" t="s">
        <v>380</v>
      </c>
      <c r="G999" t="s">
        <v>1237</v>
      </c>
      <c r="J999">
        <v>7</v>
      </c>
    </row>
    <row r="1000" spans="1:10">
      <c r="A1000">
        <v>716297</v>
      </c>
      <c r="B1000" t="s">
        <v>1023</v>
      </c>
      <c r="C1000" t="s">
        <v>2163</v>
      </c>
      <c r="D1000" t="s">
        <v>1234</v>
      </c>
      <c r="E1000" t="s">
        <v>1319</v>
      </c>
      <c r="F1000" t="s">
        <v>189</v>
      </c>
      <c r="G1000" t="s">
        <v>1237</v>
      </c>
      <c r="I1000">
        <v>9150227</v>
      </c>
      <c r="J1000">
        <v>1</v>
      </c>
    </row>
    <row r="1001" spans="1:10">
      <c r="A1001">
        <v>718235</v>
      </c>
      <c r="B1001" t="s">
        <v>1411</v>
      </c>
      <c r="C1001" t="s">
        <v>2163</v>
      </c>
      <c r="D1001" t="s">
        <v>1234</v>
      </c>
      <c r="E1001" t="s">
        <v>1319</v>
      </c>
      <c r="F1001" t="s">
        <v>179</v>
      </c>
      <c r="G1001" t="s">
        <v>1237</v>
      </c>
      <c r="J1001">
        <v>72</v>
      </c>
    </row>
    <row r="1002" spans="1:10">
      <c r="A1002">
        <v>712900</v>
      </c>
      <c r="B1002" t="s">
        <v>938</v>
      </c>
      <c r="C1002" t="s">
        <v>2163</v>
      </c>
      <c r="D1002" t="s">
        <v>1234</v>
      </c>
      <c r="F1002" t="s">
        <v>1263</v>
      </c>
      <c r="G1002" t="s">
        <v>1237</v>
      </c>
      <c r="J1002">
        <v>61</v>
      </c>
    </row>
    <row r="1003" spans="1:10">
      <c r="A1003">
        <v>701072</v>
      </c>
      <c r="B1003" t="s">
        <v>2164</v>
      </c>
      <c r="C1003" t="s">
        <v>2165</v>
      </c>
      <c r="D1003" t="s">
        <v>1234</v>
      </c>
      <c r="E1003" t="s">
        <v>1236</v>
      </c>
      <c r="F1003" t="s">
        <v>169</v>
      </c>
      <c r="G1003" t="s">
        <v>1237</v>
      </c>
      <c r="H1003" t="s">
        <v>1243</v>
      </c>
      <c r="I1003">
        <v>9150311</v>
      </c>
      <c r="J1003">
        <v>4</v>
      </c>
    </row>
    <row r="1004" spans="1:10">
      <c r="A1004">
        <v>704502</v>
      </c>
      <c r="B1004" t="s">
        <v>1813</v>
      </c>
      <c r="C1004" t="s">
        <v>2165</v>
      </c>
      <c r="D1004" t="s">
        <v>1234</v>
      </c>
      <c r="E1004" t="s">
        <v>1236</v>
      </c>
      <c r="F1004" t="s">
        <v>169</v>
      </c>
      <c r="G1004" t="s">
        <v>1237</v>
      </c>
      <c r="H1004" t="s">
        <v>1243</v>
      </c>
      <c r="J1004">
        <v>10</v>
      </c>
    </row>
    <row r="1005" spans="1:10">
      <c r="A1005">
        <v>701027</v>
      </c>
      <c r="B1005" t="s">
        <v>1019</v>
      </c>
      <c r="C1005" t="s">
        <v>2165</v>
      </c>
      <c r="D1005" t="s">
        <v>1234</v>
      </c>
      <c r="E1005" t="s">
        <v>1248</v>
      </c>
      <c r="F1005" t="s">
        <v>169</v>
      </c>
      <c r="G1005" t="s">
        <v>1237</v>
      </c>
      <c r="J1005">
        <v>73</v>
      </c>
    </row>
    <row r="1006" spans="1:10">
      <c r="A1006">
        <v>813164</v>
      </c>
      <c r="B1006" t="s">
        <v>1386</v>
      </c>
      <c r="C1006" t="s">
        <v>2166</v>
      </c>
      <c r="D1006" t="s">
        <v>1241</v>
      </c>
      <c r="E1006" t="s">
        <v>1236</v>
      </c>
      <c r="F1006" t="s">
        <v>380</v>
      </c>
      <c r="G1006" t="s">
        <v>1237</v>
      </c>
      <c r="J1006">
        <v>78</v>
      </c>
    </row>
    <row r="1007" spans="1:10">
      <c r="A1007">
        <v>778451</v>
      </c>
      <c r="B1007" t="s">
        <v>1373</v>
      </c>
      <c r="C1007" t="s">
        <v>2167</v>
      </c>
      <c r="D1007" t="s">
        <v>1234</v>
      </c>
      <c r="E1007" t="s">
        <v>1248</v>
      </c>
      <c r="F1007" t="s">
        <v>197</v>
      </c>
      <c r="G1007" t="s">
        <v>1237</v>
      </c>
      <c r="J1007">
        <v>18</v>
      </c>
    </row>
    <row r="1008" spans="1:10">
      <c r="A1008">
        <v>891299</v>
      </c>
      <c r="B1008" t="s">
        <v>1386</v>
      </c>
      <c r="C1008" t="s">
        <v>2168</v>
      </c>
      <c r="D1008" t="s">
        <v>1241</v>
      </c>
      <c r="E1008" t="s">
        <v>1248</v>
      </c>
      <c r="F1008" t="s">
        <v>197</v>
      </c>
      <c r="G1008" t="s">
        <v>1237</v>
      </c>
      <c r="J1008">
        <v>15</v>
      </c>
    </row>
    <row r="1009" spans="1:10">
      <c r="A1009">
        <v>776953</v>
      </c>
      <c r="B1009" t="s">
        <v>1023</v>
      </c>
      <c r="C1009" t="s">
        <v>2169</v>
      </c>
      <c r="D1009" t="s">
        <v>1234</v>
      </c>
      <c r="E1009" t="s">
        <v>1319</v>
      </c>
      <c r="F1009" t="s">
        <v>189</v>
      </c>
      <c r="G1009" t="s">
        <v>1237</v>
      </c>
      <c r="H1009" t="s">
        <v>1243</v>
      </c>
      <c r="J1009">
        <v>11</v>
      </c>
    </row>
    <row r="1010" spans="1:10">
      <c r="A1010">
        <v>773736</v>
      </c>
      <c r="B1010" t="s">
        <v>1411</v>
      </c>
      <c r="C1010" t="s">
        <v>2169</v>
      </c>
      <c r="D1010" t="s">
        <v>1234</v>
      </c>
      <c r="E1010" t="s">
        <v>1319</v>
      </c>
      <c r="F1010" t="s">
        <v>179</v>
      </c>
      <c r="G1010" t="s">
        <v>1237</v>
      </c>
      <c r="H1010" t="s">
        <v>1243</v>
      </c>
      <c r="J1010">
        <v>8</v>
      </c>
    </row>
    <row r="1011" spans="1:10">
      <c r="A1011">
        <v>708203</v>
      </c>
      <c r="B1011" t="s">
        <v>1131</v>
      </c>
      <c r="C1011" t="s">
        <v>2170</v>
      </c>
      <c r="D1011" t="s">
        <v>1234</v>
      </c>
      <c r="F1011" t="s">
        <v>380</v>
      </c>
      <c r="G1011" t="s">
        <v>1237</v>
      </c>
      <c r="H1011" t="s">
        <v>1243</v>
      </c>
      <c r="I1011">
        <v>9150019</v>
      </c>
      <c r="J1011">
        <v>78</v>
      </c>
    </row>
    <row r="1012" spans="1:10">
      <c r="A1012">
        <v>718166</v>
      </c>
      <c r="B1012" t="s">
        <v>2171</v>
      </c>
      <c r="C1012" t="s">
        <v>2172</v>
      </c>
      <c r="D1012" t="s">
        <v>1234</v>
      </c>
      <c r="E1012" t="s">
        <v>1319</v>
      </c>
      <c r="F1012" t="s">
        <v>189</v>
      </c>
      <c r="G1012" t="s">
        <v>1237</v>
      </c>
      <c r="H1012" t="s">
        <v>1243</v>
      </c>
      <c r="J1012">
        <v>16</v>
      </c>
    </row>
    <row r="1013" spans="1:10">
      <c r="A1013">
        <v>773727</v>
      </c>
      <c r="B1013" t="s">
        <v>675</v>
      </c>
      <c r="C1013" t="s">
        <v>2172</v>
      </c>
      <c r="D1013" t="s">
        <v>1234</v>
      </c>
      <c r="E1013" t="s">
        <v>1319</v>
      </c>
      <c r="F1013" t="s">
        <v>189</v>
      </c>
      <c r="G1013" t="s">
        <v>1237</v>
      </c>
      <c r="H1013" t="s">
        <v>1243</v>
      </c>
      <c r="I1013">
        <v>9150063</v>
      </c>
      <c r="J1013">
        <v>89</v>
      </c>
    </row>
    <row r="1014" spans="1:10">
      <c r="A1014">
        <v>713432</v>
      </c>
      <c r="B1014" t="s">
        <v>1133</v>
      </c>
      <c r="C1014" t="s">
        <v>2173</v>
      </c>
      <c r="D1014" t="s">
        <v>1234</v>
      </c>
      <c r="F1014" t="s">
        <v>179</v>
      </c>
      <c r="G1014" t="s">
        <v>1237</v>
      </c>
      <c r="H1014" t="s">
        <v>1243</v>
      </c>
      <c r="I1014">
        <v>9150200</v>
      </c>
      <c r="J1014">
        <v>78</v>
      </c>
    </row>
    <row r="1015" spans="1:10">
      <c r="A1015">
        <v>717088</v>
      </c>
      <c r="B1015" t="s">
        <v>1133</v>
      </c>
      <c r="C1015" t="s">
        <v>2173</v>
      </c>
      <c r="D1015" t="s">
        <v>1234</v>
      </c>
      <c r="E1015" t="s">
        <v>1242</v>
      </c>
      <c r="F1015" t="s">
        <v>380</v>
      </c>
      <c r="G1015" t="s">
        <v>1237</v>
      </c>
      <c r="J1015">
        <v>91</v>
      </c>
    </row>
    <row r="1016" spans="1:10">
      <c r="A1016">
        <v>700601</v>
      </c>
      <c r="B1016" t="s">
        <v>935</v>
      </c>
      <c r="C1016" t="s">
        <v>2173</v>
      </c>
      <c r="D1016" t="s">
        <v>1234</v>
      </c>
      <c r="E1016" t="s">
        <v>1236</v>
      </c>
      <c r="F1016" t="s">
        <v>380</v>
      </c>
      <c r="G1016" t="s">
        <v>1237</v>
      </c>
      <c r="J1016">
        <v>61</v>
      </c>
    </row>
    <row r="1017" spans="1:10">
      <c r="A1017">
        <v>704263</v>
      </c>
      <c r="B1017" t="s">
        <v>935</v>
      </c>
      <c r="C1017" t="s">
        <v>2173</v>
      </c>
      <c r="D1017" t="s">
        <v>1234</v>
      </c>
      <c r="E1017" t="s">
        <v>1242</v>
      </c>
      <c r="F1017" t="s">
        <v>380</v>
      </c>
      <c r="G1017" t="s">
        <v>1237</v>
      </c>
      <c r="J1017">
        <v>78</v>
      </c>
    </row>
    <row r="1018" spans="1:10">
      <c r="A1018">
        <v>702692</v>
      </c>
      <c r="B1018" t="s">
        <v>2174</v>
      </c>
      <c r="C1018" t="s">
        <v>2173</v>
      </c>
      <c r="D1018" t="s">
        <v>1234</v>
      </c>
      <c r="F1018" t="s">
        <v>380</v>
      </c>
      <c r="G1018" t="s">
        <v>1237</v>
      </c>
      <c r="H1018" t="s">
        <v>1243</v>
      </c>
      <c r="J1018">
        <v>74</v>
      </c>
    </row>
    <row r="1019" spans="1:10">
      <c r="A1019">
        <v>710815</v>
      </c>
      <c r="B1019" t="s">
        <v>1755</v>
      </c>
      <c r="C1019" t="s">
        <v>2175</v>
      </c>
      <c r="D1019" t="s">
        <v>1234</v>
      </c>
      <c r="E1019" t="s">
        <v>1292</v>
      </c>
      <c r="F1019" t="s">
        <v>380</v>
      </c>
      <c r="G1019" t="s">
        <v>1237</v>
      </c>
      <c r="J1019">
        <v>7</v>
      </c>
    </row>
    <row r="1020" spans="1:10">
      <c r="A1020">
        <v>712883</v>
      </c>
      <c r="B1020" t="s">
        <v>2176</v>
      </c>
      <c r="C1020" t="s">
        <v>2177</v>
      </c>
      <c r="D1020" t="s">
        <v>1234</v>
      </c>
      <c r="E1020" t="s">
        <v>1236</v>
      </c>
      <c r="F1020" t="s">
        <v>380</v>
      </c>
      <c r="G1020" t="s">
        <v>1237</v>
      </c>
      <c r="H1020" t="s">
        <v>1243</v>
      </c>
      <c r="I1020">
        <v>9150087</v>
      </c>
      <c r="J1020">
        <v>88</v>
      </c>
    </row>
    <row r="1021" spans="1:10">
      <c r="A1021">
        <v>700735</v>
      </c>
      <c r="B1021" t="s">
        <v>675</v>
      </c>
      <c r="C1021" t="s">
        <v>2177</v>
      </c>
      <c r="D1021" t="s">
        <v>1234</v>
      </c>
      <c r="E1021" t="s">
        <v>1242</v>
      </c>
      <c r="F1021" t="s">
        <v>380</v>
      </c>
      <c r="G1021" t="s">
        <v>1237</v>
      </c>
      <c r="J1021">
        <v>5</v>
      </c>
    </row>
    <row r="1022" spans="1:10">
      <c r="A1022">
        <v>712872</v>
      </c>
      <c r="B1022" t="s">
        <v>661</v>
      </c>
      <c r="C1022" t="s">
        <v>2178</v>
      </c>
      <c r="D1022" t="s">
        <v>1234</v>
      </c>
      <c r="E1022" t="s">
        <v>1242</v>
      </c>
      <c r="F1022" t="s">
        <v>380</v>
      </c>
      <c r="G1022" t="s">
        <v>1237</v>
      </c>
      <c r="J1022">
        <v>8</v>
      </c>
    </row>
    <row r="1023" spans="1:10">
      <c r="A1023">
        <v>711041</v>
      </c>
      <c r="B1023" t="s">
        <v>2179</v>
      </c>
      <c r="C1023" t="s">
        <v>2180</v>
      </c>
      <c r="D1023" t="s">
        <v>1234</v>
      </c>
      <c r="F1023" t="s">
        <v>380</v>
      </c>
      <c r="G1023" t="s">
        <v>1237</v>
      </c>
      <c r="H1023" t="s">
        <v>1243</v>
      </c>
      <c r="J1023">
        <v>87</v>
      </c>
    </row>
    <row r="1024" spans="1:10">
      <c r="A1024">
        <v>703838</v>
      </c>
      <c r="B1024" t="s">
        <v>938</v>
      </c>
      <c r="C1024" t="s">
        <v>2180</v>
      </c>
      <c r="D1024" t="s">
        <v>1234</v>
      </c>
      <c r="E1024" t="s">
        <v>1271</v>
      </c>
      <c r="F1024" t="s">
        <v>380</v>
      </c>
      <c r="G1024" t="s">
        <v>1237</v>
      </c>
      <c r="H1024" t="s">
        <v>1243</v>
      </c>
      <c r="J1024">
        <v>69</v>
      </c>
    </row>
    <row r="1025" spans="1:10">
      <c r="A1025">
        <v>708275</v>
      </c>
      <c r="B1025" t="s">
        <v>1336</v>
      </c>
      <c r="C1025" t="s">
        <v>2181</v>
      </c>
      <c r="D1025" t="s">
        <v>1234</v>
      </c>
      <c r="F1025" t="s">
        <v>380</v>
      </c>
      <c r="G1025" t="s">
        <v>1237</v>
      </c>
      <c r="J1025">
        <v>10</v>
      </c>
    </row>
    <row r="1026" spans="1:10">
      <c r="A1026">
        <v>889161</v>
      </c>
      <c r="B1026" t="s">
        <v>2182</v>
      </c>
      <c r="C1026" t="s">
        <v>2183</v>
      </c>
      <c r="D1026" t="s">
        <v>1241</v>
      </c>
      <c r="E1026" t="s">
        <v>1242</v>
      </c>
      <c r="F1026" t="s">
        <v>380</v>
      </c>
      <c r="G1026" t="s">
        <v>1237</v>
      </c>
      <c r="H1026" t="s">
        <v>1243</v>
      </c>
      <c r="J1026">
        <v>5</v>
      </c>
    </row>
    <row r="1027" spans="1:10">
      <c r="A1027">
        <v>776112</v>
      </c>
      <c r="B1027" t="s">
        <v>1380</v>
      </c>
      <c r="C1027" t="s">
        <v>2184</v>
      </c>
      <c r="D1027" t="s">
        <v>1234</v>
      </c>
      <c r="E1027" t="s">
        <v>1254</v>
      </c>
      <c r="F1027" t="s">
        <v>380</v>
      </c>
      <c r="G1027" t="s">
        <v>1237</v>
      </c>
      <c r="H1027" t="s">
        <v>1243</v>
      </c>
      <c r="J1027">
        <v>4</v>
      </c>
    </row>
    <row r="1028" spans="1:10">
      <c r="A1028">
        <v>801148</v>
      </c>
      <c r="B1028" t="s">
        <v>2185</v>
      </c>
      <c r="C1028" t="s">
        <v>2186</v>
      </c>
      <c r="D1028" t="s">
        <v>1241</v>
      </c>
      <c r="E1028" t="s">
        <v>1236</v>
      </c>
      <c r="F1028" t="s">
        <v>380</v>
      </c>
      <c r="G1028" t="s">
        <v>1237</v>
      </c>
      <c r="J1028">
        <v>92</v>
      </c>
    </row>
    <row r="1029" spans="1:10">
      <c r="A1029">
        <v>718500</v>
      </c>
      <c r="B1029" t="s">
        <v>1411</v>
      </c>
      <c r="C1029" t="s">
        <v>2187</v>
      </c>
      <c r="D1029" t="s">
        <v>1234</v>
      </c>
      <c r="E1029" t="s">
        <v>1319</v>
      </c>
      <c r="F1029" t="s">
        <v>179</v>
      </c>
      <c r="G1029" t="s">
        <v>1237</v>
      </c>
      <c r="J1029">
        <v>84</v>
      </c>
    </row>
    <row r="1030" spans="1:10">
      <c r="A1030">
        <v>706954</v>
      </c>
      <c r="B1030" t="s">
        <v>1539</v>
      </c>
      <c r="C1030" t="s">
        <v>2188</v>
      </c>
      <c r="D1030" t="s">
        <v>1234</v>
      </c>
      <c r="F1030" t="s">
        <v>380</v>
      </c>
      <c r="G1030" t="s">
        <v>1237</v>
      </c>
      <c r="J1030">
        <v>4</v>
      </c>
    </row>
    <row r="1031" spans="1:10">
      <c r="A1031">
        <v>775696</v>
      </c>
      <c r="B1031" t="s">
        <v>1133</v>
      </c>
      <c r="C1031" t="s">
        <v>2189</v>
      </c>
      <c r="D1031" t="s">
        <v>1234</v>
      </c>
      <c r="E1031" t="s">
        <v>1254</v>
      </c>
      <c r="F1031" t="s">
        <v>59</v>
      </c>
      <c r="G1031" t="s">
        <v>1237</v>
      </c>
      <c r="H1031" t="s">
        <v>1243</v>
      </c>
      <c r="I1031">
        <v>9150352</v>
      </c>
      <c r="J1031">
        <v>6</v>
      </c>
    </row>
    <row r="1032" spans="1:10">
      <c r="A1032">
        <v>705083</v>
      </c>
      <c r="B1032" t="s">
        <v>1288</v>
      </c>
      <c r="C1032" t="s">
        <v>2189</v>
      </c>
      <c r="D1032" t="s">
        <v>1234</v>
      </c>
      <c r="E1032" t="s">
        <v>1254</v>
      </c>
      <c r="F1032" t="s">
        <v>59</v>
      </c>
      <c r="G1032" t="s">
        <v>1237</v>
      </c>
      <c r="J1032">
        <v>76</v>
      </c>
    </row>
    <row r="1033" spans="1:10">
      <c r="A1033">
        <v>701993</v>
      </c>
      <c r="B1033" t="s">
        <v>1382</v>
      </c>
      <c r="C1033" t="s">
        <v>2190</v>
      </c>
      <c r="D1033" t="s">
        <v>1234</v>
      </c>
      <c r="E1033" t="s">
        <v>1236</v>
      </c>
      <c r="F1033" t="s">
        <v>380</v>
      </c>
      <c r="G1033" t="s">
        <v>1237</v>
      </c>
      <c r="H1033" t="s">
        <v>1243</v>
      </c>
      <c r="J1033">
        <v>81</v>
      </c>
    </row>
    <row r="1034" spans="1:10">
      <c r="A1034">
        <v>718534</v>
      </c>
      <c r="B1034" t="s">
        <v>1153</v>
      </c>
      <c r="C1034" t="s">
        <v>2191</v>
      </c>
      <c r="D1034" t="s">
        <v>1234</v>
      </c>
      <c r="F1034" t="s">
        <v>179</v>
      </c>
      <c r="G1034" t="s">
        <v>1237</v>
      </c>
      <c r="H1034" t="s">
        <v>1243</v>
      </c>
      <c r="J1034">
        <v>7</v>
      </c>
    </row>
    <row r="1035" spans="1:10">
      <c r="A1035">
        <v>715759</v>
      </c>
      <c r="B1035" t="s">
        <v>938</v>
      </c>
      <c r="C1035" t="s">
        <v>2192</v>
      </c>
      <c r="D1035" t="s">
        <v>1234</v>
      </c>
      <c r="E1035" t="s">
        <v>1248</v>
      </c>
      <c r="F1035" t="s">
        <v>380</v>
      </c>
      <c r="G1035" t="s">
        <v>1237</v>
      </c>
      <c r="H1035" t="s">
        <v>1243</v>
      </c>
      <c r="J1035">
        <v>89</v>
      </c>
    </row>
    <row r="1036" spans="1:10">
      <c r="A1036">
        <v>703598</v>
      </c>
      <c r="B1036" t="s">
        <v>1133</v>
      </c>
      <c r="C1036" t="s">
        <v>2193</v>
      </c>
      <c r="D1036" t="s">
        <v>1234</v>
      </c>
      <c r="E1036" t="s">
        <v>1236</v>
      </c>
      <c r="F1036" t="s">
        <v>380</v>
      </c>
      <c r="G1036" t="s">
        <v>1237</v>
      </c>
      <c r="J1036">
        <v>74</v>
      </c>
    </row>
    <row r="1037" spans="1:10">
      <c r="A1037">
        <v>801565</v>
      </c>
      <c r="B1037" t="s">
        <v>2194</v>
      </c>
      <c r="C1037" t="s">
        <v>2195</v>
      </c>
      <c r="D1037" t="s">
        <v>1241</v>
      </c>
      <c r="F1037" t="s">
        <v>380</v>
      </c>
      <c r="G1037" t="s">
        <v>1237</v>
      </c>
      <c r="J1037">
        <v>75</v>
      </c>
    </row>
    <row r="1038" spans="1:10">
      <c r="A1038">
        <v>707859</v>
      </c>
      <c r="B1038" t="s">
        <v>671</v>
      </c>
      <c r="C1038" t="s">
        <v>2196</v>
      </c>
      <c r="D1038" t="s">
        <v>1234</v>
      </c>
      <c r="F1038" t="s">
        <v>380</v>
      </c>
      <c r="G1038" t="s">
        <v>1237</v>
      </c>
      <c r="J1038">
        <v>75</v>
      </c>
    </row>
    <row r="1039" spans="1:10">
      <c r="A1039">
        <v>711121</v>
      </c>
      <c r="B1039" t="s">
        <v>1023</v>
      </c>
      <c r="C1039" t="s">
        <v>2197</v>
      </c>
      <c r="D1039" t="s">
        <v>1234</v>
      </c>
      <c r="E1039" t="s">
        <v>1236</v>
      </c>
      <c r="F1039" t="s">
        <v>380</v>
      </c>
      <c r="G1039" t="s">
        <v>1237</v>
      </c>
      <c r="J1039">
        <v>83</v>
      </c>
    </row>
    <row r="1040" spans="1:10">
      <c r="A1040">
        <v>805451</v>
      </c>
      <c r="B1040" t="s">
        <v>1333</v>
      </c>
      <c r="C1040" t="s">
        <v>2198</v>
      </c>
      <c r="D1040" t="s">
        <v>1241</v>
      </c>
      <c r="E1040" t="s">
        <v>1242</v>
      </c>
      <c r="F1040" t="s">
        <v>380</v>
      </c>
      <c r="G1040" t="s">
        <v>1237</v>
      </c>
      <c r="J1040">
        <v>3</v>
      </c>
    </row>
    <row r="1041" spans="1:10">
      <c r="A1041">
        <v>718178</v>
      </c>
      <c r="B1041" t="s">
        <v>1258</v>
      </c>
      <c r="C1041" t="s">
        <v>2200</v>
      </c>
      <c r="D1041" t="s">
        <v>1234</v>
      </c>
      <c r="E1041" t="s">
        <v>1236</v>
      </c>
      <c r="F1041" t="s">
        <v>380</v>
      </c>
      <c r="G1041" t="s">
        <v>1237</v>
      </c>
      <c r="H1041" t="s">
        <v>1243</v>
      </c>
      <c r="J1041">
        <v>82</v>
      </c>
    </row>
    <row r="1042" spans="1:10">
      <c r="A1042">
        <v>706187</v>
      </c>
      <c r="B1042" t="s">
        <v>1133</v>
      </c>
      <c r="C1042" t="s">
        <v>2201</v>
      </c>
      <c r="D1042" t="s">
        <v>1234</v>
      </c>
      <c r="F1042" t="s">
        <v>380</v>
      </c>
      <c r="G1042" t="s">
        <v>1237</v>
      </c>
      <c r="H1042" t="s">
        <v>1243</v>
      </c>
      <c r="J1042">
        <v>96</v>
      </c>
    </row>
    <row r="1043" spans="1:10">
      <c r="A1043">
        <v>711637</v>
      </c>
      <c r="B1043" t="s">
        <v>1247</v>
      </c>
      <c r="C1043" t="s">
        <v>2202</v>
      </c>
      <c r="D1043" t="s">
        <v>1234</v>
      </c>
      <c r="E1043" t="s">
        <v>1292</v>
      </c>
      <c r="F1043" t="s">
        <v>380</v>
      </c>
      <c r="G1043" t="s">
        <v>1237</v>
      </c>
      <c r="J1043">
        <v>77</v>
      </c>
    </row>
    <row r="1044" spans="1:10">
      <c r="A1044">
        <v>813244</v>
      </c>
      <c r="B1044" t="s">
        <v>2203</v>
      </c>
      <c r="C1044" t="s">
        <v>2204</v>
      </c>
      <c r="D1044" t="s">
        <v>1241</v>
      </c>
      <c r="E1044" t="s">
        <v>1236</v>
      </c>
      <c r="F1044" t="s">
        <v>179</v>
      </c>
      <c r="G1044" t="s">
        <v>1237</v>
      </c>
      <c r="J1044">
        <v>51</v>
      </c>
    </row>
    <row r="1045" spans="1:10">
      <c r="A1045">
        <v>714854</v>
      </c>
      <c r="B1045" t="s">
        <v>122</v>
      </c>
      <c r="C1045" t="s">
        <v>2205</v>
      </c>
      <c r="D1045" t="s">
        <v>1234</v>
      </c>
      <c r="E1045" t="s">
        <v>1264</v>
      </c>
      <c r="F1045" t="s">
        <v>380</v>
      </c>
      <c r="G1045" t="s">
        <v>1237</v>
      </c>
      <c r="J1045">
        <v>96</v>
      </c>
    </row>
    <row r="1046" spans="1:10">
      <c r="A1046">
        <v>708808</v>
      </c>
      <c r="B1046" t="s">
        <v>2206</v>
      </c>
      <c r="C1046" t="s">
        <v>2207</v>
      </c>
      <c r="D1046" t="s">
        <v>1234</v>
      </c>
      <c r="E1046" t="s">
        <v>1248</v>
      </c>
      <c r="F1046" t="s">
        <v>179</v>
      </c>
      <c r="G1046" t="s">
        <v>1237</v>
      </c>
      <c r="J1046">
        <v>91</v>
      </c>
    </row>
    <row r="1047" spans="1:10">
      <c r="A1047">
        <v>701978</v>
      </c>
      <c r="B1047" t="s">
        <v>675</v>
      </c>
      <c r="C1047" t="s">
        <v>2208</v>
      </c>
      <c r="D1047" t="s">
        <v>1234</v>
      </c>
      <c r="F1047" t="s">
        <v>380</v>
      </c>
      <c r="G1047" t="s">
        <v>1237</v>
      </c>
      <c r="J1047">
        <v>79</v>
      </c>
    </row>
    <row r="1048" spans="1:10">
      <c r="A1048">
        <v>703366</v>
      </c>
      <c r="B1048" t="s">
        <v>1153</v>
      </c>
      <c r="C1048" t="s">
        <v>2209</v>
      </c>
      <c r="D1048" t="s">
        <v>1234</v>
      </c>
      <c r="E1048" t="s">
        <v>1242</v>
      </c>
      <c r="F1048" t="s">
        <v>380</v>
      </c>
      <c r="G1048" t="s">
        <v>1237</v>
      </c>
      <c r="J1048">
        <v>3</v>
      </c>
    </row>
    <row r="1049" spans="1:10">
      <c r="A1049">
        <v>803117</v>
      </c>
      <c r="B1049" t="s">
        <v>1406</v>
      </c>
      <c r="C1049" t="s">
        <v>2210</v>
      </c>
      <c r="D1049" t="s">
        <v>1241</v>
      </c>
      <c r="E1049" t="s">
        <v>1242</v>
      </c>
      <c r="F1049" t="s">
        <v>179</v>
      </c>
      <c r="G1049" t="s">
        <v>1237</v>
      </c>
      <c r="J1049">
        <v>12</v>
      </c>
    </row>
    <row r="1050" spans="1:10">
      <c r="A1050">
        <v>801324</v>
      </c>
      <c r="B1050" t="s">
        <v>965</v>
      </c>
      <c r="C1050" t="s">
        <v>2210</v>
      </c>
      <c r="D1050" t="s">
        <v>1241</v>
      </c>
      <c r="E1050" t="s">
        <v>1242</v>
      </c>
      <c r="F1050" t="s">
        <v>179</v>
      </c>
      <c r="G1050" t="s">
        <v>1237</v>
      </c>
      <c r="J1050">
        <v>9</v>
      </c>
    </row>
    <row r="1051" spans="1:10">
      <c r="A1051">
        <v>716945</v>
      </c>
      <c r="B1051" t="s">
        <v>1869</v>
      </c>
      <c r="C1051" t="s">
        <v>2211</v>
      </c>
      <c r="D1051" t="s">
        <v>1234</v>
      </c>
      <c r="F1051" t="s">
        <v>380</v>
      </c>
      <c r="G1051" t="s">
        <v>1237</v>
      </c>
      <c r="H1051" t="s">
        <v>1243</v>
      </c>
      <c r="J1051">
        <v>77</v>
      </c>
    </row>
    <row r="1052" spans="1:10">
      <c r="A1052">
        <v>805366</v>
      </c>
      <c r="B1052" t="s">
        <v>1726</v>
      </c>
      <c r="C1052" t="s">
        <v>2212</v>
      </c>
      <c r="D1052" t="s">
        <v>1241</v>
      </c>
      <c r="E1052" t="s">
        <v>1256</v>
      </c>
      <c r="F1052" t="s">
        <v>2213</v>
      </c>
      <c r="G1052" t="s">
        <v>1237</v>
      </c>
      <c r="J1052">
        <v>73</v>
      </c>
    </row>
    <row r="1053" spans="1:10">
      <c r="A1053">
        <v>776046</v>
      </c>
      <c r="B1053" t="s">
        <v>938</v>
      </c>
      <c r="C1053" t="s">
        <v>2214</v>
      </c>
      <c r="D1053" t="s">
        <v>1234</v>
      </c>
      <c r="E1053" t="s">
        <v>1271</v>
      </c>
      <c r="F1053" t="s">
        <v>380</v>
      </c>
      <c r="G1053" t="s">
        <v>1237</v>
      </c>
      <c r="H1053" t="s">
        <v>1243</v>
      </c>
      <c r="J1053">
        <v>98</v>
      </c>
    </row>
    <row r="1054" spans="1:10">
      <c r="A1054">
        <v>801851</v>
      </c>
      <c r="B1054" t="s">
        <v>915</v>
      </c>
      <c r="C1054" t="s">
        <v>2215</v>
      </c>
      <c r="D1054" t="s">
        <v>1241</v>
      </c>
      <c r="E1054" t="s">
        <v>1271</v>
      </c>
      <c r="F1054" t="s">
        <v>169</v>
      </c>
      <c r="G1054" t="s">
        <v>1237</v>
      </c>
      <c r="H1054" t="s">
        <v>1243</v>
      </c>
      <c r="J1054">
        <v>2</v>
      </c>
    </row>
    <row r="1055" spans="1:10">
      <c r="A1055">
        <v>711855</v>
      </c>
      <c r="B1055" t="s">
        <v>1399</v>
      </c>
      <c r="C1055" t="s">
        <v>2216</v>
      </c>
      <c r="D1055" t="s">
        <v>1234</v>
      </c>
      <c r="E1055" t="s">
        <v>1254</v>
      </c>
      <c r="F1055" t="s">
        <v>380</v>
      </c>
      <c r="G1055" t="s">
        <v>1237</v>
      </c>
      <c r="J1055">
        <v>8</v>
      </c>
    </row>
    <row r="1056" spans="1:10">
      <c r="A1056">
        <v>702400</v>
      </c>
      <c r="B1056" t="s">
        <v>1023</v>
      </c>
      <c r="C1056" t="s">
        <v>2217</v>
      </c>
      <c r="D1056" t="s">
        <v>1234</v>
      </c>
      <c r="F1056" t="s">
        <v>380</v>
      </c>
      <c r="G1056" t="s">
        <v>1237</v>
      </c>
      <c r="J1056">
        <v>82</v>
      </c>
    </row>
    <row r="1057" spans="1:10">
      <c r="A1057">
        <v>810292</v>
      </c>
      <c r="B1057" t="s">
        <v>1406</v>
      </c>
      <c r="C1057" t="s">
        <v>2218</v>
      </c>
      <c r="D1057" t="s">
        <v>1241</v>
      </c>
      <c r="E1057" t="s">
        <v>1292</v>
      </c>
      <c r="F1057" t="s">
        <v>169</v>
      </c>
      <c r="G1057" t="s">
        <v>1237</v>
      </c>
      <c r="H1057" t="s">
        <v>1243</v>
      </c>
      <c r="J1057">
        <v>3</v>
      </c>
    </row>
    <row r="1058" spans="1:10">
      <c r="A1058">
        <v>812739</v>
      </c>
      <c r="B1058" t="s">
        <v>1351</v>
      </c>
      <c r="C1058" t="s">
        <v>2219</v>
      </c>
      <c r="D1058" t="s">
        <v>1241</v>
      </c>
      <c r="E1058" t="s">
        <v>1236</v>
      </c>
      <c r="F1058" t="s">
        <v>380</v>
      </c>
      <c r="G1058" t="s">
        <v>1237</v>
      </c>
      <c r="H1058" t="s">
        <v>1243</v>
      </c>
      <c r="J1058">
        <v>78</v>
      </c>
    </row>
    <row r="1059" spans="1:10">
      <c r="A1059">
        <v>800113</v>
      </c>
      <c r="B1059" t="s">
        <v>2220</v>
      </c>
      <c r="C1059" t="s">
        <v>2219</v>
      </c>
      <c r="D1059" t="s">
        <v>1241</v>
      </c>
      <c r="E1059" t="s">
        <v>1254</v>
      </c>
      <c r="F1059" t="s">
        <v>380</v>
      </c>
      <c r="G1059" t="s">
        <v>1237</v>
      </c>
      <c r="H1059" t="s">
        <v>1243</v>
      </c>
      <c r="J1059">
        <v>89</v>
      </c>
    </row>
    <row r="1060" spans="1:10">
      <c r="A1060">
        <v>705743</v>
      </c>
      <c r="B1060" t="s">
        <v>2221</v>
      </c>
      <c r="C1060" t="s">
        <v>2222</v>
      </c>
      <c r="D1060" t="s">
        <v>1234</v>
      </c>
      <c r="E1060" t="s">
        <v>1250</v>
      </c>
      <c r="F1060" t="s">
        <v>380</v>
      </c>
      <c r="G1060" t="s">
        <v>1237</v>
      </c>
      <c r="H1060" t="s">
        <v>1243</v>
      </c>
      <c r="J1060">
        <v>88</v>
      </c>
    </row>
    <row r="1061" spans="1:10">
      <c r="A1061">
        <v>806247</v>
      </c>
      <c r="B1061" t="s">
        <v>131</v>
      </c>
      <c r="C1061" t="s">
        <v>2223</v>
      </c>
      <c r="D1061" t="s">
        <v>1241</v>
      </c>
      <c r="E1061" t="s">
        <v>1250</v>
      </c>
      <c r="F1061" t="s">
        <v>380</v>
      </c>
      <c r="G1061" t="s">
        <v>1237</v>
      </c>
      <c r="H1061" t="s">
        <v>1243</v>
      </c>
      <c r="J1061">
        <v>94</v>
      </c>
    </row>
    <row r="1062" spans="1:10">
      <c r="A1062">
        <v>889150</v>
      </c>
      <c r="B1062" t="s">
        <v>1406</v>
      </c>
      <c r="C1062" t="s">
        <v>2224</v>
      </c>
      <c r="D1062" t="s">
        <v>1241</v>
      </c>
      <c r="E1062" t="s">
        <v>1242</v>
      </c>
      <c r="F1062" t="s">
        <v>380</v>
      </c>
      <c r="G1062" t="s">
        <v>1237</v>
      </c>
      <c r="H1062" t="s">
        <v>1243</v>
      </c>
      <c r="J1062">
        <v>8</v>
      </c>
    </row>
    <row r="1063" spans="1:10">
      <c r="A1063">
        <v>706731</v>
      </c>
      <c r="B1063" t="s">
        <v>2225</v>
      </c>
      <c r="C1063" t="s">
        <v>2226</v>
      </c>
      <c r="D1063" t="s">
        <v>1234</v>
      </c>
      <c r="E1063" t="s">
        <v>1319</v>
      </c>
      <c r="F1063" t="s">
        <v>2227</v>
      </c>
      <c r="G1063" t="s">
        <v>1237</v>
      </c>
      <c r="J1063">
        <v>70</v>
      </c>
    </row>
    <row r="1064" spans="1:10">
      <c r="A1064">
        <v>802388</v>
      </c>
      <c r="B1064" t="s">
        <v>2228</v>
      </c>
      <c r="C1064" t="s">
        <v>2229</v>
      </c>
      <c r="D1064" t="s">
        <v>1241</v>
      </c>
      <c r="E1064" t="s">
        <v>1236</v>
      </c>
      <c r="F1064" t="s">
        <v>2227</v>
      </c>
      <c r="G1064" t="s">
        <v>1237</v>
      </c>
      <c r="J1064">
        <v>86</v>
      </c>
    </row>
    <row r="1065" spans="1:10">
      <c r="A1065">
        <v>701764</v>
      </c>
      <c r="B1065" t="s">
        <v>659</v>
      </c>
      <c r="C1065" t="s">
        <v>2230</v>
      </c>
      <c r="D1065" t="s">
        <v>1234</v>
      </c>
      <c r="F1065" t="s">
        <v>380</v>
      </c>
      <c r="G1065" t="s">
        <v>1237</v>
      </c>
      <c r="J1065">
        <v>1</v>
      </c>
    </row>
    <row r="1066" spans="1:10">
      <c r="A1066">
        <v>707713</v>
      </c>
      <c r="B1066" t="s">
        <v>1711</v>
      </c>
      <c r="C1066" t="s">
        <v>2231</v>
      </c>
      <c r="D1066" t="s">
        <v>1234</v>
      </c>
      <c r="F1066" t="s">
        <v>380</v>
      </c>
      <c r="G1066" t="s">
        <v>1237</v>
      </c>
      <c r="J1066">
        <v>74</v>
      </c>
    </row>
    <row r="1067" spans="1:10">
      <c r="A1067">
        <v>717688</v>
      </c>
      <c r="B1067" t="s">
        <v>1019</v>
      </c>
      <c r="C1067" t="s">
        <v>2232</v>
      </c>
      <c r="D1067" t="s">
        <v>1234</v>
      </c>
      <c r="F1067" t="s">
        <v>380</v>
      </c>
      <c r="G1067" t="s">
        <v>1237</v>
      </c>
      <c r="J1067">
        <v>3</v>
      </c>
    </row>
    <row r="1068" spans="1:10">
      <c r="A1068">
        <v>809030</v>
      </c>
      <c r="B1068" t="s">
        <v>2233</v>
      </c>
      <c r="C1068" t="s">
        <v>2234</v>
      </c>
      <c r="D1068" t="s">
        <v>1241</v>
      </c>
      <c r="E1068" t="s">
        <v>1242</v>
      </c>
      <c r="F1068" t="s">
        <v>380</v>
      </c>
      <c r="G1068" t="s">
        <v>1237</v>
      </c>
      <c r="H1068" t="s">
        <v>1243</v>
      </c>
      <c r="J1068">
        <v>90</v>
      </c>
    </row>
    <row r="1069" spans="1:10">
      <c r="A1069">
        <v>808058</v>
      </c>
      <c r="B1069" t="s">
        <v>2235</v>
      </c>
      <c r="C1069" t="s">
        <v>2236</v>
      </c>
      <c r="D1069" t="s">
        <v>1241</v>
      </c>
      <c r="F1069" t="s">
        <v>380</v>
      </c>
      <c r="G1069" t="s">
        <v>1237</v>
      </c>
      <c r="J1069">
        <v>1</v>
      </c>
    </row>
    <row r="1070" spans="1:10">
      <c r="A1070">
        <v>707334</v>
      </c>
      <c r="B1070" t="s">
        <v>531</v>
      </c>
      <c r="C1070" t="s">
        <v>2237</v>
      </c>
      <c r="D1070" t="s">
        <v>1234</v>
      </c>
      <c r="F1070" t="s">
        <v>380</v>
      </c>
      <c r="G1070" t="s">
        <v>1237</v>
      </c>
      <c r="J1070">
        <v>9</v>
      </c>
    </row>
    <row r="1071" spans="1:10">
      <c r="A1071">
        <v>712724</v>
      </c>
      <c r="B1071" t="s">
        <v>1019</v>
      </c>
      <c r="C1071" t="s">
        <v>2238</v>
      </c>
      <c r="D1071" t="s">
        <v>1234</v>
      </c>
      <c r="E1071" t="s">
        <v>1242</v>
      </c>
      <c r="F1071" t="s">
        <v>380</v>
      </c>
      <c r="G1071" t="s">
        <v>1237</v>
      </c>
      <c r="H1071" t="s">
        <v>1243</v>
      </c>
      <c r="J1071">
        <v>84</v>
      </c>
    </row>
    <row r="1072" spans="1:10">
      <c r="A1072">
        <v>810076</v>
      </c>
      <c r="B1072" t="s">
        <v>1400</v>
      </c>
      <c r="C1072" t="s">
        <v>2239</v>
      </c>
      <c r="D1072" t="s">
        <v>1241</v>
      </c>
      <c r="F1072" t="s">
        <v>380</v>
      </c>
      <c r="G1072" t="s">
        <v>1237</v>
      </c>
      <c r="J1072">
        <v>5</v>
      </c>
    </row>
    <row r="1073" spans="1:10">
      <c r="A1073">
        <v>702745</v>
      </c>
      <c r="B1073" t="s">
        <v>938</v>
      </c>
      <c r="C1073" t="s">
        <v>2240</v>
      </c>
      <c r="D1073" t="s">
        <v>1234</v>
      </c>
      <c r="E1073" t="s">
        <v>1242</v>
      </c>
      <c r="F1073" t="s">
        <v>380</v>
      </c>
      <c r="G1073" t="s">
        <v>1237</v>
      </c>
      <c r="H1073" t="s">
        <v>1243</v>
      </c>
      <c r="J1073">
        <v>93</v>
      </c>
    </row>
    <row r="1074" spans="1:10">
      <c r="A1074">
        <v>701060</v>
      </c>
      <c r="B1074" t="s">
        <v>1373</v>
      </c>
      <c r="C1074" t="s">
        <v>2241</v>
      </c>
      <c r="D1074" t="s">
        <v>1234</v>
      </c>
      <c r="E1074" t="s">
        <v>1248</v>
      </c>
      <c r="F1074" t="s">
        <v>1261</v>
      </c>
      <c r="G1074" t="s">
        <v>1237</v>
      </c>
      <c r="J1074">
        <v>17</v>
      </c>
    </row>
    <row r="1075" spans="1:10">
      <c r="A1075">
        <v>707386</v>
      </c>
      <c r="B1075" t="s">
        <v>935</v>
      </c>
      <c r="C1075" t="s">
        <v>2242</v>
      </c>
      <c r="D1075" t="s">
        <v>1234</v>
      </c>
      <c r="E1075" t="s">
        <v>1236</v>
      </c>
      <c r="F1075" t="s">
        <v>380</v>
      </c>
      <c r="G1075" t="s">
        <v>1237</v>
      </c>
      <c r="H1075" t="s">
        <v>1243</v>
      </c>
      <c r="J1075">
        <v>90</v>
      </c>
    </row>
    <row r="1076" spans="1:10">
      <c r="A1076">
        <v>714211</v>
      </c>
      <c r="B1076" t="s">
        <v>1380</v>
      </c>
      <c r="C1076" t="s">
        <v>2243</v>
      </c>
      <c r="D1076" t="s">
        <v>1234</v>
      </c>
      <c r="F1076" t="s">
        <v>380</v>
      </c>
      <c r="G1076" t="s">
        <v>1237</v>
      </c>
      <c r="J1076">
        <v>11</v>
      </c>
    </row>
    <row r="1077" spans="1:10">
      <c r="A1077">
        <v>777989</v>
      </c>
      <c r="B1077" t="s">
        <v>1133</v>
      </c>
      <c r="C1077" t="s">
        <v>2244</v>
      </c>
      <c r="D1077" t="s">
        <v>1234</v>
      </c>
      <c r="E1077" t="s">
        <v>1264</v>
      </c>
      <c r="F1077" t="s">
        <v>219</v>
      </c>
      <c r="G1077" t="s">
        <v>1237</v>
      </c>
      <c r="J1077">
        <v>13</v>
      </c>
    </row>
    <row r="1078" spans="1:10">
      <c r="A1078">
        <v>704525</v>
      </c>
      <c r="B1078" t="s">
        <v>671</v>
      </c>
      <c r="C1078" t="s">
        <v>2245</v>
      </c>
      <c r="D1078" t="s">
        <v>1234</v>
      </c>
      <c r="E1078" t="s">
        <v>1264</v>
      </c>
      <c r="F1078" t="s">
        <v>179</v>
      </c>
      <c r="G1078" t="s">
        <v>1237</v>
      </c>
      <c r="J1078">
        <v>78</v>
      </c>
    </row>
    <row r="1079" spans="1:10">
      <c r="A1079">
        <v>809654</v>
      </c>
      <c r="B1079" t="s">
        <v>1500</v>
      </c>
      <c r="C1079" t="s">
        <v>2246</v>
      </c>
      <c r="D1079" t="s">
        <v>1241</v>
      </c>
      <c r="F1079" t="s">
        <v>380</v>
      </c>
      <c r="G1079" t="s">
        <v>1237</v>
      </c>
      <c r="J1079">
        <v>0</v>
      </c>
    </row>
    <row r="1080" spans="1:10">
      <c r="A1080">
        <v>717921</v>
      </c>
      <c r="B1080" t="s">
        <v>1869</v>
      </c>
      <c r="C1080" t="s">
        <v>2247</v>
      </c>
      <c r="D1080" t="s">
        <v>1234</v>
      </c>
      <c r="E1080" t="s">
        <v>1312</v>
      </c>
      <c r="F1080" t="s">
        <v>219</v>
      </c>
      <c r="G1080" t="s">
        <v>1237</v>
      </c>
      <c r="J1080">
        <v>12</v>
      </c>
    </row>
    <row r="1081" spans="1:10">
      <c r="A1081">
        <v>717282</v>
      </c>
      <c r="B1081" t="s">
        <v>1133</v>
      </c>
      <c r="C1081" t="s">
        <v>2248</v>
      </c>
      <c r="D1081" t="s">
        <v>1234</v>
      </c>
      <c r="E1081" t="s">
        <v>1242</v>
      </c>
      <c r="F1081" t="s">
        <v>380</v>
      </c>
      <c r="G1081" t="s">
        <v>1237</v>
      </c>
      <c r="J1081">
        <v>10</v>
      </c>
    </row>
    <row r="1082" spans="1:10">
      <c r="A1082">
        <v>702563</v>
      </c>
      <c r="B1082" t="s">
        <v>1075</v>
      </c>
      <c r="C1082" t="s">
        <v>2248</v>
      </c>
      <c r="D1082" t="s">
        <v>1234</v>
      </c>
      <c r="F1082" t="s">
        <v>380</v>
      </c>
      <c r="G1082" t="s">
        <v>1237</v>
      </c>
      <c r="H1082" t="s">
        <v>1243</v>
      </c>
      <c r="J1082">
        <v>90</v>
      </c>
    </row>
    <row r="1083" spans="1:10">
      <c r="A1083">
        <v>710258</v>
      </c>
      <c r="B1083" t="s">
        <v>1023</v>
      </c>
      <c r="C1083" t="s">
        <v>2249</v>
      </c>
      <c r="D1083" t="s">
        <v>1234</v>
      </c>
      <c r="F1083" t="s">
        <v>380</v>
      </c>
      <c r="G1083" t="s">
        <v>1237</v>
      </c>
      <c r="H1083" t="s">
        <v>1243</v>
      </c>
      <c r="J1083">
        <v>81</v>
      </c>
    </row>
    <row r="1084" spans="1:10">
      <c r="A1084">
        <v>713393</v>
      </c>
      <c r="B1084" t="s">
        <v>655</v>
      </c>
      <c r="C1084" t="s">
        <v>2250</v>
      </c>
      <c r="D1084" t="s">
        <v>1234</v>
      </c>
      <c r="F1084" t="s">
        <v>380</v>
      </c>
      <c r="G1084" t="s">
        <v>1237</v>
      </c>
      <c r="J1084">
        <v>8</v>
      </c>
    </row>
    <row r="1085" spans="1:10">
      <c r="A1085">
        <v>700619</v>
      </c>
      <c r="B1085" t="s">
        <v>1288</v>
      </c>
      <c r="C1085" t="s">
        <v>2251</v>
      </c>
      <c r="D1085" t="s">
        <v>1234</v>
      </c>
      <c r="E1085" t="s">
        <v>1256</v>
      </c>
      <c r="F1085" t="s">
        <v>561</v>
      </c>
      <c r="G1085" t="s">
        <v>1237</v>
      </c>
      <c r="H1085" t="s">
        <v>1243</v>
      </c>
      <c r="J1085">
        <v>97</v>
      </c>
    </row>
    <row r="1086" spans="1:10">
      <c r="A1086">
        <v>716854</v>
      </c>
      <c r="B1086" t="s">
        <v>1445</v>
      </c>
      <c r="C1086" t="s">
        <v>2252</v>
      </c>
      <c r="D1086" t="s">
        <v>1234</v>
      </c>
      <c r="F1086" t="s">
        <v>380</v>
      </c>
      <c r="G1086" t="s">
        <v>1237</v>
      </c>
      <c r="H1086" t="s">
        <v>1243</v>
      </c>
      <c r="J1086">
        <v>79</v>
      </c>
    </row>
    <row r="1087" spans="1:10">
      <c r="A1087">
        <v>800642</v>
      </c>
      <c r="B1087" t="s">
        <v>1252</v>
      </c>
      <c r="C1087" t="s">
        <v>2253</v>
      </c>
      <c r="D1087" t="s">
        <v>1241</v>
      </c>
      <c r="E1087" t="s">
        <v>1236</v>
      </c>
      <c r="F1087" t="s">
        <v>380</v>
      </c>
      <c r="G1087" t="s">
        <v>1237</v>
      </c>
      <c r="J1087">
        <v>82</v>
      </c>
    </row>
    <row r="1088" spans="1:10">
      <c r="A1088">
        <v>716245</v>
      </c>
      <c r="B1088" t="s">
        <v>1288</v>
      </c>
      <c r="C1088" t="s">
        <v>2254</v>
      </c>
      <c r="D1088" t="s">
        <v>1234</v>
      </c>
      <c r="E1088" t="s">
        <v>1242</v>
      </c>
      <c r="F1088" t="s">
        <v>380</v>
      </c>
      <c r="G1088" t="s">
        <v>1237</v>
      </c>
      <c r="H1088" t="s">
        <v>1243</v>
      </c>
      <c r="J1088">
        <v>83</v>
      </c>
    </row>
    <row r="1089" spans="1:10">
      <c r="A1089">
        <v>811119</v>
      </c>
      <c r="B1089" t="s">
        <v>984</v>
      </c>
      <c r="C1089" t="s">
        <v>2255</v>
      </c>
      <c r="D1089" t="s">
        <v>1241</v>
      </c>
      <c r="F1089" t="s">
        <v>380</v>
      </c>
      <c r="G1089" t="s">
        <v>1237</v>
      </c>
      <c r="J1089">
        <v>10</v>
      </c>
    </row>
    <row r="1090" spans="1:10">
      <c r="A1090">
        <v>774285</v>
      </c>
      <c r="B1090" t="s">
        <v>1019</v>
      </c>
      <c r="C1090" t="s">
        <v>2256</v>
      </c>
      <c r="D1090" t="s">
        <v>1234</v>
      </c>
      <c r="E1090" t="s">
        <v>1236</v>
      </c>
      <c r="F1090" t="s">
        <v>174</v>
      </c>
      <c r="G1090" t="s">
        <v>1237</v>
      </c>
      <c r="H1090" t="s">
        <v>1243</v>
      </c>
      <c r="I1090">
        <v>1698664</v>
      </c>
      <c r="J1090">
        <v>75</v>
      </c>
    </row>
    <row r="1091" spans="1:10">
      <c r="A1091">
        <v>801264</v>
      </c>
      <c r="B1091" t="s">
        <v>927</v>
      </c>
      <c r="C1091" t="s">
        <v>2257</v>
      </c>
      <c r="D1091" t="s">
        <v>1241</v>
      </c>
      <c r="F1091" t="s">
        <v>174</v>
      </c>
      <c r="G1091" t="s">
        <v>1237</v>
      </c>
      <c r="J1091">
        <v>14</v>
      </c>
    </row>
    <row r="1092" spans="1:10">
      <c r="A1092">
        <v>712099</v>
      </c>
      <c r="B1092" t="s">
        <v>935</v>
      </c>
      <c r="C1092" t="s">
        <v>2258</v>
      </c>
      <c r="D1092" t="s">
        <v>1234</v>
      </c>
      <c r="E1092" t="s">
        <v>1248</v>
      </c>
      <c r="F1092" t="s">
        <v>380</v>
      </c>
      <c r="G1092" t="s">
        <v>1237</v>
      </c>
      <c r="J1092">
        <v>73</v>
      </c>
    </row>
    <row r="1093" spans="1:10">
      <c r="A1093">
        <v>812071</v>
      </c>
      <c r="B1093" t="s">
        <v>131</v>
      </c>
      <c r="C1093" t="s">
        <v>2259</v>
      </c>
      <c r="D1093" t="s">
        <v>1241</v>
      </c>
      <c r="E1093" t="s">
        <v>1312</v>
      </c>
      <c r="F1093" t="s">
        <v>380</v>
      </c>
      <c r="G1093" t="s">
        <v>1237</v>
      </c>
      <c r="H1093" t="s">
        <v>1243</v>
      </c>
      <c r="J1093">
        <v>91</v>
      </c>
    </row>
    <row r="1094" spans="1:10">
      <c r="A1094">
        <v>887634</v>
      </c>
      <c r="B1094" t="s">
        <v>1500</v>
      </c>
      <c r="C1094" t="s">
        <v>2259</v>
      </c>
      <c r="D1094" t="s">
        <v>1241</v>
      </c>
      <c r="E1094" t="s">
        <v>1264</v>
      </c>
      <c r="F1094" t="s">
        <v>210</v>
      </c>
      <c r="G1094" t="s">
        <v>1237</v>
      </c>
      <c r="H1094" t="s">
        <v>1243</v>
      </c>
      <c r="J1094">
        <v>69</v>
      </c>
    </row>
    <row r="1095" spans="1:10">
      <c r="A1095">
        <v>713642</v>
      </c>
      <c r="B1095" t="s">
        <v>1019</v>
      </c>
      <c r="C1095" t="s">
        <v>2260</v>
      </c>
      <c r="D1095" t="s">
        <v>1234</v>
      </c>
      <c r="F1095" t="s">
        <v>380</v>
      </c>
      <c r="G1095" t="s">
        <v>1237</v>
      </c>
      <c r="J1095">
        <v>6</v>
      </c>
    </row>
    <row r="1096" spans="1:10">
      <c r="A1096">
        <v>801970</v>
      </c>
      <c r="B1096" t="s">
        <v>2261</v>
      </c>
      <c r="C1096" t="s">
        <v>2262</v>
      </c>
      <c r="D1096" t="s">
        <v>1241</v>
      </c>
      <c r="E1096" t="s">
        <v>1254</v>
      </c>
      <c r="F1096" t="s">
        <v>380</v>
      </c>
      <c r="G1096" t="s">
        <v>1237</v>
      </c>
      <c r="J1096">
        <v>7</v>
      </c>
    </row>
    <row r="1097" spans="1:10">
      <c r="A1097">
        <v>810398</v>
      </c>
      <c r="B1097" t="s">
        <v>2263</v>
      </c>
      <c r="C1097" t="s">
        <v>2264</v>
      </c>
      <c r="D1097" t="s">
        <v>1241</v>
      </c>
      <c r="F1097" t="s">
        <v>380</v>
      </c>
      <c r="G1097" t="s">
        <v>1237</v>
      </c>
      <c r="J1097">
        <v>5</v>
      </c>
    </row>
    <row r="1098" spans="1:10">
      <c r="A1098">
        <v>811171</v>
      </c>
      <c r="B1098" t="s">
        <v>2265</v>
      </c>
      <c r="C1098" t="s">
        <v>2266</v>
      </c>
      <c r="D1098" t="s">
        <v>1241</v>
      </c>
      <c r="E1098" t="s">
        <v>1254</v>
      </c>
      <c r="F1098" t="s">
        <v>380</v>
      </c>
      <c r="G1098" t="s">
        <v>1237</v>
      </c>
      <c r="J1098">
        <v>83</v>
      </c>
    </row>
    <row r="1099" spans="1:10">
      <c r="A1099">
        <v>776110</v>
      </c>
      <c r="B1099" t="s">
        <v>122</v>
      </c>
      <c r="C1099" t="s">
        <v>2267</v>
      </c>
      <c r="D1099" t="s">
        <v>1234</v>
      </c>
      <c r="E1099" t="s">
        <v>1254</v>
      </c>
      <c r="F1099" t="s">
        <v>380</v>
      </c>
      <c r="G1099" t="s">
        <v>1237</v>
      </c>
      <c r="H1099" t="s">
        <v>1243</v>
      </c>
      <c r="J1099">
        <v>8</v>
      </c>
    </row>
    <row r="1100" spans="1:10">
      <c r="A1100">
        <v>775701</v>
      </c>
      <c r="B1100" t="s">
        <v>938</v>
      </c>
      <c r="C1100" t="s">
        <v>937</v>
      </c>
      <c r="D1100" t="s">
        <v>1234</v>
      </c>
      <c r="E1100" t="s">
        <v>1254</v>
      </c>
      <c r="F1100" t="s">
        <v>59</v>
      </c>
      <c r="G1100" t="s">
        <v>1237</v>
      </c>
      <c r="H1100" t="s">
        <v>1243</v>
      </c>
      <c r="J1100">
        <v>11</v>
      </c>
    </row>
    <row r="1101" spans="1:10">
      <c r="A1101">
        <v>711897</v>
      </c>
      <c r="B1101" t="s">
        <v>1019</v>
      </c>
      <c r="C1101" t="s">
        <v>2269</v>
      </c>
      <c r="D1101" t="s">
        <v>1234</v>
      </c>
      <c r="E1101" t="s">
        <v>1242</v>
      </c>
      <c r="F1101" t="s">
        <v>380</v>
      </c>
      <c r="G1101" t="s">
        <v>1237</v>
      </c>
      <c r="J1101">
        <v>89</v>
      </c>
    </row>
    <row r="1102" spans="1:10">
      <c r="A1102">
        <v>889621</v>
      </c>
      <c r="B1102" t="s">
        <v>2047</v>
      </c>
      <c r="C1102" t="s">
        <v>930</v>
      </c>
      <c r="D1102" t="s">
        <v>1241</v>
      </c>
      <c r="E1102" t="s">
        <v>1254</v>
      </c>
      <c r="F1102" t="s">
        <v>59</v>
      </c>
      <c r="G1102" t="s">
        <v>1237</v>
      </c>
      <c r="H1102" t="s">
        <v>1243</v>
      </c>
      <c r="J1102">
        <v>14</v>
      </c>
    </row>
    <row r="1103" spans="1:10">
      <c r="A1103">
        <v>717029</v>
      </c>
      <c r="B1103" t="s">
        <v>2270</v>
      </c>
      <c r="C1103" t="s">
        <v>2271</v>
      </c>
      <c r="D1103" t="s">
        <v>1234</v>
      </c>
      <c r="F1103" t="s">
        <v>380</v>
      </c>
      <c r="G1103" t="s">
        <v>1237</v>
      </c>
      <c r="J1103">
        <v>68</v>
      </c>
    </row>
    <row r="1104" spans="1:10">
      <c r="A1104">
        <v>808731</v>
      </c>
      <c r="B1104" t="s">
        <v>1726</v>
      </c>
      <c r="C1104" t="s">
        <v>2272</v>
      </c>
      <c r="D1104" t="s">
        <v>1241</v>
      </c>
      <c r="E1104" t="s">
        <v>1271</v>
      </c>
      <c r="F1104" t="s">
        <v>380</v>
      </c>
      <c r="G1104" t="s">
        <v>1237</v>
      </c>
      <c r="J1104">
        <v>76</v>
      </c>
    </row>
    <row r="1105" spans="1:10">
      <c r="A1105">
        <v>703139</v>
      </c>
      <c r="B1105" t="s">
        <v>938</v>
      </c>
      <c r="C1105" t="s">
        <v>2273</v>
      </c>
      <c r="D1105" t="s">
        <v>1234</v>
      </c>
      <c r="E1105" t="s">
        <v>1242</v>
      </c>
      <c r="F1105" t="s">
        <v>380</v>
      </c>
      <c r="G1105" t="s">
        <v>1237</v>
      </c>
      <c r="J1105">
        <v>13</v>
      </c>
    </row>
    <row r="1106" spans="1:10">
      <c r="A1106">
        <v>808769</v>
      </c>
      <c r="B1106" t="s">
        <v>2274</v>
      </c>
      <c r="C1106" t="s">
        <v>2275</v>
      </c>
      <c r="D1106" t="s">
        <v>1241</v>
      </c>
      <c r="F1106" t="s">
        <v>179</v>
      </c>
      <c r="G1106" t="s">
        <v>1237</v>
      </c>
      <c r="H1106" t="s">
        <v>1243</v>
      </c>
    </row>
    <row r="1107" spans="1:10">
      <c r="A1107">
        <v>802133</v>
      </c>
      <c r="B1107" t="s">
        <v>1726</v>
      </c>
      <c r="C1107" t="s">
        <v>2276</v>
      </c>
      <c r="D1107" t="s">
        <v>1241</v>
      </c>
      <c r="E1107" t="s">
        <v>1236</v>
      </c>
      <c r="F1107" t="s">
        <v>380</v>
      </c>
      <c r="G1107" t="s">
        <v>1237</v>
      </c>
      <c r="J1107">
        <v>78</v>
      </c>
    </row>
    <row r="1108" spans="1:10">
      <c r="A1108">
        <v>712942</v>
      </c>
      <c r="B1108" t="s">
        <v>1153</v>
      </c>
      <c r="C1108" t="s">
        <v>2277</v>
      </c>
      <c r="D1108" t="s">
        <v>1234</v>
      </c>
      <c r="E1108" t="s">
        <v>1242</v>
      </c>
      <c r="F1108" t="s">
        <v>380</v>
      </c>
      <c r="G1108" t="s">
        <v>1237</v>
      </c>
      <c r="J1108">
        <v>11</v>
      </c>
    </row>
    <row r="1109" spans="1:10">
      <c r="A1109">
        <v>813177</v>
      </c>
      <c r="B1109" t="s">
        <v>1169</v>
      </c>
      <c r="C1109" t="s">
        <v>2278</v>
      </c>
      <c r="D1109" t="s">
        <v>1241</v>
      </c>
      <c r="E1109" t="s">
        <v>1256</v>
      </c>
      <c r="F1109" t="s">
        <v>171</v>
      </c>
      <c r="G1109" t="s">
        <v>1237</v>
      </c>
      <c r="H1109" t="s">
        <v>1243</v>
      </c>
      <c r="J1109">
        <v>9</v>
      </c>
    </row>
    <row r="1110" spans="1:10">
      <c r="A1110">
        <v>716328</v>
      </c>
      <c r="B1110" t="s">
        <v>2279</v>
      </c>
      <c r="C1110" t="s">
        <v>2280</v>
      </c>
      <c r="D1110" t="s">
        <v>1234</v>
      </c>
      <c r="E1110" t="s">
        <v>1236</v>
      </c>
      <c r="F1110" t="s">
        <v>380</v>
      </c>
      <c r="G1110" t="s">
        <v>1237</v>
      </c>
      <c r="J1110">
        <v>65</v>
      </c>
    </row>
    <row r="1111" spans="1:10">
      <c r="A1111">
        <v>717597</v>
      </c>
      <c r="B1111" t="s">
        <v>1019</v>
      </c>
      <c r="C1111" t="s">
        <v>2281</v>
      </c>
      <c r="D1111" t="s">
        <v>1234</v>
      </c>
      <c r="E1111" t="s">
        <v>1312</v>
      </c>
      <c r="F1111" t="s">
        <v>380</v>
      </c>
      <c r="G1111" t="s">
        <v>1237</v>
      </c>
      <c r="J1111">
        <v>76</v>
      </c>
    </row>
    <row r="1112" spans="1:10">
      <c r="A1112">
        <v>712878</v>
      </c>
      <c r="B1112" t="s">
        <v>655</v>
      </c>
      <c r="C1112" t="s">
        <v>2282</v>
      </c>
      <c r="D1112" t="s">
        <v>1234</v>
      </c>
      <c r="E1112" t="s">
        <v>1242</v>
      </c>
      <c r="F1112" t="s">
        <v>380</v>
      </c>
      <c r="G1112" t="s">
        <v>1237</v>
      </c>
      <c r="J1112">
        <v>3</v>
      </c>
    </row>
    <row r="1113" spans="1:10">
      <c r="A1113">
        <v>704032</v>
      </c>
      <c r="B1113" t="s">
        <v>1265</v>
      </c>
      <c r="C1113" t="s">
        <v>2283</v>
      </c>
      <c r="D1113" t="s">
        <v>1234</v>
      </c>
      <c r="E1113" t="s">
        <v>1242</v>
      </c>
      <c r="F1113" t="s">
        <v>179</v>
      </c>
      <c r="G1113" t="s">
        <v>1237</v>
      </c>
      <c r="J1113">
        <v>15</v>
      </c>
    </row>
    <row r="1114" spans="1:10">
      <c r="A1114">
        <v>813195</v>
      </c>
      <c r="B1114" t="s">
        <v>1355</v>
      </c>
      <c r="C1114" t="s">
        <v>2284</v>
      </c>
      <c r="D1114" t="s">
        <v>1241</v>
      </c>
      <c r="E1114" t="s">
        <v>1254</v>
      </c>
      <c r="F1114" t="s">
        <v>380</v>
      </c>
      <c r="G1114" t="s">
        <v>1237</v>
      </c>
      <c r="J1114">
        <v>97</v>
      </c>
    </row>
    <row r="1115" spans="1:10">
      <c r="A1115">
        <v>701983</v>
      </c>
      <c r="B1115" t="s">
        <v>1019</v>
      </c>
      <c r="C1115" t="s">
        <v>2285</v>
      </c>
      <c r="D1115" t="s">
        <v>1234</v>
      </c>
      <c r="F1115" t="s">
        <v>380</v>
      </c>
      <c r="G1115" t="s">
        <v>1237</v>
      </c>
      <c r="J1115">
        <v>75</v>
      </c>
    </row>
    <row r="1116" spans="1:10">
      <c r="A1116">
        <v>806014</v>
      </c>
      <c r="B1116" t="s">
        <v>1333</v>
      </c>
      <c r="C1116" t="s">
        <v>2286</v>
      </c>
      <c r="D1116" t="s">
        <v>1241</v>
      </c>
      <c r="E1116" t="s">
        <v>1236</v>
      </c>
      <c r="F1116" t="s">
        <v>380</v>
      </c>
      <c r="G1116" t="s">
        <v>1237</v>
      </c>
      <c r="H1116" t="s">
        <v>1243</v>
      </c>
      <c r="J1116">
        <v>88</v>
      </c>
    </row>
    <row r="1117" spans="1:10">
      <c r="A1117">
        <v>890714</v>
      </c>
      <c r="B1117" t="s">
        <v>2287</v>
      </c>
      <c r="C1117" t="s">
        <v>2288</v>
      </c>
      <c r="D1117" t="s">
        <v>1241</v>
      </c>
      <c r="E1117" t="s">
        <v>1264</v>
      </c>
      <c r="F1117" t="s">
        <v>219</v>
      </c>
      <c r="G1117" t="s">
        <v>1237</v>
      </c>
      <c r="H1117" t="s">
        <v>1243</v>
      </c>
      <c r="J1117">
        <v>14</v>
      </c>
    </row>
    <row r="1118" spans="1:10">
      <c r="A1118">
        <v>889353</v>
      </c>
      <c r="B1118" t="s">
        <v>925</v>
      </c>
      <c r="C1118" t="s">
        <v>2289</v>
      </c>
      <c r="D1118" t="s">
        <v>1241</v>
      </c>
      <c r="E1118" t="s">
        <v>1242</v>
      </c>
      <c r="F1118" t="s">
        <v>1261</v>
      </c>
      <c r="G1118" t="s">
        <v>1237</v>
      </c>
      <c r="H1118" t="s">
        <v>1243</v>
      </c>
      <c r="J1118">
        <v>10</v>
      </c>
    </row>
    <row r="1119" spans="1:10">
      <c r="A1119">
        <v>704465</v>
      </c>
      <c r="B1119" t="s">
        <v>1417</v>
      </c>
      <c r="C1119" t="s">
        <v>2290</v>
      </c>
      <c r="D1119" t="s">
        <v>1234</v>
      </c>
      <c r="F1119" t="s">
        <v>380</v>
      </c>
      <c r="G1119" t="s">
        <v>1237</v>
      </c>
      <c r="J1119">
        <v>75</v>
      </c>
    </row>
    <row r="1120" spans="1:10">
      <c r="A1120">
        <v>712629</v>
      </c>
      <c r="B1120" t="s">
        <v>1133</v>
      </c>
      <c r="C1120" t="s">
        <v>2291</v>
      </c>
      <c r="D1120" t="s">
        <v>1234</v>
      </c>
      <c r="F1120" t="s">
        <v>380</v>
      </c>
      <c r="G1120" t="s">
        <v>1237</v>
      </c>
      <c r="J1120">
        <v>93</v>
      </c>
    </row>
    <row r="1121" spans="1:10">
      <c r="A1121">
        <v>889372</v>
      </c>
      <c r="B1121" t="s">
        <v>1169</v>
      </c>
      <c r="C1121" t="s">
        <v>2292</v>
      </c>
      <c r="D1121" t="s">
        <v>1241</v>
      </c>
      <c r="F1121" t="s">
        <v>1261</v>
      </c>
      <c r="G1121" t="s">
        <v>1237</v>
      </c>
      <c r="H1121" t="s">
        <v>1243</v>
      </c>
      <c r="J1121">
        <v>4</v>
      </c>
    </row>
    <row r="1122" spans="1:10">
      <c r="A1122">
        <v>704592</v>
      </c>
      <c r="B1122" t="s">
        <v>1411</v>
      </c>
      <c r="C1122" t="s">
        <v>2293</v>
      </c>
      <c r="D1122" t="s">
        <v>1234</v>
      </c>
      <c r="E1122" t="s">
        <v>1256</v>
      </c>
      <c r="F1122" t="s">
        <v>380</v>
      </c>
      <c r="G1122" t="s">
        <v>1237</v>
      </c>
      <c r="J1122">
        <v>96</v>
      </c>
    </row>
    <row r="1123" spans="1:10">
      <c r="A1123">
        <v>810269</v>
      </c>
      <c r="B1123" t="s">
        <v>1498</v>
      </c>
      <c r="C1123" t="s">
        <v>2294</v>
      </c>
      <c r="D1123" t="s">
        <v>1241</v>
      </c>
      <c r="E1123" t="s">
        <v>1236</v>
      </c>
      <c r="F1123" t="s">
        <v>171</v>
      </c>
      <c r="G1123" t="s">
        <v>1237</v>
      </c>
      <c r="J1123">
        <v>83</v>
      </c>
    </row>
    <row r="1124" spans="1:10">
      <c r="A1124">
        <v>705044</v>
      </c>
      <c r="B1124" t="s">
        <v>1399</v>
      </c>
      <c r="C1124" t="s">
        <v>2295</v>
      </c>
      <c r="D1124" t="s">
        <v>1234</v>
      </c>
      <c r="E1124" t="s">
        <v>1236</v>
      </c>
      <c r="F1124" t="s">
        <v>380</v>
      </c>
      <c r="G1124" t="s">
        <v>1237</v>
      </c>
      <c r="J1124">
        <v>95</v>
      </c>
    </row>
    <row r="1125" spans="1:10">
      <c r="A1125">
        <v>891116</v>
      </c>
      <c r="B1125" t="s">
        <v>131</v>
      </c>
      <c r="C1125" t="s">
        <v>2296</v>
      </c>
      <c r="D1125" t="s">
        <v>1241</v>
      </c>
      <c r="E1125" t="s">
        <v>1248</v>
      </c>
      <c r="F1125" t="s">
        <v>197</v>
      </c>
      <c r="G1125" t="s">
        <v>1237</v>
      </c>
      <c r="J1125">
        <v>12</v>
      </c>
    </row>
    <row r="1126" spans="1:10">
      <c r="A1126">
        <v>708488</v>
      </c>
      <c r="B1126" t="s">
        <v>1411</v>
      </c>
      <c r="C1126" t="s">
        <v>2297</v>
      </c>
      <c r="D1126" t="s">
        <v>1234</v>
      </c>
      <c r="E1126" t="s">
        <v>1264</v>
      </c>
      <c r="F1126" t="s">
        <v>179</v>
      </c>
      <c r="G1126" t="s">
        <v>1237</v>
      </c>
      <c r="J1126">
        <v>73</v>
      </c>
    </row>
    <row r="1127" spans="1:10">
      <c r="A1127">
        <v>888137</v>
      </c>
      <c r="B1127" t="s">
        <v>1386</v>
      </c>
      <c r="C1127" t="s">
        <v>2298</v>
      </c>
      <c r="D1127" t="s">
        <v>1241</v>
      </c>
      <c r="E1127" t="s">
        <v>1245</v>
      </c>
      <c r="F1127" t="s">
        <v>179</v>
      </c>
      <c r="G1127" t="s">
        <v>1237</v>
      </c>
      <c r="H1127" t="s">
        <v>1243</v>
      </c>
      <c r="J1127">
        <v>79</v>
      </c>
    </row>
    <row r="1128" spans="1:10">
      <c r="A1128">
        <v>704109</v>
      </c>
      <c r="B1128" t="s">
        <v>655</v>
      </c>
      <c r="C1128" t="s">
        <v>2299</v>
      </c>
      <c r="D1128" t="s">
        <v>1234</v>
      </c>
      <c r="E1128" t="s">
        <v>1264</v>
      </c>
      <c r="F1128" t="s">
        <v>1263</v>
      </c>
      <c r="G1128" t="s">
        <v>1237</v>
      </c>
      <c r="J1128">
        <v>71</v>
      </c>
    </row>
    <row r="1129" spans="1:10">
      <c r="A1129">
        <v>709536</v>
      </c>
      <c r="B1129" t="s">
        <v>655</v>
      </c>
      <c r="C1129" t="s">
        <v>2300</v>
      </c>
      <c r="D1129" t="s">
        <v>1234</v>
      </c>
      <c r="E1129" t="s">
        <v>1264</v>
      </c>
      <c r="F1129" t="s">
        <v>1263</v>
      </c>
      <c r="G1129" t="s">
        <v>1237</v>
      </c>
      <c r="J1129">
        <v>64</v>
      </c>
    </row>
    <row r="1130" spans="1:10">
      <c r="A1130">
        <v>805931</v>
      </c>
      <c r="B1130" t="s">
        <v>1429</v>
      </c>
      <c r="C1130" t="s">
        <v>2301</v>
      </c>
      <c r="D1130" t="s">
        <v>1241</v>
      </c>
      <c r="E1130" t="s">
        <v>1236</v>
      </c>
      <c r="F1130" t="s">
        <v>1566</v>
      </c>
      <c r="G1130" t="s">
        <v>1237</v>
      </c>
      <c r="J1130">
        <v>76</v>
      </c>
    </row>
    <row r="1131" spans="1:10">
      <c r="A1131">
        <v>807601</v>
      </c>
      <c r="B1131" t="s">
        <v>1279</v>
      </c>
      <c r="C1131" t="s">
        <v>2302</v>
      </c>
      <c r="D1131" t="s">
        <v>1241</v>
      </c>
      <c r="E1131" t="s">
        <v>1235</v>
      </c>
      <c r="F1131" t="s">
        <v>380</v>
      </c>
      <c r="G1131" t="s">
        <v>1237</v>
      </c>
      <c r="J1131">
        <v>8</v>
      </c>
    </row>
    <row r="1132" spans="1:10">
      <c r="A1132">
        <v>717507</v>
      </c>
      <c r="B1132" t="s">
        <v>1399</v>
      </c>
      <c r="C1132" t="s">
        <v>2303</v>
      </c>
      <c r="D1132" t="s">
        <v>1234</v>
      </c>
      <c r="E1132" t="s">
        <v>1242</v>
      </c>
      <c r="F1132" t="s">
        <v>380</v>
      </c>
      <c r="G1132" t="s">
        <v>1237</v>
      </c>
      <c r="J1132">
        <v>7</v>
      </c>
    </row>
    <row r="1133" spans="1:10">
      <c r="A1133">
        <v>709062</v>
      </c>
      <c r="B1133" t="s">
        <v>1392</v>
      </c>
      <c r="C1133" t="s">
        <v>2303</v>
      </c>
      <c r="D1133" t="s">
        <v>1234</v>
      </c>
      <c r="E1133" t="s">
        <v>1242</v>
      </c>
      <c r="F1133" t="s">
        <v>380</v>
      </c>
      <c r="G1133" t="s">
        <v>1237</v>
      </c>
      <c r="J1133">
        <v>12</v>
      </c>
    </row>
    <row r="1134" spans="1:10">
      <c r="A1134">
        <v>702458</v>
      </c>
      <c r="B1134" t="s">
        <v>1265</v>
      </c>
      <c r="C1134" t="s">
        <v>2304</v>
      </c>
      <c r="D1134" t="s">
        <v>1234</v>
      </c>
      <c r="E1134" t="s">
        <v>1254</v>
      </c>
      <c r="F1134" t="s">
        <v>380</v>
      </c>
      <c r="G1134" t="s">
        <v>1237</v>
      </c>
      <c r="J1134">
        <v>6</v>
      </c>
    </row>
    <row r="1135" spans="1:10">
      <c r="A1135">
        <v>808087</v>
      </c>
      <c r="B1135" t="s">
        <v>1279</v>
      </c>
      <c r="C1135" t="s">
        <v>2305</v>
      </c>
      <c r="D1135" t="s">
        <v>1241</v>
      </c>
      <c r="E1135" t="s">
        <v>1254</v>
      </c>
      <c r="F1135" t="s">
        <v>380</v>
      </c>
      <c r="G1135" t="s">
        <v>1237</v>
      </c>
      <c r="J1135">
        <v>9</v>
      </c>
    </row>
    <row r="1136" spans="1:10">
      <c r="A1136">
        <v>805856</v>
      </c>
      <c r="B1136" t="s">
        <v>929</v>
      </c>
      <c r="C1136" t="s">
        <v>2306</v>
      </c>
      <c r="D1136" t="s">
        <v>1241</v>
      </c>
      <c r="E1136" t="s">
        <v>1254</v>
      </c>
      <c r="F1136" t="s">
        <v>380</v>
      </c>
      <c r="G1136" t="s">
        <v>1237</v>
      </c>
      <c r="J1136">
        <v>8</v>
      </c>
    </row>
    <row r="1137" spans="1:10">
      <c r="A1137">
        <v>806187</v>
      </c>
      <c r="B1137" t="s">
        <v>1355</v>
      </c>
      <c r="C1137" t="s">
        <v>2307</v>
      </c>
      <c r="D1137" t="s">
        <v>1241</v>
      </c>
      <c r="E1137" t="s">
        <v>1242</v>
      </c>
      <c r="F1137" t="s">
        <v>380</v>
      </c>
      <c r="G1137" t="s">
        <v>1237</v>
      </c>
      <c r="J1137">
        <v>79</v>
      </c>
    </row>
    <row r="1138" spans="1:10">
      <c r="A1138">
        <v>776081</v>
      </c>
      <c r="B1138" t="s">
        <v>116</v>
      </c>
      <c r="C1138" t="s">
        <v>2308</v>
      </c>
      <c r="D1138" t="s">
        <v>1234</v>
      </c>
      <c r="E1138" t="s">
        <v>1254</v>
      </c>
      <c r="F1138" t="s">
        <v>380</v>
      </c>
      <c r="G1138" t="s">
        <v>1237</v>
      </c>
      <c r="H1138" t="s">
        <v>1243</v>
      </c>
      <c r="J1138">
        <v>10</v>
      </c>
    </row>
    <row r="1139" spans="1:10">
      <c r="A1139">
        <v>805686</v>
      </c>
      <c r="B1139" t="s">
        <v>1358</v>
      </c>
      <c r="C1139" t="s">
        <v>2309</v>
      </c>
      <c r="D1139" t="s">
        <v>1241</v>
      </c>
      <c r="E1139" t="s">
        <v>1256</v>
      </c>
      <c r="F1139" t="s">
        <v>380</v>
      </c>
      <c r="G1139" t="s">
        <v>1237</v>
      </c>
      <c r="J1139">
        <v>84</v>
      </c>
    </row>
    <row r="1140" spans="1:10">
      <c r="A1140">
        <v>709893</v>
      </c>
      <c r="B1140" t="s">
        <v>675</v>
      </c>
      <c r="C1140" t="s">
        <v>2310</v>
      </c>
      <c r="D1140" t="s">
        <v>1234</v>
      </c>
      <c r="E1140" t="s">
        <v>1236</v>
      </c>
      <c r="F1140" t="s">
        <v>380</v>
      </c>
      <c r="G1140" t="s">
        <v>1237</v>
      </c>
      <c r="J1140">
        <v>79</v>
      </c>
    </row>
    <row r="1141" spans="1:10">
      <c r="A1141">
        <v>776421</v>
      </c>
      <c r="B1141" t="s">
        <v>652</v>
      </c>
      <c r="C1141" t="s">
        <v>2311</v>
      </c>
      <c r="D1141" t="s">
        <v>1234</v>
      </c>
      <c r="E1141" t="s">
        <v>1319</v>
      </c>
      <c r="F1141" t="s">
        <v>2213</v>
      </c>
      <c r="G1141" t="s">
        <v>1237</v>
      </c>
      <c r="H1141" t="s">
        <v>1243</v>
      </c>
      <c r="I1141">
        <v>9150122</v>
      </c>
      <c r="J1141">
        <v>92</v>
      </c>
    </row>
    <row r="1142" spans="1:10">
      <c r="A1142">
        <v>709373</v>
      </c>
      <c r="B1142" t="s">
        <v>1023</v>
      </c>
      <c r="C1142" t="s">
        <v>2312</v>
      </c>
      <c r="D1142" t="s">
        <v>1234</v>
      </c>
      <c r="F1142" t="s">
        <v>380</v>
      </c>
      <c r="G1142" t="s">
        <v>1237</v>
      </c>
      <c r="H1142" t="s">
        <v>1243</v>
      </c>
      <c r="I1142">
        <v>9150091</v>
      </c>
      <c r="J1142">
        <v>91</v>
      </c>
    </row>
    <row r="1143" spans="1:10">
      <c r="A1143">
        <v>801273</v>
      </c>
      <c r="B1143" t="s">
        <v>1252</v>
      </c>
      <c r="C1143" t="s">
        <v>2313</v>
      </c>
      <c r="D1143" t="s">
        <v>1241</v>
      </c>
      <c r="F1143" t="s">
        <v>179</v>
      </c>
      <c r="G1143" t="s">
        <v>1237</v>
      </c>
      <c r="H1143" t="s">
        <v>1243</v>
      </c>
      <c r="J1143">
        <v>94</v>
      </c>
    </row>
    <row r="1144" spans="1:10">
      <c r="A1144">
        <v>804941</v>
      </c>
      <c r="B1144" t="s">
        <v>1449</v>
      </c>
      <c r="C1144" t="s">
        <v>2314</v>
      </c>
      <c r="D1144" t="s">
        <v>1241</v>
      </c>
      <c r="E1144" t="s">
        <v>1236</v>
      </c>
      <c r="F1144" t="s">
        <v>380</v>
      </c>
      <c r="G1144" t="s">
        <v>1237</v>
      </c>
      <c r="J1144">
        <v>75</v>
      </c>
    </row>
    <row r="1145" spans="1:10">
      <c r="A1145">
        <v>702437</v>
      </c>
      <c r="B1145" t="s">
        <v>1411</v>
      </c>
      <c r="C1145" t="s">
        <v>2315</v>
      </c>
      <c r="D1145" t="s">
        <v>1234</v>
      </c>
      <c r="F1145" t="s">
        <v>179</v>
      </c>
      <c r="G1145" t="s">
        <v>1237</v>
      </c>
      <c r="J1145">
        <v>56</v>
      </c>
    </row>
    <row r="1146" spans="1:10">
      <c r="A1146">
        <v>705257</v>
      </c>
      <c r="B1146" t="s">
        <v>675</v>
      </c>
      <c r="C1146" t="s">
        <v>2316</v>
      </c>
      <c r="D1146" t="s">
        <v>1234</v>
      </c>
      <c r="E1146" t="s">
        <v>1319</v>
      </c>
      <c r="F1146" t="s">
        <v>169</v>
      </c>
      <c r="G1146" t="s">
        <v>1237</v>
      </c>
      <c r="H1146" t="s">
        <v>1243</v>
      </c>
      <c r="I1146">
        <v>9150240</v>
      </c>
      <c r="J1146">
        <v>1</v>
      </c>
    </row>
    <row r="1147" spans="1:10">
      <c r="A1147">
        <v>711406</v>
      </c>
      <c r="B1147" t="s">
        <v>1336</v>
      </c>
      <c r="C1147" t="s">
        <v>2317</v>
      </c>
      <c r="D1147" t="s">
        <v>1234</v>
      </c>
      <c r="E1147" t="s">
        <v>1271</v>
      </c>
      <c r="F1147" t="s">
        <v>380</v>
      </c>
      <c r="G1147" t="s">
        <v>1237</v>
      </c>
      <c r="J1147">
        <v>67</v>
      </c>
    </row>
    <row r="1148" spans="1:10">
      <c r="A1148">
        <v>718916</v>
      </c>
      <c r="B1148" t="s">
        <v>529</v>
      </c>
      <c r="C1148" t="s">
        <v>2318</v>
      </c>
      <c r="D1148" t="s">
        <v>1234</v>
      </c>
      <c r="E1148" t="s">
        <v>1242</v>
      </c>
      <c r="F1148" t="s">
        <v>1261</v>
      </c>
      <c r="G1148" t="s">
        <v>1237</v>
      </c>
      <c r="J1148">
        <v>12</v>
      </c>
    </row>
    <row r="1149" spans="1:10">
      <c r="A1149">
        <v>776115</v>
      </c>
      <c r="B1149" t="s">
        <v>1288</v>
      </c>
      <c r="C1149" t="s">
        <v>2318</v>
      </c>
      <c r="D1149" t="s">
        <v>1234</v>
      </c>
      <c r="E1149" t="s">
        <v>1242</v>
      </c>
      <c r="F1149" t="s">
        <v>380</v>
      </c>
      <c r="G1149" t="s">
        <v>1237</v>
      </c>
      <c r="H1149" t="s">
        <v>1243</v>
      </c>
      <c r="J1149">
        <v>10</v>
      </c>
    </row>
    <row r="1150" spans="1:10">
      <c r="A1150">
        <v>808605</v>
      </c>
      <c r="B1150" t="s">
        <v>1169</v>
      </c>
      <c r="C1150" t="s">
        <v>2319</v>
      </c>
      <c r="D1150" t="s">
        <v>1241</v>
      </c>
      <c r="E1150" t="s">
        <v>1319</v>
      </c>
      <c r="F1150" t="s">
        <v>189</v>
      </c>
      <c r="G1150" t="s">
        <v>1237</v>
      </c>
      <c r="J1150">
        <v>14</v>
      </c>
    </row>
    <row r="1151" spans="1:10">
      <c r="A1151">
        <v>717340</v>
      </c>
      <c r="B1151" t="s">
        <v>1133</v>
      </c>
      <c r="C1151" t="s">
        <v>2320</v>
      </c>
      <c r="D1151" t="s">
        <v>1234</v>
      </c>
      <c r="E1151" t="s">
        <v>1236</v>
      </c>
      <c r="F1151" t="s">
        <v>380</v>
      </c>
      <c r="G1151" t="s">
        <v>1237</v>
      </c>
      <c r="H1151" t="s">
        <v>1243</v>
      </c>
      <c r="J1151">
        <v>85</v>
      </c>
    </row>
    <row r="1152" spans="1:10">
      <c r="A1152">
        <v>701657</v>
      </c>
      <c r="B1152" t="s">
        <v>938</v>
      </c>
      <c r="C1152" t="s">
        <v>2321</v>
      </c>
      <c r="D1152" t="s">
        <v>1234</v>
      </c>
      <c r="F1152" t="s">
        <v>380</v>
      </c>
      <c r="G1152" t="s">
        <v>1237</v>
      </c>
      <c r="J1152">
        <v>93</v>
      </c>
    </row>
    <row r="1153" spans="1:10">
      <c r="A1153">
        <v>710892</v>
      </c>
      <c r="B1153" t="s">
        <v>661</v>
      </c>
      <c r="C1153" t="s">
        <v>2322</v>
      </c>
      <c r="D1153" t="s">
        <v>1234</v>
      </c>
      <c r="E1153" t="s">
        <v>1242</v>
      </c>
      <c r="F1153" t="s">
        <v>1261</v>
      </c>
      <c r="G1153" t="s">
        <v>1237</v>
      </c>
      <c r="J1153">
        <v>11</v>
      </c>
    </row>
    <row r="1154" spans="1:10">
      <c r="A1154">
        <v>713915</v>
      </c>
      <c r="B1154" t="s">
        <v>2021</v>
      </c>
      <c r="C1154" t="s">
        <v>2322</v>
      </c>
      <c r="D1154" t="s">
        <v>1234</v>
      </c>
      <c r="E1154" t="s">
        <v>1256</v>
      </c>
      <c r="F1154" t="s">
        <v>1447</v>
      </c>
      <c r="G1154" t="s">
        <v>1237</v>
      </c>
      <c r="J1154">
        <v>6</v>
      </c>
    </row>
    <row r="1155" spans="1:10">
      <c r="A1155">
        <v>717992</v>
      </c>
      <c r="B1155" t="s">
        <v>1013</v>
      </c>
      <c r="C1155" t="s">
        <v>2322</v>
      </c>
      <c r="D1155" t="s">
        <v>1234</v>
      </c>
      <c r="E1155" t="s">
        <v>1312</v>
      </c>
      <c r="F1155" t="s">
        <v>380</v>
      </c>
      <c r="G1155" t="s">
        <v>1237</v>
      </c>
      <c r="H1155" t="s">
        <v>1243</v>
      </c>
      <c r="J1155">
        <v>90</v>
      </c>
    </row>
    <row r="1156" spans="1:10">
      <c r="A1156">
        <v>718491</v>
      </c>
      <c r="B1156" t="s">
        <v>938</v>
      </c>
      <c r="C1156" t="s">
        <v>2322</v>
      </c>
      <c r="D1156" t="s">
        <v>1234</v>
      </c>
      <c r="E1156" t="s">
        <v>1256</v>
      </c>
      <c r="F1156" t="s">
        <v>1447</v>
      </c>
      <c r="G1156" t="s">
        <v>1237</v>
      </c>
      <c r="J1156">
        <v>73</v>
      </c>
    </row>
    <row r="1157" spans="1:10">
      <c r="A1157">
        <v>706689</v>
      </c>
      <c r="B1157" t="s">
        <v>938</v>
      </c>
      <c r="C1157" t="s">
        <v>2322</v>
      </c>
      <c r="D1157" t="s">
        <v>1234</v>
      </c>
      <c r="F1157" t="s">
        <v>380</v>
      </c>
      <c r="G1157" t="s">
        <v>1237</v>
      </c>
      <c r="J1157">
        <v>88</v>
      </c>
    </row>
    <row r="1158" spans="1:10">
      <c r="A1158">
        <v>700123</v>
      </c>
      <c r="B1158" t="s">
        <v>1559</v>
      </c>
      <c r="C1158" t="s">
        <v>2322</v>
      </c>
      <c r="D1158" t="s">
        <v>1234</v>
      </c>
      <c r="E1158" t="s">
        <v>1242</v>
      </c>
      <c r="F1158" t="s">
        <v>380</v>
      </c>
      <c r="G1158" t="s">
        <v>1237</v>
      </c>
      <c r="J1158">
        <v>15</v>
      </c>
    </row>
    <row r="1159" spans="1:10">
      <c r="A1159">
        <v>709789</v>
      </c>
      <c r="B1159" t="s">
        <v>1288</v>
      </c>
      <c r="C1159" t="s">
        <v>2322</v>
      </c>
      <c r="D1159" t="s">
        <v>1234</v>
      </c>
      <c r="E1159" t="s">
        <v>1242</v>
      </c>
      <c r="F1159" t="s">
        <v>380</v>
      </c>
      <c r="G1159" t="s">
        <v>1237</v>
      </c>
      <c r="J1159">
        <v>12</v>
      </c>
    </row>
    <row r="1160" spans="1:10">
      <c r="A1160">
        <v>714817</v>
      </c>
      <c r="B1160" t="s">
        <v>1298</v>
      </c>
      <c r="C1160" t="s">
        <v>2322</v>
      </c>
      <c r="D1160" t="s">
        <v>1234</v>
      </c>
      <c r="F1160" t="s">
        <v>380</v>
      </c>
      <c r="G1160" t="s">
        <v>1237</v>
      </c>
      <c r="H1160" t="s">
        <v>1243</v>
      </c>
      <c r="J1160">
        <v>85</v>
      </c>
    </row>
    <row r="1161" spans="1:10">
      <c r="A1161">
        <v>800631</v>
      </c>
      <c r="B1161" t="s">
        <v>1315</v>
      </c>
      <c r="C1161" t="s">
        <v>2323</v>
      </c>
      <c r="D1161" t="s">
        <v>1241</v>
      </c>
      <c r="E1161" t="s">
        <v>1256</v>
      </c>
      <c r="F1161" t="s">
        <v>1447</v>
      </c>
      <c r="G1161" t="s">
        <v>1237</v>
      </c>
      <c r="J1161">
        <v>3</v>
      </c>
    </row>
    <row r="1162" spans="1:10">
      <c r="A1162">
        <v>889141</v>
      </c>
      <c r="B1162" t="s">
        <v>2324</v>
      </c>
      <c r="C1162" t="s">
        <v>2323</v>
      </c>
      <c r="D1162" t="s">
        <v>1241</v>
      </c>
      <c r="F1162" t="s">
        <v>380</v>
      </c>
      <c r="G1162" t="s">
        <v>1237</v>
      </c>
      <c r="H1162" t="s">
        <v>1243</v>
      </c>
      <c r="J1162">
        <v>99</v>
      </c>
    </row>
    <row r="1163" spans="1:10">
      <c r="A1163">
        <v>810921</v>
      </c>
      <c r="B1163" t="s">
        <v>1592</v>
      </c>
      <c r="C1163" t="s">
        <v>2323</v>
      </c>
      <c r="D1163" t="s">
        <v>1241</v>
      </c>
      <c r="E1163" t="s">
        <v>1256</v>
      </c>
      <c r="F1163" t="s">
        <v>1447</v>
      </c>
      <c r="G1163" t="s">
        <v>1237</v>
      </c>
      <c r="J1163">
        <v>75</v>
      </c>
    </row>
    <row r="1164" spans="1:10">
      <c r="A1164">
        <v>776166</v>
      </c>
      <c r="B1164" t="s">
        <v>652</v>
      </c>
      <c r="C1164" t="s">
        <v>2325</v>
      </c>
      <c r="D1164" t="s">
        <v>1234</v>
      </c>
      <c r="F1164" t="s">
        <v>169</v>
      </c>
      <c r="G1164" t="s">
        <v>1237</v>
      </c>
      <c r="H1164" t="s">
        <v>1243</v>
      </c>
      <c r="J1164">
        <v>14</v>
      </c>
    </row>
    <row r="1165" spans="1:10">
      <c r="A1165">
        <v>707342</v>
      </c>
      <c r="B1165" t="s">
        <v>1069</v>
      </c>
      <c r="C1165" t="s">
        <v>2326</v>
      </c>
      <c r="D1165" t="s">
        <v>1234</v>
      </c>
      <c r="E1165" t="s">
        <v>1242</v>
      </c>
      <c r="F1165" t="s">
        <v>380</v>
      </c>
      <c r="G1165" t="s">
        <v>1237</v>
      </c>
      <c r="J1165">
        <v>71</v>
      </c>
    </row>
    <row r="1166" spans="1:10">
      <c r="A1166">
        <v>804003</v>
      </c>
      <c r="B1166" t="s">
        <v>1563</v>
      </c>
      <c r="C1166" t="s">
        <v>2327</v>
      </c>
      <c r="D1166" t="s">
        <v>1241</v>
      </c>
      <c r="E1166" t="s">
        <v>1312</v>
      </c>
      <c r="F1166" t="s">
        <v>169</v>
      </c>
      <c r="G1166" t="s">
        <v>1237</v>
      </c>
      <c r="H1166" t="s">
        <v>1243</v>
      </c>
      <c r="I1166">
        <v>9155017</v>
      </c>
      <c r="J1166">
        <v>0</v>
      </c>
    </row>
    <row r="1167" spans="1:10">
      <c r="A1167">
        <v>703042</v>
      </c>
      <c r="B1167" t="s">
        <v>675</v>
      </c>
      <c r="C1167" t="s">
        <v>2328</v>
      </c>
      <c r="D1167" t="s">
        <v>1234</v>
      </c>
      <c r="E1167" t="s">
        <v>1245</v>
      </c>
      <c r="F1167" t="s">
        <v>380</v>
      </c>
      <c r="G1167" t="s">
        <v>1237</v>
      </c>
      <c r="H1167" t="s">
        <v>1243</v>
      </c>
      <c r="J1167">
        <v>83</v>
      </c>
    </row>
    <row r="1168" spans="1:10">
      <c r="A1168">
        <v>889224</v>
      </c>
      <c r="B1168" t="s">
        <v>333</v>
      </c>
      <c r="C1168" t="s">
        <v>2329</v>
      </c>
      <c r="D1168" t="s">
        <v>1241</v>
      </c>
      <c r="E1168" t="s">
        <v>1264</v>
      </c>
      <c r="F1168" t="s">
        <v>169</v>
      </c>
      <c r="G1168" t="s">
        <v>1237</v>
      </c>
      <c r="H1168" t="s">
        <v>1243</v>
      </c>
      <c r="I1168">
        <v>9155095</v>
      </c>
      <c r="J1168">
        <v>4</v>
      </c>
    </row>
    <row r="1169" spans="1:10">
      <c r="A1169">
        <v>776395</v>
      </c>
      <c r="B1169" t="s">
        <v>1019</v>
      </c>
      <c r="C1169" t="s">
        <v>2330</v>
      </c>
      <c r="D1169" t="s">
        <v>1234</v>
      </c>
      <c r="E1169" t="s">
        <v>1271</v>
      </c>
      <c r="F1169" t="s">
        <v>171</v>
      </c>
      <c r="G1169" t="s">
        <v>1237</v>
      </c>
      <c r="H1169" t="s">
        <v>1243</v>
      </c>
      <c r="I1169">
        <v>9150157</v>
      </c>
      <c r="J1169">
        <v>86</v>
      </c>
    </row>
    <row r="1170" spans="1:10">
      <c r="A1170">
        <v>806948</v>
      </c>
      <c r="B1170" t="s">
        <v>915</v>
      </c>
      <c r="C1170" t="s">
        <v>2331</v>
      </c>
      <c r="D1170" t="s">
        <v>1241</v>
      </c>
      <c r="F1170" t="s">
        <v>380</v>
      </c>
      <c r="G1170" t="s">
        <v>1237</v>
      </c>
      <c r="H1170" t="s">
        <v>1243</v>
      </c>
      <c r="J1170">
        <v>92</v>
      </c>
    </row>
    <row r="1171" spans="1:10">
      <c r="A1171">
        <v>775732</v>
      </c>
      <c r="B1171" t="s">
        <v>938</v>
      </c>
      <c r="C1171" t="s">
        <v>2332</v>
      </c>
      <c r="D1171" t="s">
        <v>1234</v>
      </c>
      <c r="E1171" t="s">
        <v>1319</v>
      </c>
      <c r="F1171" t="s">
        <v>1568</v>
      </c>
      <c r="G1171" t="s">
        <v>1237</v>
      </c>
      <c r="H1171" t="s">
        <v>1243</v>
      </c>
      <c r="J1171">
        <v>90</v>
      </c>
    </row>
    <row r="1172" spans="1:10">
      <c r="A1172">
        <v>705269</v>
      </c>
      <c r="B1172" t="s">
        <v>1288</v>
      </c>
      <c r="C1172" t="s">
        <v>2332</v>
      </c>
      <c r="D1172" t="s">
        <v>1234</v>
      </c>
      <c r="E1172" t="s">
        <v>1319</v>
      </c>
      <c r="F1172" t="s">
        <v>210</v>
      </c>
      <c r="G1172" t="s">
        <v>1237</v>
      </c>
      <c r="H1172" t="s">
        <v>1243</v>
      </c>
      <c r="J1172">
        <v>92</v>
      </c>
    </row>
    <row r="1173" spans="1:10">
      <c r="A1173">
        <v>711551</v>
      </c>
      <c r="B1173" t="s">
        <v>1288</v>
      </c>
      <c r="C1173" t="s">
        <v>2333</v>
      </c>
      <c r="D1173" t="s">
        <v>1234</v>
      </c>
      <c r="E1173" t="s">
        <v>1242</v>
      </c>
      <c r="F1173" t="s">
        <v>380</v>
      </c>
      <c r="G1173" t="s">
        <v>1237</v>
      </c>
      <c r="J1173">
        <v>4</v>
      </c>
    </row>
    <row r="1174" spans="1:10">
      <c r="A1174">
        <v>810033</v>
      </c>
      <c r="B1174" t="s">
        <v>1358</v>
      </c>
      <c r="C1174" t="s">
        <v>2334</v>
      </c>
      <c r="D1174" t="s">
        <v>1241</v>
      </c>
      <c r="E1174" t="s">
        <v>1249</v>
      </c>
      <c r="F1174" t="s">
        <v>380</v>
      </c>
      <c r="G1174" t="s">
        <v>1237</v>
      </c>
      <c r="J1174">
        <v>6</v>
      </c>
    </row>
    <row r="1175" spans="1:10">
      <c r="A1175">
        <v>802261</v>
      </c>
      <c r="B1175" t="s">
        <v>2127</v>
      </c>
      <c r="C1175" t="s">
        <v>2335</v>
      </c>
      <c r="D1175" t="s">
        <v>1241</v>
      </c>
      <c r="E1175" t="s">
        <v>1236</v>
      </c>
      <c r="F1175" t="s">
        <v>380</v>
      </c>
      <c r="G1175" t="s">
        <v>1237</v>
      </c>
      <c r="J1175">
        <v>84</v>
      </c>
    </row>
    <row r="1176" spans="1:10">
      <c r="A1176">
        <v>800306</v>
      </c>
      <c r="B1176" t="s">
        <v>2336</v>
      </c>
      <c r="C1176" t="s">
        <v>2335</v>
      </c>
      <c r="D1176" t="s">
        <v>1241</v>
      </c>
      <c r="E1176" t="s">
        <v>1264</v>
      </c>
      <c r="F1176" t="s">
        <v>1263</v>
      </c>
      <c r="G1176" t="s">
        <v>1237</v>
      </c>
      <c r="J1176">
        <v>44</v>
      </c>
    </row>
    <row r="1177" spans="1:10">
      <c r="A1177">
        <v>711627</v>
      </c>
      <c r="B1177" t="s">
        <v>1023</v>
      </c>
      <c r="C1177" t="s">
        <v>2337</v>
      </c>
      <c r="D1177" t="s">
        <v>1234</v>
      </c>
      <c r="E1177" t="s">
        <v>1256</v>
      </c>
      <c r="F1177" t="s">
        <v>380</v>
      </c>
      <c r="G1177" t="s">
        <v>1237</v>
      </c>
      <c r="J1177">
        <v>76</v>
      </c>
    </row>
    <row r="1178" spans="1:10">
      <c r="A1178">
        <v>717788</v>
      </c>
      <c r="B1178" t="s">
        <v>1288</v>
      </c>
      <c r="C1178" t="s">
        <v>2338</v>
      </c>
      <c r="D1178" t="s">
        <v>1234</v>
      </c>
      <c r="E1178" t="s">
        <v>1256</v>
      </c>
      <c r="F1178" t="s">
        <v>380</v>
      </c>
      <c r="G1178" t="s">
        <v>1237</v>
      </c>
      <c r="J1178">
        <v>81</v>
      </c>
    </row>
    <row r="1179" spans="1:10">
      <c r="A1179">
        <v>702959</v>
      </c>
      <c r="B1179" t="s">
        <v>655</v>
      </c>
      <c r="C1179" t="s">
        <v>2339</v>
      </c>
      <c r="D1179" t="s">
        <v>1234</v>
      </c>
      <c r="E1179" t="s">
        <v>1256</v>
      </c>
      <c r="F1179" t="s">
        <v>380</v>
      </c>
      <c r="G1179" t="s">
        <v>1237</v>
      </c>
      <c r="J1179">
        <v>75</v>
      </c>
    </row>
    <row r="1180" spans="1:10">
      <c r="A1180">
        <v>701806</v>
      </c>
      <c r="B1180" t="s">
        <v>1156</v>
      </c>
      <c r="C1180" t="s">
        <v>2340</v>
      </c>
      <c r="D1180" t="s">
        <v>1234</v>
      </c>
      <c r="E1180" t="s">
        <v>1254</v>
      </c>
      <c r="F1180" t="s">
        <v>380</v>
      </c>
      <c r="G1180" t="s">
        <v>1237</v>
      </c>
      <c r="J1180">
        <v>79</v>
      </c>
    </row>
    <row r="1181" spans="1:10">
      <c r="A1181">
        <v>706502</v>
      </c>
      <c r="B1181" t="s">
        <v>1298</v>
      </c>
      <c r="C1181" t="s">
        <v>2341</v>
      </c>
      <c r="D1181" t="s">
        <v>1234</v>
      </c>
      <c r="E1181" t="s">
        <v>1242</v>
      </c>
      <c r="F1181" t="s">
        <v>380</v>
      </c>
      <c r="G1181" t="s">
        <v>1237</v>
      </c>
      <c r="J1181">
        <v>5</v>
      </c>
    </row>
    <row r="1182" spans="1:10">
      <c r="A1182">
        <v>809947</v>
      </c>
      <c r="B1182" t="s">
        <v>1528</v>
      </c>
      <c r="C1182" t="s">
        <v>2342</v>
      </c>
      <c r="D1182" t="s">
        <v>1241</v>
      </c>
      <c r="E1182" t="s">
        <v>1235</v>
      </c>
      <c r="F1182" t="s">
        <v>380</v>
      </c>
      <c r="G1182" t="s">
        <v>1237</v>
      </c>
      <c r="J1182">
        <v>76</v>
      </c>
    </row>
    <row r="1183" spans="1:10">
      <c r="A1183">
        <v>811199</v>
      </c>
      <c r="B1183" t="s">
        <v>978</v>
      </c>
      <c r="C1183" t="s">
        <v>2342</v>
      </c>
      <c r="D1183" t="s">
        <v>1241</v>
      </c>
      <c r="E1183" t="s">
        <v>1235</v>
      </c>
      <c r="F1183" t="s">
        <v>380</v>
      </c>
      <c r="G1183" t="s">
        <v>1237</v>
      </c>
      <c r="J1183">
        <v>10</v>
      </c>
    </row>
    <row r="1184" spans="1:10">
      <c r="A1184">
        <v>774753</v>
      </c>
      <c r="B1184" t="s">
        <v>1133</v>
      </c>
      <c r="C1184" t="s">
        <v>2343</v>
      </c>
      <c r="D1184" t="s">
        <v>1234</v>
      </c>
      <c r="F1184" t="s">
        <v>219</v>
      </c>
      <c r="G1184" t="s">
        <v>1237</v>
      </c>
      <c r="H1184" t="s">
        <v>1243</v>
      </c>
      <c r="J1184">
        <v>82</v>
      </c>
    </row>
    <row r="1185" spans="1:10">
      <c r="A1185">
        <v>710906</v>
      </c>
      <c r="B1185" t="s">
        <v>1258</v>
      </c>
      <c r="C1185" t="s">
        <v>2343</v>
      </c>
      <c r="D1185" t="s">
        <v>1234</v>
      </c>
      <c r="F1185" t="s">
        <v>219</v>
      </c>
      <c r="G1185" t="s">
        <v>1237</v>
      </c>
      <c r="J1185">
        <v>84</v>
      </c>
    </row>
    <row r="1186" spans="1:10">
      <c r="A1186">
        <v>703950</v>
      </c>
      <c r="B1186" t="s">
        <v>1251</v>
      </c>
      <c r="C1186" t="s">
        <v>2343</v>
      </c>
      <c r="D1186" t="s">
        <v>1234</v>
      </c>
      <c r="F1186" t="s">
        <v>380</v>
      </c>
      <c r="G1186" t="s">
        <v>1237</v>
      </c>
      <c r="J1186">
        <v>72</v>
      </c>
    </row>
    <row r="1187" spans="1:10">
      <c r="A1187">
        <v>709006</v>
      </c>
      <c r="B1187" t="s">
        <v>661</v>
      </c>
      <c r="C1187" t="s">
        <v>2344</v>
      </c>
      <c r="D1187" t="s">
        <v>1234</v>
      </c>
      <c r="E1187" t="s">
        <v>1242</v>
      </c>
      <c r="F1187" t="s">
        <v>380</v>
      </c>
      <c r="G1187" t="s">
        <v>1237</v>
      </c>
      <c r="J1187">
        <v>98</v>
      </c>
    </row>
    <row r="1188" spans="1:10">
      <c r="A1188">
        <v>704714</v>
      </c>
      <c r="B1188" t="s">
        <v>1247</v>
      </c>
      <c r="C1188" t="s">
        <v>2345</v>
      </c>
      <c r="D1188" t="s">
        <v>1234</v>
      </c>
      <c r="E1188" t="s">
        <v>1236</v>
      </c>
      <c r="F1188" t="s">
        <v>380</v>
      </c>
      <c r="G1188" t="s">
        <v>1237</v>
      </c>
      <c r="J1188">
        <v>76</v>
      </c>
    </row>
    <row r="1189" spans="1:10">
      <c r="A1189">
        <v>889137</v>
      </c>
      <c r="B1189" t="s">
        <v>1442</v>
      </c>
      <c r="C1189" t="s">
        <v>2346</v>
      </c>
      <c r="D1189" t="s">
        <v>1241</v>
      </c>
      <c r="E1189" t="s">
        <v>1242</v>
      </c>
      <c r="F1189" t="s">
        <v>380</v>
      </c>
      <c r="G1189" t="s">
        <v>1237</v>
      </c>
      <c r="H1189" t="s">
        <v>1243</v>
      </c>
      <c r="J1189">
        <v>2</v>
      </c>
    </row>
    <row r="1190" spans="1:10">
      <c r="A1190">
        <v>810253</v>
      </c>
      <c r="B1190" t="s">
        <v>925</v>
      </c>
      <c r="C1190" t="s">
        <v>2347</v>
      </c>
      <c r="D1190" t="s">
        <v>1241</v>
      </c>
      <c r="E1190" t="s">
        <v>1242</v>
      </c>
      <c r="F1190" t="s">
        <v>380</v>
      </c>
      <c r="G1190" t="s">
        <v>1237</v>
      </c>
      <c r="J1190">
        <v>11</v>
      </c>
    </row>
    <row r="1191" spans="1:10">
      <c r="A1191">
        <v>705343</v>
      </c>
      <c r="B1191" t="s">
        <v>938</v>
      </c>
      <c r="C1191" t="s">
        <v>2348</v>
      </c>
      <c r="D1191" t="s">
        <v>1234</v>
      </c>
      <c r="E1191" t="s">
        <v>1250</v>
      </c>
      <c r="F1191" t="s">
        <v>380</v>
      </c>
      <c r="G1191" t="s">
        <v>1237</v>
      </c>
      <c r="J1191">
        <v>6</v>
      </c>
    </row>
    <row r="1192" spans="1:10">
      <c r="A1192">
        <v>773729</v>
      </c>
      <c r="B1192" t="s">
        <v>655</v>
      </c>
      <c r="C1192" t="s">
        <v>2349</v>
      </c>
      <c r="D1192" t="s">
        <v>1234</v>
      </c>
      <c r="E1192" t="s">
        <v>1319</v>
      </c>
      <c r="F1192" t="s">
        <v>189</v>
      </c>
      <c r="G1192" t="s">
        <v>1237</v>
      </c>
      <c r="H1192" t="s">
        <v>1243</v>
      </c>
      <c r="I1192">
        <v>9150146</v>
      </c>
      <c r="J1192">
        <v>96</v>
      </c>
    </row>
    <row r="1193" spans="1:10">
      <c r="A1193">
        <v>718226</v>
      </c>
      <c r="B1193" t="s">
        <v>935</v>
      </c>
      <c r="C1193" t="s">
        <v>2349</v>
      </c>
      <c r="D1193" t="s">
        <v>1234</v>
      </c>
      <c r="E1193" t="s">
        <v>1319</v>
      </c>
      <c r="F1193" t="s">
        <v>189</v>
      </c>
      <c r="G1193" t="s">
        <v>1237</v>
      </c>
      <c r="J1193">
        <v>71</v>
      </c>
    </row>
    <row r="1194" spans="1:10">
      <c r="A1194">
        <v>774760</v>
      </c>
      <c r="B1194" t="s">
        <v>943</v>
      </c>
      <c r="C1194" t="s">
        <v>2349</v>
      </c>
      <c r="D1194" t="s">
        <v>1234</v>
      </c>
      <c r="F1194" t="s">
        <v>219</v>
      </c>
      <c r="G1194" t="s">
        <v>1237</v>
      </c>
      <c r="H1194" t="s">
        <v>1243</v>
      </c>
      <c r="J1194">
        <v>1</v>
      </c>
    </row>
    <row r="1195" spans="1:10">
      <c r="A1195">
        <v>888158</v>
      </c>
      <c r="B1195" t="s">
        <v>1817</v>
      </c>
      <c r="C1195" t="s">
        <v>2350</v>
      </c>
      <c r="D1195" t="s">
        <v>1241</v>
      </c>
      <c r="E1195" t="s">
        <v>1312</v>
      </c>
      <c r="F1195" t="s">
        <v>219</v>
      </c>
      <c r="G1195" t="s">
        <v>1237</v>
      </c>
      <c r="H1195" t="s">
        <v>1243</v>
      </c>
      <c r="I1195">
        <v>9155077</v>
      </c>
      <c r="J1195">
        <v>4</v>
      </c>
    </row>
    <row r="1196" spans="1:10">
      <c r="A1196">
        <v>812876</v>
      </c>
      <c r="B1196" t="s">
        <v>2351</v>
      </c>
      <c r="C1196" t="s">
        <v>2352</v>
      </c>
      <c r="D1196" t="s">
        <v>1241</v>
      </c>
      <c r="E1196" t="s">
        <v>1236</v>
      </c>
      <c r="F1196" t="s">
        <v>380</v>
      </c>
      <c r="G1196" t="s">
        <v>1237</v>
      </c>
      <c r="J1196">
        <v>74</v>
      </c>
    </row>
    <row r="1197" spans="1:10">
      <c r="A1197">
        <v>807525</v>
      </c>
      <c r="B1197" t="s">
        <v>965</v>
      </c>
      <c r="C1197" t="s">
        <v>2353</v>
      </c>
      <c r="D1197" t="s">
        <v>1241</v>
      </c>
      <c r="E1197" t="s">
        <v>1236</v>
      </c>
      <c r="F1197" t="s">
        <v>1568</v>
      </c>
      <c r="G1197" t="s">
        <v>1237</v>
      </c>
      <c r="J1197">
        <v>83</v>
      </c>
    </row>
    <row r="1198" spans="1:10">
      <c r="A1198">
        <v>812896</v>
      </c>
      <c r="B1198" t="s">
        <v>965</v>
      </c>
      <c r="C1198" t="s">
        <v>2354</v>
      </c>
      <c r="D1198" t="s">
        <v>1241</v>
      </c>
      <c r="E1198" t="s">
        <v>1271</v>
      </c>
      <c r="F1198" t="s">
        <v>380</v>
      </c>
      <c r="G1198" t="s">
        <v>1237</v>
      </c>
      <c r="J1198">
        <v>72</v>
      </c>
    </row>
    <row r="1199" spans="1:10">
      <c r="A1199">
        <v>808551</v>
      </c>
      <c r="B1199" t="s">
        <v>1661</v>
      </c>
      <c r="C1199" t="s">
        <v>2355</v>
      </c>
      <c r="D1199" t="s">
        <v>1241</v>
      </c>
      <c r="E1199" t="s">
        <v>1271</v>
      </c>
      <c r="F1199" t="s">
        <v>380</v>
      </c>
      <c r="G1199" t="s">
        <v>1237</v>
      </c>
      <c r="J1199">
        <v>60</v>
      </c>
    </row>
    <row r="1200" spans="1:10">
      <c r="A1200">
        <v>805679</v>
      </c>
      <c r="B1200" t="s">
        <v>1770</v>
      </c>
      <c r="C1200" t="s">
        <v>2356</v>
      </c>
      <c r="D1200" t="s">
        <v>1241</v>
      </c>
      <c r="E1200" t="s">
        <v>1236</v>
      </c>
      <c r="F1200" t="s">
        <v>169</v>
      </c>
      <c r="G1200" t="s">
        <v>1237</v>
      </c>
      <c r="J1200">
        <v>4</v>
      </c>
    </row>
    <row r="1201" spans="1:10">
      <c r="A1201">
        <v>807292</v>
      </c>
      <c r="B1201" t="s">
        <v>1563</v>
      </c>
      <c r="C1201" t="s">
        <v>2356</v>
      </c>
      <c r="D1201" t="s">
        <v>1241</v>
      </c>
      <c r="F1201" t="s">
        <v>380</v>
      </c>
      <c r="G1201" t="s">
        <v>1237</v>
      </c>
      <c r="J1201">
        <v>92</v>
      </c>
    </row>
    <row r="1202" spans="1:10">
      <c r="A1202">
        <v>887302</v>
      </c>
      <c r="B1202" t="s">
        <v>929</v>
      </c>
      <c r="C1202" t="s">
        <v>2357</v>
      </c>
      <c r="D1202" t="s">
        <v>1241</v>
      </c>
      <c r="E1202" t="s">
        <v>1319</v>
      </c>
      <c r="F1202" t="s">
        <v>179</v>
      </c>
      <c r="G1202" t="s">
        <v>1237</v>
      </c>
      <c r="H1202" t="s">
        <v>1243</v>
      </c>
      <c r="J1202">
        <v>9</v>
      </c>
    </row>
    <row r="1203" spans="1:10">
      <c r="A1203">
        <v>808045</v>
      </c>
      <c r="B1203" t="s">
        <v>1449</v>
      </c>
      <c r="C1203" t="s">
        <v>2357</v>
      </c>
      <c r="D1203" t="s">
        <v>1241</v>
      </c>
      <c r="E1203" t="s">
        <v>1319</v>
      </c>
      <c r="F1203" t="s">
        <v>179</v>
      </c>
      <c r="G1203" t="s">
        <v>1237</v>
      </c>
      <c r="J1203">
        <v>12</v>
      </c>
    </row>
    <row r="1204" spans="1:10">
      <c r="A1204">
        <v>700213</v>
      </c>
      <c r="B1204" t="s">
        <v>1869</v>
      </c>
      <c r="C1204" t="s">
        <v>2358</v>
      </c>
      <c r="D1204" t="s">
        <v>1234</v>
      </c>
      <c r="F1204" t="s">
        <v>380</v>
      </c>
      <c r="G1204" t="s">
        <v>1237</v>
      </c>
      <c r="J1204">
        <v>73</v>
      </c>
    </row>
    <row r="1205" spans="1:10">
      <c r="A1205">
        <v>891458</v>
      </c>
      <c r="B1205" t="s">
        <v>1831</v>
      </c>
      <c r="C1205" t="s">
        <v>2359</v>
      </c>
      <c r="D1205" t="s">
        <v>1241</v>
      </c>
      <c r="E1205" t="s">
        <v>1236</v>
      </c>
      <c r="F1205" t="s">
        <v>1937</v>
      </c>
      <c r="G1205" t="s">
        <v>1237</v>
      </c>
      <c r="J1205">
        <v>0</v>
      </c>
    </row>
    <row r="1206" spans="1:10">
      <c r="A1206">
        <v>703198</v>
      </c>
      <c r="B1206" t="s">
        <v>655</v>
      </c>
      <c r="C1206" t="s">
        <v>2360</v>
      </c>
      <c r="D1206" t="s">
        <v>1234</v>
      </c>
      <c r="E1206" t="s">
        <v>1242</v>
      </c>
      <c r="F1206" t="s">
        <v>380</v>
      </c>
      <c r="G1206" t="s">
        <v>1237</v>
      </c>
      <c r="H1206" t="s">
        <v>1243</v>
      </c>
      <c r="J1206">
        <v>87</v>
      </c>
    </row>
    <row r="1207" spans="1:10">
      <c r="A1207">
        <v>712885</v>
      </c>
      <c r="B1207" t="s">
        <v>1133</v>
      </c>
      <c r="C1207" t="s">
        <v>2361</v>
      </c>
      <c r="D1207" t="s">
        <v>1234</v>
      </c>
      <c r="E1207" t="s">
        <v>1319</v>
      </c>
      <c r="F1207" t="s">
        <v>179</v>
      </c>
      <c r="G1207" t="s">
        <v>1237</v>
      </c>
      <c r="H1207" t="s">
        <v>1243</v>
      </c>
      <c r="J1207">
        <v>10</v>
      </c>
    </row>
    <row r="1208" spans="1:10">
      <c r="A1208">
        <v>718975</v>
      </c>
      <c r="B1208" t="s">
        <v>675</v>
      </c>
      <c r="C1208" t="s">
        <v>2361</v>
      </c>
      <c r="D1208" t="s">
        <v>1234</v>
      </c>
      <c r="E1208" t="s">
        <v>1319</v>
      </c>
      <c r="F1208" t="s">
        <v>179</v>
      </c>
      <c r="G1208" t="s">
        <v>1237</v>
      </c>
      <c r="H1208" t="s">
        <v>1243</v>
      </c>
      <c r="J1208">
        <v>7</v>
      </c>
    </row>
    <row r="1209" spans="1:10">
      <c r="A1209">
        <v>712667</v>
      </c>
      <c r="B1209" t="s">
        <v>1999</v>
      </c>
      <c r="C1209" t="s">
        <v>2362</v>
      </c>
      <c r="D1209" t="s">
        <v>1234</v>
      </c>
      <c r="E1209" t="s">
        <v>1250</v>
      </c>
      <c r="F1209" t="s">
        <v>380</v>
      </c>
      <c r="G1209" t="s">
        <v>1237</v>
      </c>
      <c r="J1209">
        <v>72</v>
      </c>
    </row>
    <row r="1210" spans="1:10">
      <c r="A1210">
        <v>802783</v>
      </c>
      <c r="B1210" t="s">
        <v>929</v>
      </c>
      <c r="C1210" t="s">
        <v>2363</v>
      </c>
      <c r="D1210" t="s">
        <v>1241</v>
      </c>
      <c r="E1210" t="s">
        <v>1236</v>
      </c>
      <c r="F1210" t="s">
        <v>327</v>
      </c>
      <c r="G1210" t="s">
        <v>1237</v>
      </c>
      <c r="J1210">
        <v>8</v>
      </c>
    </row>
    <row r="1211" spans="1:10">
      <c r="A1211">
        <v>811665</v>
      </c>
      <c r="B1211" t="s">
        <v>1333</v>
      </c>
      <c r="C1211" t="s">
        <v>2363</v>
      </c>
      <c r="D1211" t="s">
        <v>1241</v>
      </c>
      <c r="E1211" t="s">
        <v>1236</v>
      </c>
      <c r="F1211" t="s">
        <v>327</v>
      </c>
      <c r="G1211" t="s">
        <v>1237</v>
      </c>
      <c r="J1211">
        <v>8</v>
      </c>
    </row>
    <row r="1212" spans="1:10">
      <c r="A1212">
        <v>704715</v>
      </c>
      <c r="B1212" t="s">
        <v>2364</v>
      </c>
      <c r="C1212" t="s">
        <v>2365</v>
      </c>
      <c r="D1212" t="s">
        <v>1234</v>
      </c>
      <c r="E1212" t="s">
        <v>1271</v>
      </c>
      <c r="F1212" t="s">
        <v>380</v>
      </c>
      <c r="G1212" t="s">
        <v>1237</v>
      </c>
      <c r="H1212" t="s">
        <v>1243</v>
      </c>
      <c r="J1212">
        <v>94</v>
      </c>
    </row>
    <row r="1213" spans="1:10">
      <c r="A1213">
        <v>705444</v>
      </c>
      <c r="B1213" t="s">
        <v>675</v>
      </c>
      <c r="C1213" t="s">
        <v>2366</v>
      </c>
      <c r="D1213" t="s">
        <v>1234</v>
      </c>
      <c r="E1213" t="s">
        <v>1292</v>
      </c>
      <c r="F1213" t="s">
        <v>189</v>
      </c>
      <c r="G1213" t="s">
        <v>1237</v>
      </c>
      <c r="H1213" t="s">
        <v>1243</v>
      </c>
      <c r="J1213">
        <v>17</v>
      </c>
    </row>
    <row r="1214" spans="1:10">
      <c r="A1214">
        <v>714296</v>
      </c>
      <c r="B1214" t="s">
        <v>116</v>
      </c>
      <c r="C1214" t="s">
        <v>2366</v>
      </c>
      <c r="D1214" t="s">
        <v>1234</v>
      </c>
      <c r="E1214" t="s">
        <v>1236</v>
      </c>
      <c r="F1214" t="s">
        <v>380</v>
      </c>
      <c r="G1214" t="s">
        <v>1237</v>
      </c>
      <c r="J1214">
        <v>74</v>
      </c>
    </row>
    <row r="1215" spans="1:10">
      <c r="A1215">
        <v>812601</v>
      </c>
      <c r="B1215" t="s">
        <v>1307</v>
      </c>
      <c r="C1215" t="s">
        <v>2367</v>
      </c>
      <c r="D1215" t="s">
        <v>1241</v>
      </c>
      <c r="E1215" t="s">
        <v>1292</v>
      </c>
      <c r="F1215" t="s">
        <v>189</v>
      </c>
      <c r="G1215" t="s">
        <v>1237</v>
      </c>
      <c r="H1215" t="s">
        <v>1243</v>
      </c>
      <c r="J1215">
        <v>12</v>
      </c>
    </row>
    <row r="1216" spans="1:10">
      <c r="A1216">
        <v>807452</v>
      </c>
      <c r="B1216" t="s">
        <v>965</v>
      </c>
      <c r="C1216" t="s">
        <v>2367</v>
      </c>
      <c r="D1216" t="s">
        <v>1241</v>
      </c>
      <c r="E1216" t="s">
        <v>1292</v>
      </c>
      <c r="F1216" t="s">
        <v>189</v>
      </c>
      <c r="G1216" t="s">
        <v>1237</v>
      </c>
      <c r="J1216">
        <v>82</v>
      </c>
    </row>
    <row r="1217" spans="1:10">
      <c r="A1217">
        <v>715960</v>
      </c>
      <c r="B1217" t="s">
        <v>1546</v>
      </c>
      <c r="C1217" t="s">
        <v>2368</v>
      </c>
      <c r="D1217" t="s">
        <v>1234</v>
      </c>
      <c r="E1217" t="s">
        <v>1236</v>
      </c>
      <c r="F1217" t="s">
        <v>380</v>
      </c>
      <c r="G1217" t="s">
        <v>1237</v>
      </c>
      <c r="J1217">
        <v>93</v>
      </c>
    </row>
    <row r="1218" spans="1:10">
      <c r="A1218">
        <v>715894</v>
      </c>
      <c r="B1218" t="s">
        <v>652</v>
      </c>
      <c r="C1218" t="s">
        <v>2369</v>
      </c>
      <c r="D1218" t="s">
        <v>1234</v>
      </c>
      <c r="E1218" t="s">
        <v>1235</v>
      </c>
      <c r="F1218" t="s">
        <v>380</v>
      </c>
      <c r="G1218" t="s">
        <v>1237</v>
      </c>
      <c r="J1218">
        <v>88</v>
      </c>
    </row>
    <row r="1219" spans="1:10">
      <c r="A1219">
        <v>807808</v>
      </c>
      <c r="B1219" t="s">
        <v>2274</v>
      </c>
      <c r="C1219" t="s">
        <v>2370</v>
      </c>
      <c r="D1219" t="s">
        <v>1241</v>
      </c>
      <c r="E1219" t="s">
        <v>1271</v>
      </c>
      <c r="F1219" t="s">
        <v>348</v>
      </c>
      <c r="G1219" t="s">
        <v>1237</v>
      </c>
      <c r="H1219" t="s">
        <v>1243</v>
      </c>
      <c r="J1219">
        <v>15</v>
      </c>
    </row>
    <row r="1220" spans="1:10">
      <c r="A1220">
        <v>812313</v>
      </c>
      <c r="B1220" t="s">
        <v>1817</v>
      </c>
      <c r="C1220" t="s">
        <v>2371</v>
      </c>
      <c r="D1220" t="s">
        <v>1241</v>
      </c>
      <c r="E1220" t="s">
        <v>1236</v>
      </c>
      <c r="F1220" t="s">
        <v>380</v>
      </c>
      <c r="G1220" t="s">
        <v>1237</v>
      </c>
      <c r="J1220">
        <v>44</v>
      </c>
    </row>
    <row r="1221" spans="1:10">
      <c r="A1221">
        <v>802655</v>
      </c>
      <c r="B1221" t="s">
        <v>1751</v>
      </c>
      <c r="C1221" t="s">
        <v>2372</v>
      </c>
      <c r="D1221" t="s">
        <v>1241</v>
      </c>
      <c r="E1221" t="s">
        <v>1236</v>
      </c>
      <c r="F1221" t="s">
        <v>380</v>
      </c>
      <c r="G1221" t="s">
        <v>1237</v>
      </c>
      <c r="J1221">
        <v>76</v>
      </c>
    </row>
    <row r="1222" spans="1:10">
      <c r="A1222">
        <v>889136</v>
      </c>
      <c r="B1222" t="s">
        <v>1166</v>
      </c>
      <c r="C1222" t="s">
        <v>2372</v>
      </c>
      <c r="D1222" t="s">
        <v>1241</v>
      </c>
      <c r="E1222" t="s">
        <v>1236</v>
      </c>
      <c r="F1222" t="s">
        <v>380</v>
      </c>
      <c r="G1222" t="s">
        <v>1237</v>
      </c>
      <c r="H1222" t="s">
        <v>1243</v>
      </c>
      <c r="J1222">
        <v>4</v>
      </c>
    </row>
    <row r="1223" spans="1:10">
      <c r="A1223">
        <v>703918</v>
      </c>
      <c r="B1223" t="s">
        <v>529</v>
      </c>
      <c r="C1223" t="s">
        <v>2373</v>
      </c>
      <c r="D1223" t="s">
        <v>1234</v>
      </c>
      <c r="E1223" t="s">
        <v>1236</v>
      </c>
      <c r="F1223" t="s">
        <v>380</v>
      </c>
      <c r="G1223" t="s">
        <v>1237</v>
      </c>
      <c r="H1223" t="s">
        <v>1243</v>
      </c>
      <c r="J1223">
        <v>88</v>
      </c>
    </row>
    <row r="1224" spans="1:10">
      <c r="A1224">
        <v>704897</v>
      </c>
      <c r="B1224" t="s">
        <v>655</v>
      </c>
      <c r="C1224" t="s">
        <v>2373</v>
      </c>
      <c r="D1224" t="s">
        <v>1234</v>
      </c>
      <c r="F1224" t="s">
        <v>380</v>
      </c>
      <c r="G1224" t="s">
        <v>1237</v>
      </c>
      <c r="H1224" t="s">
        <v>1243</v>
      </c>
      <c r="J1224">
        <v>86</v>
      </c>
    </row>
    <row r="1225" spans="1:10">
      <c r="A1225">
        <v>812970</v>
      </c>
      <c r="B1225" t="s">
        <v>1432</v>
      </c>
      <c r="C1225" t="s">
        <v>2374</v>
      </c>
      <c r="D1225" t="s">
        <v>1241</v>
      </c>
      <c r="E1225" t="s">
        <v>1236</v>
      </c>
      <c r="F1225" t="s">
        <v>380</v>
      </c>
      <c r="G1225" t="s">
        <v>1237</v>
      </c>
      <c r="J1225">
        <v>73</v>
      </c>
    </row>
    <row r="1226" spans="1:10">
      <c r="A1226">
        <v>778285</v>
      </c>
      <c r="B1226" t="s">
        <v>675</v>
      </c>
      <c r="C1226" t="s">
        <v>2375</v>
      </c>
      <c r="D1226" t="s">
        <v>1234</v>
      </c>
      <c r="E1226" t="s">
        <v>1319</v>
      </c>
      <c r="F1226" t="s">
        <v>189</v>
      </c>
      <c r="G1226" t="s">
        <v>1237</v>
      </c>
      <c r="J1226">
        <v>15</v>
      </c>
    </row>
    <row r="1227" spans="1:10">
      <c r="A1227">
        <v>776070</v>
      </c>
      <c r="B1227" t="s">
        <v>1153</v>
      </c>
      <c r="C1227" t="s">
        <v>2376</v>
      </c>
      <c r="D1227" t="s">
        <v>1234</v>
      </c>
      <c r="E1227" t="s">
        <v>1242</v>
      </c>
      <c r="F1227" t="s">
        <v>380</v>
      </c>
      <c r="G1227" t="s">
        <v>1237</v>
      </c>
      <c r="H1227" t="s">
        <v>1243</v>
      </c>
      <c r="J1227">
        <v>7</v>
      </c>
    </row>
    <row r="1228" spans="1:10">
      <c r="A1228">
        <v>700105</v>
      </c>
      <c r="B1228" t="s">
        <v>1380</v>
      </c>
      <c r="C1228" t="s">
        <v>2377</v>
      </c>
      <c r="D1228" t="s">
        <v>1234</v>
      </c>
      <c r="F1228" t="s">
        <v>380</v>
      </c>
      <c r="G1228" t="s">
        <v>1237</v>
      </c>
      <c r="J1228">
        <v>89</v>
      </c>
    </row>
    <row r="1229" spans="1:10">
      <c r="A1229">
        <v>713693</v>
      </c>
      <c r="B1229" t="s">
        <v>1019</v>
      </c>
      <c r="C1229" t="s">
        <v>2378</v>
      </c>
      <c r="D1229" t="s">
        <v>1234</v>
      </c>
      <c r="F1229" t="s">
        <v>1762</v>
      </c>
      <c r="G1229" t="s">
        <v>1237</v>
      </c>
      <c r="J1229">
        <v>88</v>
      </c>
    </row>
    <row r="1230" spans="1:10">
      <c r="A1230">
        <v>889135</v>
      </c>
      <c r="B1230" t="s">
        <v>1351</v>
      </c>
      <c r="C1230" t="s">
        <v>2379</v>
      </c>
      <c r="D1230" t="s">
        <v>1241</v>
      </c>
      <c r="E1230" t="s">
        <v>1236</v>
      </c>
      <c r="F1230" t="s">
        <v>380</v>
      </c>
      <c r="G1230" t="s">
        <v>1237</v>
      </c>
      <c r="H1230" t="s">
        <v>1243</v>
      </c>
      <c r="J1230">
        <v>3</v>
      </c>
    </row>
    <row r="1231" spans="1:10">
      <c r="A1231">
        <v>709578</v>
      </c>
      <c r="B1231" t="s">
        <v>2380</v>
      </c>
      <c r="C1231" t="s">
        <v>2381</v>
      </c>
      <c r="D1231" t="s">
        <v>1234</v>
      </c>
      <c r="F1231" t="s">
        <v>179</v>
      </c>
      <c r="G1231" t="s">
        <v>1237</v>
      </c>
      <c r="H1231" t="s">
        <v>1243</v>
      </c>
      <c r="J1231">
        <v>1</v>
      </c>
    </row>
    <row r="1232" spans="1:10">
      <c r="A1232">
        <v>718339</v>
      </c>
      <c r="B1232" t="s">
        <v>1411</v>
      </c>
      <c r="C1232" t="s">
        <v>2381</v>
      </c>
      <c r="D1232" t="s">
        <v>1234</v>
      </c>
      <c r="E1232" t="s">
        <v>1256</v>
      </c>
      <c r="F1232" t="s">
        <v>380</v>
      </c>
      <c r="G1232" t="s">
        <v>1237</v>
      </c>
      <c r="J1232">
        <v>76</v>
      </c>
    </row>
    <row r="1233" spans="1:10">
      <c r="A1233">
        <v>716338</v>
      </c>
      <c r="B1233" t="s">
        <v>1265</v>
      </c>
      <c r="C1233" t="s">
        <v>2382</v>
      </c>
      <c r="D1233" t="s">
        <v>1234</v>
      </c>
      <c r="E1233" t="s">
        <v>1254</v>
      </c>
      <c r="F1233" t="s">
        <v>380</v>
      </c>
      <c r="G1233" t="s">
        <v>1237</v>
      </c>
      <c r="J1233">
        <v>7</v>
      </c>
    </row>
    <row r="1234" spans="1:10">
      <c r="A1234">
        <v>717683</v>
      </c>
      <c r="B1234" t="s">
        <v>1019</v>
      </c>
      <c r="C1234" t="s">
        <v>2382</v>
      </c>
      <c r="D1234" t="s">
        <v>1234</v>
      </c>
      <c r="F1234" t="s">
        <v>380</v>
      </c>
      <c r="G1234" t="s">
        <v>1237</v>
      </c>
      <c r="J1234">
        <v>70</v>
      </c>
    </row>
    <row r="1235" spans="1:10">
      <c r="A1235">
        <v>707050</v>
      </c>
      <c r="B1235" t="s">
        <v>1417</v>
      </c>
      <c r="C1235" t="s">
        <v>2383</v>
      </c>
      <c r="D1235" t="s">
        <v>1234</v>
      </c>
      <c r="F1235" t="s">
        <v>380</v>
      </c>
      <c r="G1235" t="s">
        <v>1237</v>
      </c>
      <c r="H1235" t="s">
        <v>1243</v>
      </c>
      <c r="J1235">
        <v>90</v>
      </c>
    </row>
    <row r="1236" spans="1:10">
      <c r="A1236">
        <v>775377</v>
      </c>
      <c r="B1236" t="s">
        <v>1133</v>
      </c>
      <c r="C1236" t="s">
        <v>2384</v>
      </c>
      <c r="D1236" t="s">
        <v>1234</v>
      </c>
      <c r="E1236" t="s">
        <v>1271</v>
      </c>
      <c r="F1236" t="s">
        <v>327</v>
      </c>
      <c r="G1236" t="s">
        <v>1237</v>
      </c>
      <c r="H1236" t="s">
        <v>1243</v>
      </c>
      <c r="I1236">
        <v>9150364</v>
      </c>
      <c r="J1236">
        <v>8</v>
      </c>
    </row>
    <row r="1237" spans="1:10">
      <c r="A1237">
        <v>803416</v>
      </c>
      <c r="B1237" t="s">
        <v>1726</v>
      </c>
      <c r="C1237" t="s">
        <v>2385</v>
      </c>
      <c r="D1237" t="s">
        <v>1241</v>
      </c>
      <c r="E1237" t="s">
        <v>1242</v>
      </c>
      <c r="F1237" t="s">
        <v>380</v>
      </c>
      <c r="G1237" t="s">
        <v>1237</v>
      </c>
      <c r="J1237">
        <v>13</v>
      </c>
    </row>
    <row r="1238" spans="1:10">
      <c r="A1238">
        <v>805859</v>
      </c>
      <c r="B1238" t="s">
        <v>1449</v>
      </c>
      <c r="C1238" t="s">
        <v>2385</v>
      </c>
      <c r="D1238" t="s">
        <v>1241</v>
      </c>
      <c r="E1238" t="s">
        <v>1242</v>
      </c>
      <c r="F1238" t="s">
        <v>380</v>
      </c>
      <c r="G1238" t="s">
        <v>1237</v>
      </c>
      <c r="J1238">
        <v>4</v>
      </c>
    </row>
    <row r="1239" spans="1:10">
      <c r="A1239">
        <v>806608</v>
      </c>
      <c r="B1239" t="s">
        <v>1267</v>
      </c>
      <c r="C1239" t="s">
        <v>2385</v>
      </c>
      <c r="D1239" t="s">
        <v>1241</v>
      </c>
      <c r="E1239" t="s">
        <v>1242</v>
      </c>
      <c r="F1239" t="s">
        <v>380</v>
      </c>
      <c r="G1239" t="s">
        <v>1237</v>
      </c>
      <c r="J1239">
        <v>8</v>
      </c>
    </row>
    <row r="1240" spans="1:10">
      <c r="A1240">
        <v>716220</v>
      </c>
      <c r="B1240" t="s">
        <v>1258</v>
      </c>
      <c r="C1240" t="s">
        <v>2386</v>
      </c>
      <c r="D1240" t="s">
        <v>1234</v>
      </c>
      <c r="E1240" t="s">
        <v>1319</v>
      </c>
      <c r="F1240" t="s">
        <v>179</v>
      </c>
      <c r="G1240" t="s">
        <v>1237</v>
      </c>
      <c r="J1240">
        <v>13</v>
      </c>
    </row>
    <row r="1241" spans="1:10">
      <c r="A1241">
        <v>718133</v>
      </c>
      <c r="B1241" t="s">
        <v>938</v>
      </c>
      <c r="C1241" t="s">
        <v>2386</v>
      </c>
      <c r="D1241" t="s">
        <v>1234</v>
      </c>
      <c r="E1241" t="s">
        <v>1271</v>
      </c>
      <c r="F1241" t="s">
        <v>22</v>
      </c>
      <c r="G1241" t="s">
        <v>1237</v>
      </c>
      <c r="H1241" t="s">
        <v>1243</v>
      </c>
      <c r="I1241">
        <v>9150235</v>
      </c>
      <c r="J1241">
        <v>69</v>
      </c>
    </row>
    <row r="1242" spans="1:10">
      <c r="A1242">
        <v>707919</v>
      </c>
      <c r="B1242" t="s">
        <v>938</v>
      </c>
      <c r="C1242" t="s">
        <v>2386</v>
      </c>
      <c r="D1242" t="s">
        <v>1234</v>
      </c>
      <c r="E1242" t="s">
        <v>1319</v>
      </c>
      <c r="F1242" t="s">
        <v>179</v>
      </c>
      <c r="G1242" t="s">
        <v>1237</v>
      </c>
      <c r="J1242">
        <v>10</v>
      </c>
    </row>
    <row r="1243" spans="1:10">
      <c r="A1243">
        <v>706300</v>
      </c>
      <c r="B1243" t="s">
        <v>1847</v>
      </c>
      <c r="C1243" t="s">
        <v>2386</v>
      </c>
      <c r="D1243" t="s">
        <v>1234</v>
      </c>
      <c r="F1243" t="s">
        <v>380</v>
      </c>
      <c r="G1243" t="s">
        <v>1237</v>
      </c>
      <c r="H1243" t="s">
        <v>1243</v>
      </c>
      <c r="J1243">
        <v>86</v>
      </c>
    </row>
    <row r="1244" spans="1:10">
      <c r="A1244">
        <v>715104</v>
      </c>
      <c r="B1244" t="s">
        <v>1336</v>
      </c>
      <c r="C1244" t="s">
        <v>2387</v>
      </c>
      <c r="D1244" t="s">
        <v>1234</v>
      </c>
      <c r="E1244" t="s">
        <v>1236</v>
      </c>
      <c r="F1244" t="s">
        <v>174</v>
      </c>
      <c r="G1244" t="s">
        <v>1237</v>
      </c>
      <c r="J1244">
        <v>16</v>
      </c>
    </row>
    <row r="1245" spans="1:10">
      <c r="A1245">
        <v>715113</v>
      </c>
      <c r="B1245" t="s">
        <v>938</v>
      </c>
      <c r="C1245" t="s">
        <v>2387</v>
      </c>
      <c r="D1245" t="s">
        <v>1234</v>
      </c>
      <c r="E1245" t="s">
        <v>1236</v>
      </c>
      <c r="F1245" t="s">
        <v>380</v>
      </c>
      <c r="G1245" t="s">
        <v>1237</v>
      </c>
      <c r="H1245" t="s">
        <v>1243</v>
      </c>
      <c r="J1245">
        <v>90</v>
      </c>
    </row>
    <row r="1246" spans="1:10">
      <c r="A1246">
        <v>713147</v>
      </c>
      <c r="B1246" t="s">
        <v>1288</v>
      </c>
      <c r="C1246" t="s">
        <v>2387</v>
      </c>
      <c r="D1246" t="s">
        <v>1234</v>
      </c>
      <c r="F1246" t="s">
        <v>380</v>
      </c>
      <c r="G1246" t="s">
        <v>1237</v>
      </c>
      <c r="J1246">
        <v>79</v>
      </c>
    </row>
    <row r="1247" spans="1:10">
      <c r="A1247">
        <v>711036</v>
      </c>
      <c r="B1247" t="s">
        <v>1298</v>
      </c>
      <c r="C1247" t="s">
        <v>2387</v>
      </c>
      <c r="D1247" t="s">
        <v>1234</v>
      </c>
      <c r="E1247" t="s">
        <v>1236</v>
      </c>
      <c r="F1247" t="s">
        <v>174</v>
      </c>
      <c r="G1247" t="s">
        <v>1237</v>
      </c>
      <c r="H1247" t="s">
        <v>1243</v>
      </c>
      <c r="I1247">
        <v>7150000</v>
      </c>
      <c r="J1247">
        <v>83</v>
      </c>
    </row>
    <row r="1248" spans="1:10">
      <c r="A1248">
        <v>887749</v>
      </c>
      <c r="B1248" t="s">
        <v>1307</v>
      </c>
      <c r="C1248" t="s">
        <v>2388</v>
      </c>
      <c r="D1248" t="s">
        <v>1241</v>
      </c>
      <c r="E1248" t="s">
        <v>1236</v>
      </c>
      <c r="F1248" t="s">
        <v>174</v>
      </c>
      <c r="G1248" t="s">
        <v>1237</v>
      </c>
      <c r="H1248" t="s">
        <v>1243</v>
      </c>
      <c r="I1248">
        <v>1159927</v>
      </c>
      <c r="J1248">
        <v>84</v>
      </c>
    </row>
    <row r="1249" spans="1:10">
      <c r="A1249">
        <v>805412</v>
      </c>
      <c r="B1249" t="s">
        <v>1563</v>
      </c>
      <c r="C1249" t="s">
        <v>2389</v>
      </c>
      <c r="D1249" t="s">
        <v>1241</v>
      </c>
      <c r="E1249" t="s">
        <v>1248</v>
      </c>
      <c r="F1249" t="s">
        <v>171</v>
      </c>
      <c r="G1249" t="s">
        <v>1237</v>
      </c>
      <c r="H1249" t="s">
        <v>1243</v>
      </c>
      <c r="I1249">
        <v>9155066</v>
      </c>
      <c r="J1249">
        <v>0</v>
      </c>
    </row>
    <row r="1250" spans="1:10">
      <c r="A1250">
        <v>802221</v>
      </c>
      <c r="B1250" t="s">
        <v>1351</v>
      </c>
      <c r="C1250" t="s">
        <v>2389</v>
      </c>
      <c r="D1250" t="s">
        <v>1241</v>
      </c>
      <c r="E1250" t="s">
        <v>1256</v>
      </c>
      <c r="F1250" t="s">
        <v>561</v>
      </c>
      <c r="G1250" t="s">
        <v>1237</v>
      </c>
      <c r="J1250">
        <v>7</v>
      </c>
    </row>
    <row r="1251" spans="1:10">
      <c r="A1251">
        <v>812694</v>
      </c>
      <c r="B1251" t="s">
        <v>1432</v>
      </c>
      <c r="C1251" t="s">
        <v>2389</v>
      </c>
      <c r="D1251" t="s">
        <v>1241</v>
      </c>
      <c r="E1251" t="s">
        <v>1236</v>
      </c>
      <c r="F1251" t="s">
        <v>380</v>
      </c>
      <c r="G1251" t="s">
        <v>1237</v>
      </c>
      <c r="H1251" t="s">
        <v>1243</v>
      </c>
      <c r="J1251">
        <v>82</v>
      </c>
    </row>
    <row r="1252" spans="1:10">
      <c r="A1252">
        <v>707952</v>
      </c>
      <c r="B1252" t="s">
        <v>1380</v>
      </c>
      <c r="C1252" t="s">
        <v>2390</v>
      </c>
      <c r="D1252" t="s">
        <v>1234</v>
      </c>
      <c r="E1252" t="s">
        <v>1248</v>
      </c>
      <c r="F1252" t="s">
        <v>380</v>
      </c>
      <c r="G1252" t="s">
        <v>1237</v>
      </c>
      <c r="H1252" t="s">
        <v>1243</v>
      </c>
      <c r="J1252">
        <v>94</v>
      </c>
    </row>
    <row r="1253" spans="1:10">
      <c r="A1253">
        <v>774772</v>
      </c>
      <c r="B1253" t="s">
        <v>1336</v>
      </c>
      <c r="C1253" t="s">
        <v>2391</v>
      </c>
      <c r="D1253" t="s">
        <v>1234</v>
      </c>
      <c r="E1253" t="s">
        <v>1292</v>
      </c>
      <c r="F1253" t="s">
        <v>219</v>
      </c>
      <c r="G1253" t="s">
        <v>1237</v>
      </c>
      <c r="H1253" t="s">
        <v>1243</v>
      </c>
      <c r="J1253">
        <v>9</v>
      </c>
    </row>
    <row r="1254" spans="1:10">
      <c r="A1254">
        <v>774768</v>
      </c>
      <c r="B1254" t="s">
        <v>1023</v>
      </c>
      <c r="C1254" t="s">
        <v>2391</v>
      </c>
      <c r="D1254" t="s">
        <v>1234</v>
      </c>
      <c r="E1254" t="s">
        <v>1292</v>
      </c>
      <c r="F1254" t="s">
        <v>219</v>
      </c>
      <c r="G1254" t="s">
        <v>1237</v>
      </c>
      <c r="H1254" t="s">
        <v>1243</v>
      </c>
      <c r="J1254">
        <v>7</v>
      </c>
    </row>
    <row r="1255" spans="1:10">
      <c r="A1255">
        <v>718269</v>
      </c>
      <c r="B1255" t="s">
        <v>2392</v>
      </c>
      <c r="C1255" t="s">
        <v>2391</v>
      </c>
      <c r="D1255" t="s">
        <v>1234</v>
      </c>
      <c r="E1255" t="s">
        <v>1242</v>
      </c>
      <c r="F1255" t="s">
        <v>1261</v>
      </c>
      <c r="G1255" t="s">
        <v>1237</v>
      </c>
      <c r="J1255">
        <v>5</v>
      </c>
    </row>
    <row r="1256" spans="1:10">
      <c r="A1256">
        <v>807212</v>
      </c>
      <c r="B1256" t="s">
        <v>1526</v>
      </c>
      <c r="C1256" t="s">
        <v>2393</v>
      </c>
      <c r="D1256" t="s">
        <v>1241</v>
      </c>
      <c r="E1256" t="s">
        <v>1242</v>
      </c>
      <c r="F1256" t="s">
        <v>380</v>
      </c>
      <c r="G1256" t="s">
        <v>1237</v>
      </c>
      <c r="J1256">
        <v>76</v>
      </c>
    </row>
    <row r="1257" spans="1:10">
      <c r="A1257">
        <v>710718</v>
      </c>
      <c r="B1257" t="s">
        <v>655</v>
      </c>
      <c r="C1257" t="s">
        <v>2394</v>
      </c>
      <c r="D1257" t="s">
        <v>1234</v>
      </c>
      <c r="E1257" t="s">
        <v>1256</v>
      </c>
      <c r="F1257" t="s">
        <v>171</v>
      </c>
      <c r="G1257" t="s">
        <v>1237</v>
      </c>
      <c r="H1257" t="s">
        <v>1243</v>
      </c>
      <c r="J1257">
        <v>7</v>
      </c>
    </row>
    <row r="1258" spans="1:10">
      <c r="A1258">
        <v>812642</v>
      </c>
      <c r="B1258" t="s">
        <v>1351</v>
      </c>
      <c r="C1258" t="s">
        <v>2395</v>
      </c>
      <c r="D1258" t="s">
        <v>1241</v>
      </c>
      <c r="E1258" t="s">
        <v>1256</v>
      </c>
      <c r="F1258" t="s">
        <v>171</v>
      </c>
      <c r="G1258" t="s">
        <v>1237</v>
      </c>
      <c r="H1258" t="s">
        <v>1243</v>
      </c>
      <c r="J1258">
        <v>8</v>
      </c>
    </row>
    <row r="1259" spans="1:10">
      <c r="A1259">
        <v>778812</v>
      </c>
      <c r="B1259" t="s">
        <v>661</v>
      </c>
      <c r="C1259" t="s">
        <v>2396</v>
      </c>
      <c r="D1259" t="s">
        <v>1234</v>
      </c>
      <c r="E1259" t="s">
        <v>1248</v>
      </c>
      <c r="F1259" t="s">
        <v>197</v>
      </c>
      <c r="G1259" t="s">
        <v>1237</v>
      </c>
      <c r="J1259">
        <v>17</v>
      </c>
    </row>
    <row r="1260" spans="1:10">
      <c r="A1260">
        <v>808753</v>
      </c>
      <c r="B1260" t="s">
        <v>1500</v>
      </c>
      <c r="C1260" t="s">
        <v>2397</v>
      </c>
      <c r="D1260" t="s">
        <v>1241</v>
      </c>
      <c r="E1260" t="s">
        <v>1248</v>
      </c>
      <c r="F1260" t="s">
        <v>179</v>
      </c>
      <c r="G1260" t="s">
        <v>1237</v>
      </c>
      <c r="J1260">
        <v>91</v>
      </c>
    </row>
    <row r="1261" spans="1:10">
      <c r="A1261">
        <v>715305</v>
      </c>
      <c r="B1261" t="s">
        <v>1156</v>
      </c>
      <c r="C1261" t="s">
        <v>2398</v>
      </c>
      <c r="D1261" t="s">
        <v>1234</v>
      </c>
      <c r="E1261" t="s">
        <v>1242</v>
      </c>
      <c r="F1261" t="s">
        <v>1261</v>
      </c>
      <c r="G1261" t="s">
        <v>1237</v>
      </c>
      <c r="J1261">
        <v>11</v>
      </c>
    </row>
    <row r="1262" spans="1:10">
      <c r="A1262">
        <v>803512</v>
      </c>
      <c r="B1262" t="s">
        <v>1386</v>
      </c>
      <c r="C1262" t="s">
        <v>2399</v>
      </c>
      <c r="D1262" t="s">
        <v>1241</v>
      </c>
      <c r="E1262" t="s">
        <v>1242</v>
      </c>
      <c r="F1262" t="s">
        <v>380</v>
      </c>
      <c r="G1262" t="s">
        <v>1237</v>
      </c>
      <c r="J1262">
        <v>82</v>
      </c>
    </row>
    <row r="1263" spans="1:10">
      <c r="A1263">
        <v>807369</v>
      </c>
      <c r="B1263" t="s">
        <v>965</v>
      </c>
      <c r="C1263" t="s">
        <v>2400</v>
      </c>
      <c r="D1263" t="s">
        <v>1241</v>
      </c>
      <c r="E1263" t="s">
        <v>1242</v>
      </c>
      <c r="F1263" t="s">
        <v>179</v>
      </c>
      <c r="G1263" t="s">
        <v>1237</v>
      </c>
      <c r="J1263">
        <v>91</v>
      </c>
    </row>
    <row r="1264" spans="1:10">
      <c r="A1264">
        <v>773743</v>
      </c>
      <c r="B1264" t="s">
        <v>1019</v>
      </c>
      <c r="C1264" t="s">
        <v>2401</v>
      </c>
      <c r="D1264" t="s">
        <v>1234</v>
      </c>
      <c r="E1264" t="s">
        <v>1319</v>
      </c>
      <c r="F1264" t="s">
        <v>189</v>
      </c>
      <c r="G1264" t="s">
        <v>1237</v>
      </c>
      <c r="H1264" t="s">
        <v>1243</v>
      </c>
      <c r="I1264">
        <v>9150355</v>
      </c>
      <c r="J1264">
        <v>78</v>
      </c>
    </row>
    <row r="1265" spans="1:10">
      <c r="A1265">
        <v>804647</v>
      </c>
      <c r="B1265" t="s">
        <v>1563</v>
      </c>
      <c r="C1265" t="s">
        <v>2402</v>
      </c>
      <c r="D1265" t="s">
        <v>1241</v>
      </c>
      <c r="E1265" t="s">
        <v>1319</v>
      </c>
      <c r="F1265" t="s">
        <v>179</v>
      </c>
      <c r="G1265" t="s">
        <v>1237</v>
      </c>
      <c r="H1265" t="s">
        <v>1243</v>
      </c>
      <c r="J1265">
        <v>7</v>
      </c>
    </row>
    <row r="1266" spans="1:10">
      <c r="A1266">
        <v>802434</v>
      </c>
      <c r="B1266" t="s">
        <v>1592</v>
      </c>
      <c r="C1266" t="s">
        <v>2402</v>
      </c>
      <c r="D1266" t="s">
        <v>1241</v>
      </c>
      <c r="E1266" t="s">
        <v>1319</v>
      </c>
      <c r="F1266" t="s">
        <v>179</v>
      </c>
      <c r="G1266" t="s">
        <v>1237</v>
      </c>
      <c r="J1266">
        <v>11</v>
      </c>
    </row>
    <row r="1267" spans="1:10">
      <c r="A1267">
        <v>706279</v>
      </c>
      <c r="B1267" t="s">
        <v>935</v>
      </c>
      <c r="C1267" t="s">
        <v>2403</v>
      </c>
      <c r="D1267" t="s">
        <v>1234</v>
      </c>
      <c r="F1267" t="s">
        <v>181</v>
      </c>
      <c r="G1267" t="s">
        <v>1237</v>
      </c>
      <c r="H1267" t="s">
        <v>1243</v>
      </c>
      <c r="I1267">
        <v>1154999</v>
      </c>
      <c r="J1267">
        <v>82</v>
      </c>
    </row>
    <row r="1268" spans="1:10">
      <c r="A1268">
        <v>806794</v>
      </c>
      <c r="B1268" t="s">
        <v>2404</v>
      </c>
      <c r="C1268" t="s">
        <v>2405</v>
      </c>
      <c r="D1268" t="s">
        <v>1241</v>
      </c>
      <c r="E1268" t="s">
        <v>1271</v>
      </c>
      <c r="F1268" t="s">
        <v>171</v>
      </c>
      <c r="G1268" t="s">
        <v>1237</v>
      </c>
      <c r="J1268">
        <v>87</v>
      </c>
    </row>
    <row r="1269" spans="1:10">
      <c r="A1269">
        <v>812510</v>
      </c>
      <c r="B1269" t="s">
        <v>2274</v>
      </c>
      <c r="C1269" t="s">
        <v>2406</v>
      </c>
      <c r="D1269" t="s">
        <v>1241</v>
      </c>
      <c r="E1269" t="s">
        <v>1242</v>
      </c>
      <c r="F1269" t="s">
        <v>380</v>
      </c>
      <c r="G1269" t="s">
        <v>1237</v>
      </c>
      <c r="J1269">
        <v>11</v>
      </c>
    </row>
    <row r="1270" spans="1:10">
      <c r="A1270">
        <v>715818</v>
      </c>
      <c r="B1270" t="s">
        <v>661</v>
      </c>
      <c r="C1270" t="s">
        <v>2407</v>
      </c>
      <c r="D1270" t="s">
        <v>1234</v>
      </c>
      <c r="E1270" t="s">
        <v>1242</v>
      </c>
      <c r="F1270" t="s">
        <v>380</v>
      </c>
      <c r="G1270" t="s">
        <v>1237</v>
      </c>
      <c r="J1270">
        <v>84</v>
      </c>
    </row>
    <row r="1271" spans="1:10">
      <c r="A1271">
        <v>807605</v>
      </c>
      <c r="B1271" t="s">
        <v>1469</v>
      </c>
      <c r="C1271" t="s">
        <v>2408</v>
      </c>
      <c r="D1271" t="s">
        <v>1241</v>
      </c>
      <c r="E1271" t="s">
        <v>1242</v>
      </c>
      <c r="F1271" t="s">
        <v>380</v>
      </c>
      <c r="G1271" t="s">
        <v>1237</v>
      </c>
      <c r="J1271">
        <v>85</v>
      </c>
    </row>
    <row r="1272" spans="1:10">
      <c r="A1272">
        <v>776099</v>
      </c>
      <c r="B1272" t="s">
        <v>1153</v>
      </c>
      <c r="C1272" t="s">
        <v>2409</v>
      </c>
      <c r="D1272" t="s">
        <v>1234</v>
      </c>
      <c r="F1272" t="s">
        <v>380</v>
      </c>
      <c r="G1272" t="s">
        <v>1237</v>
      </c>
      <c r="H1272" t="s">
        <v>1243</v>
      </c>
      <c r="J1272">
        <v>12</v>
      </c>
    </row>
    <row r="1273" spans="1:10">
      <c r="A1273">
        <v>700568</v>
      </c>
      <c r="B1273" t="s">
        <v>1069</v>
      </c>
      <c r="C1273" t="s">
        <v>2410</v>
      </c>
      <c r="D1273" t="s">
        <v>1234</v>
      </c>
      <c r="E1273" t="s">
        <v>1236</v>
      </c>
      <c r="F1273" t="s">
        <v>380</v>
      </c>
      <c r="G1273" t="s">
        <v>1237</v>
      </c>
      <c r="J1273">
        <v>76</v>
      </c>
    </row>
    <row r="1274" spans="1:10">
      <c r="A1274">
        <v>709790</v>
      </c>
      <c r="B1274" t="s">
        <v>1019</v>
      </c>
      <c r="C1274" t="s">
        <v>2411</v>
      </c>
      <c r="D1274" t="s">
        <v>1234</v>
      </c>
      <c r="E1274" t="s">
        <v>1236</v>
      </c>
      <c r="F1274" t="s">
        <v>380</v>
      </c>
      <c r="G1274" t="s">
        <v>1237</v>
      </c>
      <c r="J1274">
        <v>74</v>
      </c>
    </row>
    <row r="1275" spans="1:10">
      <c r="A1275">
        <v>707165</v>
      </c>
      <c r="B1275" t="s">
        <v>671</v>
      </c>
      <c r="C1275" t="s">
        <v>2412</v>
      </c>
      <c r="D1275" t="s">
        <v>1234</v>
      </c>
      <c r="E1275" t="s">
        <v>1236</v>
      </c>
      <c r="F1275" t="s">
        <v>380</v>
      </c>
      <c r="G1275" t="s">
        <v>1237</v>
      </c>
      <c r="J1275">
        <v>92</v>
      </c>
    </row>
    <row r="1276" spans="1:10">
      <c r="A1276">
        <v>800975</v>
      </c>
      <c r="B1276" t="s">
        <v>1592</v>
      </c>
      <c r="C1276" t="s">
        <v>2413</v>
      </c>
      <c r="D1276" t="s">
        <v>1241</v>
      </c>
      <c r="E1276" t="s">
        <v>1242</v>
      </c>
      <c r="F1276" t="s">
        <v>179</v>
      </c>
      <c r="G1276" t="s">
        <v>1237</v>
      </c>
      <c r="J1276">
        <v>11</v>
      </c>
    </row>
    <row r="1277" spans="1:10">
      <c r="A1277">
        <v>805416</v>
      </c>
      <c r="B1277" t="s">
        <v>1563</v>
      </c>
      <c r="C1277" t="s">
        <v>2414</v>
      </c>
      <c r="D1277" t="s">
        <v>1241</v>
      </c>
      <c r="E1277" t="s">
        <v>1236</v>
      </c>
      <c r="F1277" t="s">
        <v>380</v>
      </c>
      <c r="G1277" t="s">
        <v>1237</v>
      </c>
      <c r="J1277">
        <v>75</v>
      </c>
    </row>
    <row r="1278" spans="1:10">
      <c r="A1278">
        <v>704301</v>
      </c>
      <c r="B1278" t="s">
        <v>1411</v>
      </c>
      <c r="C1278" t="s">
        <v>2415</v>
      </c>
      <c r="D1278" t="s">
        <v>1234</v>
      </c>
      <c r="E1278" t="s">
        <v>1242</v>
      </c>
      <c r="F1278" t="s">
        <v>380</v>
      </c>
      <c r="G1278" t="s">
        <v>1237</v>
      </c>
      <c r="H1278" t="s">
        <v>1243</v>
      </c>
      <c r="J1278">
        <v>79</v>
      </c>
    </row>
    <row r="1279" spans="1:10">
      <c r="A1279">
        <v>811719</v>
      </c>
      <c r="B1279" t="s">
        <v>1159</v>
      </c>
      <c r="C1279" t="s">
        <v>2416</v>
      </c>
      <c r="D1279" t="s">
        <v>1241</v>
      </c>
      <c r="F1279" t="s">
        <v>380</v>
      </c>
      <c r="G1279" t="s">
        <v>1237</v>
      </c>
      <c r="J1279">
        <v>83</v>
      </c>
    </row>
    <row r="1280" spans="1:10">
      <c r="A1280">
        <v>811851</v>
      </c>
      <c r="B1280" t="s">
        <v>1498</v>
      </c>
      <c r="C1280" t="s">
        <v>2417</v>
      </c>
      <c r="D1280" t="s">
        <v>1241</v>
      </c>
      <c r="E1280" t="s">
        <v>1236</v>
      </c>
      <c r="F1280" t="s">
        <v>380</v>
      </c>
      <c r="G1280" t="s">
        <v>1237</v>
      </c>
      <c r="H1280" t="s">
        <v>1243</v>
      </c>
      <c r="J1280">
        <v>66</v>
      </c>
    </row>
    <row r="1281" spans="1:10">
      <c r="A1281">
        <v>800186</v>
      </c>
      <c r="B1281" t="s">
        <v>1159</v>
      </c>
      <c r="C1281" t="s">
        <v>2418</v>
      </c>
      <c r="D1281" t="s">
        <v>1241</v>
      </c>
      <c r="E1281" t="s">
        <v>1264</v>
      </c>
      <c r="F1281" t="s">
        <v>380</v>
      </c>
      <c r="G1281" t="s">
        <v>1237</v>
      </c>
      <c r="J1281">
        <v>67</v>
      </c>
    </row>
    <row r="1282" spans="1:10">
      <c r="A1282">
        <v>812834</v>
      </c>
      <c r="B1282" t="s">
        <v>1592</v>
      </c>
      <c r="C1282" t="s">
        <v>2419</v>
      </c>
      <c r="D1282" t="s">
        <v>1241</v>
      </c>
      <c r="E1282" t="s">
        <v>1242</v>
      </c>
      <c r="F1282" t="s">
        <v>380</v>
      </c>
      <c r="G1282" t="s">
        <v>1237</v>
      </c>
      <c r="J1282">
        <v>97</v>
      </c>
    </row>
    <row r="1283" spans="1:10">
      <c r="A1283">
        <v>701155</v>
      </c>
      <c r="B1283" t="s">
        <v>675</v>
      </c>
      <c r="C1283" t="s">
        <v>2420</v>
      </c>
      <c r="D1283" t="s">
        <v>1234</v>
      </c>
      <c r="F1283" t="s">
        <v>380</v>
      </c>
      <c r="G1283" t="s">
        <v>1237</v>
      </c>
      <c r="J1283">
        <v>86</v>
      </c>
    </row>
    <row r="1284" spans="1:10">
      <c r="A1284">
        <v>802194</v>
      </c>
      <c r="B1284" t="s">
        <v>2103</v>
      </c>
      <c r="C1284" t="s">
        <v>2421</v>
      </c>
      <c r="D1284" t="s">
        <v>1241</v>
      </c>
      <c r="E1284" t="s">
        <v>1236</v>
      </c>
      <c r="F1284" t="s">
        <v>169</v>
      </c>
      <c r="G1284" t="s">
        <v>1237</v>
      </c>
      <c r="J1284">
        <v>11</v>
      </c>
    </row>
    <row r="1285" spans="1:10">
      <c r="A1285">
        <v>890398</v>
      </c>
      <c r="B1285" t="s">
        <v>1307</v>
      </c>
      <c r="C1285" t="s">
        <v>2422</v>
      </c>
      <c r="D1285" t="s">
        <v>1241</v>
      </c>
      <c r="E1285" t="s">
        <v>1236</v>
      </c>
      <c r="F1285" t="s">
        <v>169</v>
      </c>
      <c r="G1285" t="s">
        <v>1237</v>
      </c>
      <c r="H1285" t="s">
        <v>1243</v>
      </c>
      <c r="J1285">
        <v>10</v>
      </c>
    </row>
    <row r="1286" spans="1:10">
      <c r="A1286">
        <v>716272</v>
      </c>
      <c r="B1286" t="s">
        <v>1258</v>
      </c>
      <c r="C1286" t="s">
        <v>2423</v>
      </c>
      <c r="D1286" t="s">
        <v>1234</v>
      </c>
      <c r="E1286" t="s">
        <v>1235</v>
      </c>
      <c r="F1286" t="s">
        <v>1261</v>
      </c>
      <c r="G1286" t="s">
        <v>1237</v>
      </c>
      <c r="J1286">
        <v>4</v>
      </c>
    </row>
    <row r="1287" spans="1:10">
      <c r="A1287">
        <v>807429</v>
      </c>
      <c r="B1287" t="s">
        <v>925</v>
      </c>
      <c r="C1287" t="s">
        <v>2424</v>
      </c>
      <c r="D1287" t="s">
        <v>1241</v>
      </c>
      <c r="E1287" t="s">
        <v>1236</v>
      </c>
      <c r="F1287" t="s">
        <v>179</v>
      </c>
      <c r="G1287" t="s">
        <v>1237</v>
      </c>
      <c r="H1287" t="s">
        <v>1243</v>
      </c>
      <c r="J1287">
        <v>13</v>
      </c>
    </row>
    <row r="1288" spans="1:10">
      <c r="A1288">
        <v>802182</v>
      </c>
      <c r="B1288" t="s">
        <v>1406</v>
      </c>
      <c r="C1288" t="s">
        <v>2425</v>
      </c>
      <c r="D1288" t="s">
        <v>1241</v>
      </c>
      <c r="E1288" t="s">
        <v>1242</v>
      </c>
      <c r="F1288" t="s">
        <v>380</v>
      </c>
      <c r="G1288" t="s">
        <v>1237</v>
      </c>
      <c r="J1288">
        <v>9</v>
      </c>
    </row>
    <row r="1289" spans="1:10">
      <c r="A1289">
        <v>808734</v>
      </c>
      <c r="B1289" t="s">
        <v>1449</v>
      </c>
      <c r="C1289" t="s">
        <v>2425</v>
      </c>
      <c r="D1289" t="s">
        <v>1241</v>
      </c>
      <c r="E1289" t="s">
        <v>1242</v>
      </c>
      <c r="F1289" t="s">
        <v>380</v>
      </c>
      <c r="G1289" t="s">
        <v>1237</v>
      </c>
      <c r="J1289">
        <v>7</v>
      </c>
    </row>
    <row r="1290" spans="1:10">
      <c r="A1290">
        <v>889493</v>
      </c>
      <c r="B1290" t="s">
        <v>1563</v>
      </c>
      <c r="C1290" t="s">
        <v>2426</v>
      </c>
      <c r="D1290" t="s">
        <v>1241</v>
      </c>
      <c r="E1290" t="s">
        <v>1249</v>
      </c>
      <c r="F1290" t="s">
        <v>348</v>
      </c>
      <c r="G1290" t="s">
        <v>1237</v>
      </c>
      <c r="H1290" t="s">
        <v>1243</v>
      </c>
      <c r="J1290">
        <v>2</v>
      </c>
    </row>
    <row r="1291" spans="1:10">
      <c r="A1291">
        <v>804298</v>
      </c>
      <c r="B1291" t="s">
        <v>1358</v>
      </c>
      <c r="C1291" t="s">
        <v>2427</v>
      </c>
      <c r="D1291" t="s">
        <v>1241</v>
      </c>
      <c r="E1291" t="s">
        <v>1264</v>
      </c>
      <c r="F1291" t="s">
        <v>210</v>
      </c>
      <c r="G1291" t="s">
        <v>1237</v>
      </c>
      <c r="H1291" t="s">
        <v>1243</v>
      </c>
      <c r="J1291">
        <v>82</v>
      </c>
    </row>
    <row r="1292" spans="1:10">
      <c r="A1292">
        <v>702234</v>
      </c>
      <c r="B1292" t="s">
        <v>529</v>
      </c>
      <c r="C1292" t="s">
        <v>2428</v>
      </c>
      <c r="D1292" t="s">
        <v>1234</v>
      </c>
      <c r="E1292" t="s">
        <v>1271</v>
      </c>
      <c r="F1292" t="s">
        <v>380</v>
      </c>
      <c r="G1292" t="s">
        <v>1237</v>
      </c>
      <c r="J1292">
        <v>84</v>
      </c>
    </row>
    <row r="1293" spans="1:10">
      <c r="A1293">
        <v>807999</v>
      </c>
      <c r="B1293" t="s">
        <v>1159</v>
      </c>
      <c r="C1293" t="s">
        <v>2429</v>
      </c>
      <c r="D1293" t="s">
        <v>1241</v>
      </c>
      <c r="F1293" t="s">
        <v>380</v>
      </c>
      <c r="G1293" t="s">
        <v>1237</v>
      </c>
      <c r="H1293" t="s">
        <v>1243</v>
      </c>
      <c r="J1293">
        <v>86</v>
      </c>
    </row>
    <row r="1294" spans="1:10">
      <c r="A1294">
        <v>807977</v>
      </c>
      <c r="B1294" t="s">
        <v>1355</v>
      </c>
      <c r="C1294" t="s">
        <v>2430</v>
      </c>
      <c r="D1294" t="s">
        <v>1241</v>
      </c>
      <c r="E1294" t="s">
        <v>1271</v>
      </c>
      <c r="F1294" t="s">
        <v>171</v>
      </c>
      <c r="G1294" t="s">
        <v>1237</v>
      </c>
      <c r="H1294" t="s">
        <v>1243</v>
      </c>
      <c r="I1294">
        <v>9155092</v>
      </c>
      <c r="J1294">
        <v>4</v>
      </c>
    </row>
    <row r="1295" spans="1:10">
      <c r="A1295">
        <v>707484</v>
      </c>
      <c r="B1295" t="s">
        <v>2431</v>
      </c>
      <c r="C1295" t="s">
        <v>2432</v>
      </c>
      <c r="D1295" t="s">
        <v>1234</v>
      </c>
      <c r="E1295" t="s">
        <v>1235</v>
      </c>
      <c r="F1295" t="s">
        <v>380</v>
      </c>
      <c r="G1295" t="s">
        <v>1237</v>
      </c>
      <c r="J1295">
        <v>89</v>
      </c>
    </row>
    <row r="1296" spans="1:10">
      <c r="A1296">
        <v>800209</v>
      </c>
      <c r="B1296" t="s">
        <v>1159</v>
      </c>
      <c r="C1296" t="s">
        <v>2433</v>
      </c>
      <c r="D1296" t="s">
        <v>1241</v>
      </c>
      <c r="F1296" t="s">
        <v>380</v>
      </c>
      <c r="G1296" t="s">
        <v>1237</v>
      </c>
      <c r="J1296">
        <v>11</v>
      </c>
    </row>
    <row r="1297" spans="1:10">
      <c r="A1297">
        <v>888619</v>
      </c>
      <c r="B1297" t="s">
        <v>1279</v>
      </c>
      <c r="C1297" t="s">
        <v>2433</v>
      </c>
      <c r="D1297" t="s">
        <v>1241</v>
      </c>
      <c r="E1297" t="s">
        <v>1236</v>
      </c>
      <c r="F1297" t="s">
        <v>348</v>
      </c>
      <c r="G1297" t="s">
        <v>1237</v>
      </c>
      <c r="H1297" t="s">
        <v>1243</v>
      </c>
      <c r="I1297">
        <v>9155032</v>
      </c>
      <c r="J1297">
        <v>82</v>
      </c>
    </row>
    <row r="1298" spans="1:10">
      <c r="A1298">
        <v>708665</v>
      </c>
      <c r="B1298" t="s">
        <v>1411</v>
      </c>
      <c r="C1298" t="s">
        <v>2434</v>
      </c>
      <c r="D1298" t="s">
        <v>1234</v>
      </c>
      <c r="F1298" t="s">
        <v>380</v>
      </c>
      <c r="G1298" t="s">
        <v>1237</v>
      </c>
      <c r="J1298">
        <v>61</v>
      </c>
    </row>
    <row r="1299" spans="1:10">
      <c r="A1299">
        <v>712700</v>
      </c>
      <c r="B1299" t="s">
        <v>1258</v>
      </c>
      <c r="C1299" t="s">
        <v>2435</v>
      </c>
      <c r="D1299" t="s">
        <v>1234</v>
      </c>
      <c r="E1299" t="s">
        <v>1254</v>
      </c>
      <c r="F1299" t="s">
        <v>380</v>
      </c>
      <c r="G1299" t="s">
        <v>1237</v>
      </c>
      <c r="J1299">
        <v>6</v>
      </c>
    </row>
    <row r="1300" spans="1:10">
      <c r="A1300">
        <v>776020</v>
      </c>
      <c r="B1300" t="s">
        <v>529</v>
      </c>
      <c r="C1300" t="s">
        <v>2436</v>
      </c>
      <c r="D1300" t="s">
        <v>1234</v>
      </c>
      <c r="F1300" t="s">
        <v>380</v>
      </c>
      <c r="G1300" t="s">
        <v>1237</v>
      </c>
      <c r="H1300" t="s">
        <v>1243</v>
      </c>
      <c r="J1300">
        <v>4</v>
      </c>
    </row>
    <row r="1301" spans="1:10">
      <c r="A1301">
        <v>715462</v>
      </c>
      <c r="B1301" t="s">
        <v>1336</v>
      </c>
      <c r="C1301" t="s">
        <v>2437</v>
      </c>
      <c r="D1301" t="s">
        <v>1234</v>
      </c>
      <c r="E1301" t="s">
        <v>1271</v>
      </c>
      <c r="F1301" t="s">
        <v>380</v>
      </c>
      <c r="G1301" t="s">
        <v>1237</v>
      </c>
      <c r="J1301">
        <v>96</v>
      </c>
    </row>
    <row r="1302" spans="1:10">
      <c r="A1302">
        <v>708518</v>
      </c>
      <c r="B1302" t="s">
        <v>1595</v>
      </c>
      <c r="C1302" t="s">
        <v>2437</v>
      </c>
      <c r="D1302" t="s">
        <v>1234</v>
      </c>
      <c r="E1302" t="s">
        <v>1236</v>
      </c>
      <c r="F1302" t="s">
        <v>380</v>
      </c>
      <c r="G1302" t="s">
        <v>1237</v>
      </c>
      <c r="H1302" t="s">
        <v>1243</v>
      </c>
      <c r="J1302">
        <v>79</v>
      </c>
    </row>
    <row r="1303" spans="1:10">
      <c r="A1303">
        <v>707481</v>
      </c>
      <c r="B1303" t="s">
        <v>2438</v>
      </c>
      <c r="C1303" t="s">
        <v>2439</v>
      </c>
      <c r="D1303" t="s">
        <v>1234</v>
      </c>
      <c r="E1303" t="s">
        <v>1242</v>
      </c>
      <c r="F1303" t="s">
        <v>1261</v>
      </c>
      <c r="G1303" t="s">
        <v>1237</v>
      </c>
      <c r="J1303">
        <v>85</v>
      </c>
    </row>
    <row r="1304" spans="1:10">
      <c r="A1304">
        <v>716850</v>
      </c>
      <c r="B1304" t="s">
        <v>2440</v>
      </c>
      <c r="C1304" t="s">
        <v>2441</v>
      </c>
      <c r="D1304" t="s">
        <v>1234</v>
      </c>
      <c r="E1304" t="s">
        <v>1236</v>
      </c>
      <c r="F1304" t="s">
        <v>380</v>
      </c>
      <c r="G1304" t="s">
        <v>1237</v>
      </c>
      <c r="J1304">
        <v>88</v>
      </c>
    </row>
    <row r="1305" spans="1:10">
      <c r="A1305">
        <v>706538</v>
      </c>
      <c r="B1305" t="s">
        <v>1718</v>
      </c>
      <c r="C1305" t="s">
        <v>2443</v>
      </c>
      <c r="D1305" t="s">
        <v>1234</v>
      </c>
      <c r="F1305" t="s">
        <v>380</v>
      </c>
      <c r="G1305" t="s">
        <v>1237</v>
      </c>
      <c r="J1305">
        <v>8</v>
      </c>
    </row>
    <row r="1306" spans="1:10">
      <c r="A1306">
        <v>807831</v>
      </c>
      <c r="B1306" t="s">
        <v>2159</v>
      </c>
      <c r="C1306" t="s">
        <v>2444</v>
      </c>
      <c r="D1306" t="s">
        <v>1241</v>
      </c>
      <c r="E1306" t="s">
        <v>1271</v>
      </c>
      <c r="F1306" t="s">
        <v>1329</v>
      </c>
      <c r="G1306" t="s">
        <v>1237</v>
      </c>
      <c r="J1306">
        <v>75</v>
      </c>
    </row>
    <row r="1307" spans="1:10">
      <c r="A1307">
        <v>812568</v>
      </c>
      <c r="B1307" t="s">
        <v>965</v>
      </c>
      <c r="C1307" t="s">
        <v>2444</v>
      </c>
      <c r="D1307" t="s">
        <v>1241</v>
      </c>
      <c r="E1307" t="s">
        <v>1271</v>
      </c>
      <c r="F1307" t="s">
        <v>1329</v>
      </c>
      <c r="G1307" t="s">
        <v>1237</v>
      </c>
      <c r="H1307" t="s">
        <v>1243</v>
      </c>
      <c r="J1307">
        <v>6</v>
      </c>
    </row>
    <row r="1308" spans="1:10">
      <c r="A1308">
        <v>810263</v>
      </c>
      <c r="B1308" t="s">
        <v>2445</v>
      </c>
      <c r="C1308" t="s">
        <v>2444</v>
      </c>
      <c r="D1308" t="s">
        <v>1241</v>
      </c>
      <c r="E1308" t="s">
        <v>1271</v>
      </c>
      <c r="F1308" t="s">
        <v>1329</v>
      </c>
      <c r="G1308" t="s">
        <v>1237</v>
      </c>
      <c r="H1308" t="s">
        <v>1243</v>
      </c>
      <c r="J1308">
        <v>5</v>
      </c>
    </row>
    <row r="1309" spans="1:10">
      <c r="A1309">
        <v>804617</v>
      </c>
      <c r="B1309" t="s">
        <v>1355</v>
      </c>
      <c r="C1309" t="s">
        <v>2446</v>
      </c>
      <c r="D1309" t="s">
        <v>1241</v>
      </c>
      <c r="E1309" t="s">
        <v>1236</v>
      </c>
      <c r="F1309" t="s">
        <v>380</v>
      </c>
      <c r="G1309" t="s">
        <v>1237</v>
      </c>
      <c r="H1309" t="s">
        <v>1243</v>
      </c>
      <c r="J1309">
        <v>79</v>
      </c>
    </row>
    <row r="1310" spans="1:10">
      <c r="A1310">
        <v>889129</v>
      </c>
      <c r="B1310" t="s">
        <v>1432</v>
      </c>
      <c r="C1310" t="s">
        <v>2447</v>
      </c>
      <c r="D1310" t="s">
        <v>1241</v>
      </c>
      <c r="E1310" t="s">
        <v>1236</v>
      </c>
      <c r="F1310" t="s">
        <v>380</v>
      </c>
      <c r="G1310" t="s">
        <v>1237</v>
      </c>
      <c r="H1310" t="s">
        <v>1243</v>
      </c>
      <c r="J1310">
        <v>4</v>
      </c>
    </row>
    <row r="1311" spans="1:10">
      <c r="A1311">
        <v>717469</v>
      </c>
      <c r="B1311" t="s">
        <v>1028</v>
      </c>
      <c r="C1311" t="s">
        <v>2448</v>
      </c>
      <c r="D1311" t="s">
        <v>1234</v>
      </c>
      <c r="E1311" t="s">
        <v>1242</v>
      </c>
      <c r="F1311" t="s">
        <v>380</v>
      </c>
      <c r="G1311" t="s">
        <v>1237</v>
      </c>
      <c r="J1311">
        <v>71</v>
      </c>
    </row>
    <row r="1312" spans="1:10">
      <c r="A1312">
        <v>708283</v>
      </c>
      <c r="B1312" t="s">
        <v>675</v>
      </c>
      <c r="C1312" t="s">
        <v>2449</v>
      </c>
      <c r="D1312" t="s">
        <v>1234</v>
      </c>
      <c r="E1312" t="s">
        <v>1319</v>
      </c>
      <c r="F1312" t="s">
        <v>179</v>
      </c>
      <c r="G1312" t="s">
        <v>1237</v>
      </c>
      <c r="H1312" t="s">
        <v>1243</v>
      </c>
      <c r="J1312">
        <v>10</v>
      </c>
    </row>
    <row r="1313" spans="1:10">
      <c r="A1313">
        <v>718163</v>
      </c>
      <c r="B1313" t="s">
        <v>1069</v>
      </c>
      <c r="C1313" t="s">
        <v>2449</v>
      </c>
      <c r="D1313" t="s">
        <v>1234</v>
      </c>
      <c r="E1313" t="s">
        <v>1319</v>
      </c>
      <c r="F1313" t="s">
        <v>179</v>
      </c>
      <c r="G1313" t="s">
        <v>1237</v>
      </c>
      <c r="J1313">
        <v>79</v>
      </c>
    </row>
    <row r="1314" spans="1:10">
      <c r="A1314">
        <v>714147</v>
      </c>
      <c r="B1314" t="s">
        <v>1477</v>
      </c>
      <c r="C1314" t="s">
        <v>2449</v>
      </c>
      <c r="D1314" t="s">
        <v>1234</v>
      </c>
      <c r="E1314" t="s">
        <v>1319</v>
      </c>
      <c r="F1314" t="s">
        <v>179</v>
      </c>
      <c r="G1314" t="s">
        <v>1237</v>
      </c>
      <c r="H1314" t="s">
        <v>1243</v>
      </c>
      <c r="J1314">
        <v>3</v>
      </c>
    </row>
    <row r="1315" spans="1:10">
      <c r="A1315">
        <v>808627</v>
      </c>
      <c r="B1315" t="s">
        <v>1770</v>
      </c>
      <c r="C1315" t="s">
        <v>2450</v>
      </c>
      <c r="D1315" t="s">
        <v>1241</v>
      </c>
      <c r="E1315" t="s">
        <v>1319</v>
      </c>
      <c r="F1315" t="s">
        <v>179</v>
      </c>
      <c r="G1315" t="s">
        <v>1237</v>
      </c>
      <c r="H1315" t="s">
        <v>1243</v>
      </c>
      <c r="J1315">
        <v>1</v>
      </c>
    </row>
    <row r="1316" spans="1:10">
      <c r="A1316">
        <v>811376</v>
      </c>
      <c r="B1316" t="s">
        <v>2182</v>
      </c>
      <c r="C1316" t="s">
        <v>2450</v>
      </c>
      <c r="D1316" t="s">
        <v>1241</v>
      </c>
      <c r="E1316" t="s">
        <v>1319</v>
      </c>
      <c r="F1316" t="s">
        <v>179</v>
      </c>
      <c r="G1316" t="s">
        <v>1237</v>
      </c>
      <c r="J1316">
        <v>82</v>
      </c>
    </row>
    <row r="1317" spans="1:10">
      <c r="A1317">
        <v>776348</v>
      </c>
      <c r="B1317" t="s">
        <v>675</v>
      </c>
      <c r="C1317" t="s">
        <v>2451</v>
      </c>
      <c r="D1317" t="s">
        <v>1234</v>
      </c>
      <c r="E1317" t="s">
        <v>1236</v>
      </c>
      <c r="F1317" t="s">
        <v>1261</v>
      </c>
      <c r="G1317" t="s">
        <v>1237</v>
      </c>
      <c r="H1317" t="s">
        <v>1243</v>
      </c>
      <c r="I1317">
        <v>9150379</v>
      </c>
      <c r="J1317">
        <v>99</v>
      </c>
    </row>
    <row r="1318" spans="1:10">
      <c r="A1318">
        <v>809693</v>
      </c>
      <c r="B1318" t="s">
        <v>965</v>
      </c>
      <c r="C1318" t="s">
        <v>2452</v>
      </c>
      <c r="D1318" t="s">
        <v>1241</v>
      </c>
      <c r="E1318" t="s">
        <v>1236</v>
      </c>
      <c r="F1318" t="s">
        <v>2213</v>
      </c>
      <c r="G1318" t="s">
        <v>1237</v>
      </c>
      <c r="J1318">
        <v>76</v>
      </c>
    </row>
    <row r="1319" spans="1:10">
      <c r="A1319">
        <v>707612</v>
      </c>
      <c r="B1319" t="s">
        <v>1019</v>
      </c>
      <c r="C1319" t="s">
        <v>2453</v>
      </c>
      <c r="D1319" t="s">
        <v>1234</v>
      </c>
      <c r="F1319" t="s">
        <v>380</v>
      </c>
      <c r="G1319" t="s">
        <v>1237</v>
      </c>
      <c r="J1319">
        <v>90</v>
      </c>
    </row>
    <row r="1320" spans="1:10">
      <c r="A1320">
        <v>806635</v>
      </c>
      <c r="B1320" t="s">
        <v>2454</v>
      </c>
      <c r="C1320" t="s">
        <v>2455</v>
      </c>
      <c r="D1320" t="s">
        <v>1241</v>
      </c>
      <c r="E1320" t="s">
        <v>1271</v>
      </c>
      <c r="F1320" t="s">
        <v>380</v>
      </c>
      <c r="G1320" t="s">
        <v>1237</v>
      </c>
      <c r="J1320">
        <v>73</v>
      </c>
    </row>
    <row r="1321" spans="1:10">
      <c r="A1321">
        <v>716329</v>
      </c>
      <c r="B1321" t="s">
        <v>661</v>
      </c>
      <c r="C1321" t="s">
        <v>2456</v>
      </c>
      <c r="D1321" t="s">
        <v>1234</v>
      </c>
      <c r="E1321" t="s">
        <v>1242</v>
      </c>
      <c r="F1321" t="s">
        <v>380</v>
      </c>
      <c r="G1321" t="s">
        <v>1237</v>
      </c>
      <c r="J1321">
        <v>12</v>
      </c>
    </row>
    <row r="1322" spans="1:10">
      <c r="A1322">
        <v>889172</v>
      </c>
      <c r="B1322" t="s">
        <v>1358</v>
      </c>
      <c r="C1322" t="s">
        <v>2457</v>
      </c>
      <c r="D1322" t="s">
        <v>1241</v>
      </c>
      <c r="E1322" t="s">
        <v>1254</v>
      </c>
      <c r="F1322" t="s">
        <v>380</v>
      </c>
      <c r="G1322" t="s">
        <v>1237</v>
      </c>
      <c r="H1322" t="s">
        <v>1243</v>
      </c>
      <c r="J1322">
        <v>8</v>
      </c>
    </row>
    <row r="1323" spans="1:10">
      <c r="A1323">
        <v>700719</v>
      </c>
      <c r="B1323" t="s">
        <v>1069</v>
      </c>
      <c r="C1323" t="s">
        <v>2458</v>
      </c>
      <c r="D1323" t="s">
        <v>1234</v>
      </c>
      <c r="E1323" t="s">
        <v>1235</v>
      </c>
      <c r="F1323" t="s">
        <v>380</v>
      </c>
      <c r="G1323" t="s">
        <v>1237</v>
      </c>
      <c r="J1323">
        <v>81</v>
      </c>
    </row>
    <row r="1324" spans="1:10">
      <c r="A1324">
        <v>802709</v>
      </c>
      <c r="B1324" t="s">
        <v>130</v>
      </c>
      <c r="C1324" t="s">
        <v>2459</v>
      </c>
      <c r="D1324" t="s">
        <v>1241</v>
      </c>
      <c r="E1324" t="s">
        <v>1236</v>
      </c>
      <c r="F1324" t="s">
        <v>380</v>
      </c>
      <c r="G1324" t="s">
        <v>1237</v>
      </c>
      <c r="H1324" t="s">
        <v>1243</v>
      </c>
      <c r="J1324">
        <v>74</v>
      </c>
    </row>
    <row r="1325" spans="1:10">
      <c r="A1325">
        <v>711809</v>
      </c>
      <c r="B1325" t="s">
        <v>938</v>
      </c>
      <c r="C1325" t="s">
        <v>2460</v>
      </c>
      <c r="D1325" t="s">
        <v>1234</v>
      </c>
      <c r="E1325" t="s">
        <v>1248</v>
      </c>
      <c r="F1325" t="s">
        <v>380</v>
      </c>
      <c r="G1325" t="s">
        <v>1237</v>
      </c>
      <c r="H1325" t="s">
        <v>1243</v>
      </c>
      <c r="J1325">
        <v>84</v>
      </c>
    </row>
    <row r="1326" spans="1:10">
      <c r="A1326">
        <v>713932</v>
      </c>
      <c r="B1326" t="s">
        <v>2461</v>
      </c>
      <c r="C1326" t="s">
        <v>2462</v>
      </c>
      <c r="D1326" t="s">
        <v>1234</v>
      </c>
      <c r="E1326" t="s">
        <v>1250</v>
      </c>
      <c r="F1326" t="s">
        <v>380</v>
      </c>
      <c r="G1326" t="s">
        <v>1237</v>
      </c>
      <c r="H1326" t="s">
        <v>1243</v>
      </c>
      <c r="J1326">
        <v>81</v>
      </c>
    </row>
    <row r="1327" spans="1:10">
      <c r="A1327">
        <v>774749</v>
      </c>
      <c r="B1327" t="s">
        <v>1445</v>
      </c>
      <c r="C1327" t="s">
        <v>2463</v>
      </c>
      <c r="D1327" t="s">
        <v>1234</v>
      </c>
      <c r="F1327" t="s">
        <v>219</v>
      </c>
      <c r="G1327" t="s">
        <v>1237</v>
      </c>
      <c r="H1327" t="s">
        <v>1243</v>
      </c>
      <c r="J1327">
        <v>74</v>
      </c>
    </row>
    <row r="1328" spans="1:10">
      <c r="A1328">
        <v>704905</v>
      </c>
      <c r="B1328" t="s">
        <v>1258</v>
      </c>
      <c r="C1328" t="s">
        <v>2463</v>
      </c>
      <c r="D1328" t="s">
        <v>1234</v>
      </c>
      <c r="E1328" t="s">
        <v>1236</v>
      </c>
      <c r="F1328" t="s">
        <v>380</v>
      </c>
      <c r="G1328" t="s">
        <v>1237</v>
      </c>
      <c r="H1328" t="s">
        <v>1243</v>
      </c>
      <c r="J1328">
        <v>69</v>
      </c>
    </row>
    <row r="1329" spans="1:10">
      <c r="A1329">
        <v>776136</v>
      </c>
      <c r="B1329" t="s">
        <v>1382</v>
      </c>
      <c r="C1329" t="s">
        <v>2463</v>
      </c>
      <c r="D1329" t="s">
        <v>1234</v>
      </c>
      <c r="E1329" t="s">
        <v>1312</v>
      </c>
      <c r="F1329" t="s">
        <v>169</v>
      </c>
      <c r="G1329" t="s">
        <v>1237</v>
      </c>
      <c r="H1329" t="s">
        <v>1243</v>
      </c>
      <c r="I1329">
        <v>9150338</v>
      </c>
      <c r="J1329">
        <v>6</v>
      </c>
    </row>
    <row r="1330" spans="1:10">
      <c r="A1330">
        <v>802798</v>
      </c>
      <c r="B1330" t="s">
        <v>1358</v>
      </c>
      <c r="C1330" t="s">
        <v>2464</v>
      </c>
      <c r="D1330" t="s">
        <v>1241</v>
      </c>
      <c r="E1330" t="s">
        <v>1242</v>
      </c>
      <c r="F1330" t="s">
        <v>380</v>
      </c>
      <c r="G1330" t="s">
        <v>1237</v>
      </c>
      <c r="J1330">
        <v>5</v>
      </c>
    </row>
    <row r="1331" spans="1:10">
      <c r="A1331">
        <v>712959</v>
      </c>
      <c r="B1331" t="s">
        <v>529</v>
      </c>
      <c r="C1331" t="s">
        <v>2465</v>
      </c>
      <c r="D1331" t="s">
        <v>1234</v>
      </c>
      <c r="E1331" t="s">
        <v>1242</v>
      </c>
      <c r="F1331" t="s">
        <v>380</v>
      </c>
      <c r="G1331" t="s">
        <v>1237</v>
      </c>
      <c r="J1331">
        <v>91</v>
      </c>
    </row>
    <row r="1332" spans="1:10">
      <c r="A1332">
        <v>708378</v>
      </c>
      <c r="B1332" t="s">
        <v>1258</v>
      </c>
      <c r="C1332" t="s">
        <v>2466</v>
      </c>
      <c r="D1332" t="s">
        <v>1234</v>
      </c>
      <c r="E1332" t="s">
        <v>1254</v>
      </c>
      <c r="F1332" t="s">
        <v>380</v>
      </c>
      <c r="G1332" t="s">
        <v>1237</v>
      </c>
      <c r="J1332">
        <v>5</v>
      </c>
    </row>
    <row r="1333" spans="1:10">
      <c r="A1333">
        <v>717823</v>
      </c>
      <c r="B1333" t="s">
        <v>675</v>
      </c>
      <c r="C1333" t="s">
        <v>2467</v>
      </c>
      <c r="D1333" t="s">
        <v>1234</v>
      </c>
      <c r="E1333" t="s">
        <v>1271</v>
      </c>
      <c r="F1333" t="s">
        <v>179</v>
      </c>
      <c r="G1333" t="s">
        <v>1237</v>
      </c>
      <c r="H1333" t="s">
        <v>1243</v>
      </c>
      <c r="J1333">
        <v>6</v>
      </c>
    </row>
    <row r="1334" spans="1:10">
      <c r="A1334">
        <v>702899</v>
      </c>
      <c r="B1334" t="s">
        <v>1013</v>
      </c>
      <c r="C1334" t="s">
        <v>2467</v>
      </c>
      <c r="D1334" t="s">
        <v>1234</v>
      </c>
      <c r="E1334" t="s">
        <v>1249</v>
      </c>
      <c r="F1334" t="s">
        <v>1762</v>
      </c>
      <c r="G1334" t="s">
        <v>1237</v>
      </c>
      <c r="J1334">
        <v>4</v>
      </c>
    </row>
    <row r="1335" spans="1:10">
      <c r="A1335">
        <v>887293</v>
      </c>
      <c r="B1335" t="s">
        <v>1432</v>
      </c>
      <c r="C1335" t="s">
        <v>2468</v>
      </c>
      <c r="D1335" t="s">
        <v>1241</v>
      </c>
      <c r="E1335" t="s">
        <v>1319</v>
      </c>
      <c r="F1335" t="s">
        <v>169</v>
      </c>
      <c r="G1335" t="s">
        <v>1237</v>
      </c>
      <c r="H1335" t="s">
        <v>1243</v>
      </c>
      <c r="I1335">
        <v>1159986</v>
      </c>
      <c r="J1335">
        <v>97</v>
      </c>
    </row>
    <row r="1336" spans="1:10">
      <c r="A1336">
        <v>805441</v>
      </c>
      <c r="B1336" t="s">
        <v>1462</v>
      </c>
      <c r="C1336" t="s">
        <v>2469</v>
      </c>
      <c r="D1336" t="s">
        <v>1241</v>
      </c>
      <c r="F1336" t="s">
        <v>179</v>
      </c>
      <c r="G1336" t="s">
        <v>1237</v>
      </c>
      <c r="J1336">
        <v>93</v>
      </c>
    </row>
    <row r="1337" spans="1:10">
      <c r="A1337">
        <v>811104</v>
      </c>
      <c r="B1337" t="s">
        <v>1351</v>
      </c>
      <c r="C1337" t="s">
        <v>2470</v>
      </c>
      <c r="D1337" t="s">
        <v>1241</v>
      </c>
      <c r="F1337" t="s">
        <v>380</v>
      </c>
      <c r="G1337" t="s">
        <v>1237</v>
      </c>
      <c r="H1337" t="s">
        <v>1243</v>
      </c>
      <c r="J1337">
        <v>83</v>
      </c>
    </row>
    <row r="1338" spans="1:10">
      <c r="A1338">
        <v>718523</v>
      </c>
      <c r="B1338" t="s">
        <v>529</v>
      </c>
      <c r="C1338" t="s">
        <v>2471</v>
      </c>
      <c r="D1338" t="s">
        <v>1234</v>
      </c>
      <c r="F1338" t="s">
        <v>380</v>
      </c>
      <c r="G1338" t="s">
        <v>1237</v>
      </c>
      <c r="J1338">
        <v>1</v>
      </c>
    </row>
    <row r="1339" spans="1:10">
      <c r="A1339">
        <v>811761</v>
      </c>
      <c r="B1339" t="s">
        <v>1159</v>
      </c>
      <c r="C1339" t="s">
        <v>2472</v>
      </c>
      <c r="D1339" t="s">
        <v>1241</v>
      </c>
      <c r="E1339" t="s">
        <v>1236</v>
      </c>
      <c r="F1339" t="s">
        <v>380</v>
      </c>
      <c r="G1339" t="s">
        <v>1237</v>
      </c>
      <c r="J1339">
        <v>76</v>
      </c>
    </row>
    <row r="1340" spans="1:10">
      <c r="A1340">
        <v>703261</v>
      </c>
      <c r="B1340" t="s">
        <v>116</v>
      </c>
      <c r="C1340" t="s">
        <v>2473</v>
      </c>
      <c r="D1340" t="s">
        <v>1234</v>
      </c>
      <c r="E1340" t="s">
        <v>1248</v>
      </c>
      <c r="F1340" t="s">
        <v>179</v>
      </c>
      <c r="G1340" t="s">
        <v>1237</v>
      </c>
      <c r="J1340">
        <v>1</v>
      </c>
    </row>
    <row r="1341" spans="1:10">
      <c r="A1341">
        <v>714193</v>
      </c>
      <c r="B1341" t="s">
        <v>1288</v>
      </c>
      <c r="C1341" t="s">
        <v>2473</v>
      </c>
      <c r="D1341" t="s">
        <v>1234</v>
      </c>
      <c r="F1341" t="s">
        <v>380</v>
      </c>
      <c r="G1341" t="s">
        <v>1237</v>
      </c>
      <c r="J1341">
        <v>91</v>
      </c>
    </row>
    <row r="1342" spans="1:10">
      <c r="A1342">
        <v>704116</v>
      </c>
      <c r="B1342" t="s">
        <v>529</v>
      </c>
      <c r="C1342" t="s">
        <v>2474</v>
      </c>
      <c r="D1342" t="s">
        <v>1234</v>
      </c>
      <c r="E1342" t="s">
        <v>1256</v>
      </c>
      <c r="F1342" t="s">
        <v>380</v>
      </c>
      <c r="G1342" t="s">
        <v>1237</v>
      </c>
      <c r="H1342" t="s">
        <v>1243</v>
      </c>
      <c r="J1342">
        <v>79</v>
      </c>
    </row>
    <row r="1343" spans="1:10">
      <c r="A1343">
        <v>707352</v>
      </c>
      <c r="B1343" t="s">
        <v>2475</v>
      </c>
      <c r="C1343" t="s">
        <v>2474</v>
      </c>
      <c r="D1343" t="s">
        <v>1234</v>
      </c>
      <c r="F1343" t="s">
        <v>380</v>
      </c>
      <c r="G1343" t="s">
        <v>1237</v>
      </c>
      <c r="J1343">
        <v>78</v>
      </c>
    </row>
    <row r="1344" spans="1:10">
      <c r="A1344">
        <v>706619</v>
      </c>
      <c r="B1344" t="s">
        <v>1019</v>
      </c>
      <c r="C1344" t="s">
        <v>2474</v>
      </c>
      <c r="D1344" t="s">
        <v>1234</v>
      </c>
      <c r="F1344" t="s">
        <v>380</v>
      </c>
      <c r="G1344" t="s">
        <v>1237</v>
      </c>
      <c r="H1344" t="s">
        <v>1243</v>
      </c>
      <c r="J1344">
        <v>87</v>
      </c>
    </row>
    <row r="1345" spans="1:10">
      <c r="A1345">
        <v>707705</v>
      </c>
      <c r="B1345" t="s">
        <v>1069</v>
      </c>
      <c r="C1345" t="s">
        <v>2474</v>
      </c>
      <c r="D1345" t="s">
        <v>1234</v>
      </c>
      <c r="E1345" t="s">
        <v>1248</v>
      </c>
      <c r="F1345" t="s">
        <v>380</v>
      </c>
      <c r="G1345" t="s">
        <v>1237</v>
      </c>
      <c r="H1345" t="s">
        <v>1243</v>
      </c>
      <c r="J1345">
        <v>88</v>
      </c>
    </row>
    <row r="1346" spans="1:10">
      <c r="A1346">
        <v>805957</v>
      </c>
      <c r="B1346" t="s">
        <v>131</v>
      </c>
      <c r="C1346" t="s">
        <v>2476</v>
      </c>
      <c r="D1346" t="s">
        <v>1241</v>
      </c>
      <c r="E1346" t="s">
        <v>1242</v>
      </c>
      <c r="F1346" t="s">
        <v>380</v>
      </c>
      <c r="G1346" t="s">
        <v>1237</v>
      </c>
      <c r="J1346">
        <v>9</v>
      </c>
    </row>
    <row r="1347" spans="1:10">
      <c r="A1347">
        <v>806138</v>
      </c>
      <c r="B1347" t="s">
        <v>1168</v>
      </c>
      <c r="C1347" t="s">
        <v>2476</v>
      </c>
      <c r="D1347" t="s">
        <v>1241</v>
      </c>
      <c r="E1347" t="s">
        <v>1248</v>
      </c>
      <c r="F1347" t="s">
        <v>197</v>
      </c>
      <c r="G1347" t="s">
        <v>1237</v>
      </c>
      <c r="J1347">
        <v>50</v>
      </c>
    </row>
    <row r="1348" spans="1:10">
      <c r="A1348">
        <v>812602</v>
      </c>
      <c r="B1348" t="s">
        <v>1307</v>
      </c>
      <c r="C1348" t="s">
        <v>2476</v>
      </c>
      <c r="D1348" t="s">
        <v>1241</v>
      </c>
      <c r="E1348" t="s">
        <v>1236</v>
      </c>
      <c r="F1348" t="s">
        <v>380</v>
      </c>
      <c r="G1348" t="s">
        <v>1237</v>
      </c>
      <c r="J1348">
        <v>78</v>
      </c>
    </row>
    <row r="1349" spans="1:10">
      <c r="A1349">
        <v>889362</v>
      </c>
      <c r="B1349" t="s">
        <v>1386</v>
      </c>
      <c r="C1349" t="s">
        <v>2477</v>
      </c>
      <c r="D1349" t="s">
        <v>1241</v>
      </c>
      <c r="E1349" t="s">
        <v>1242</v>
      </c>
      <c r="F1349" t="s">
        <v>1261</v>
      </c>
      <c r="G1349" t="s">
        <v>1237</v>
      </c>
      <c r="H1349" t="s">
        <v>1243</v>
      </c>
      <c r="J1349">
        <v>0</v>
      </c>
    </row>
    <row r="1350" spans="1:10">
      <c r="A1350">
        <v>713863</v>
      </c>
      <c r="B1350" t="s">
        <v>1411</v>
      </c>
      <c r="C1350" t="s">
        <v>2478</v>
      </c>
      <c r="D1350" t="s">
        <v>1234</v>
      </c>
      <c r="E1350" t="s">
        <v>1236</v>
      </c>
      <c r="F1350" t="s">
        <v>380</v>
      </c>
      <c r="G1350" t="s">
        <v>1237</v>
      </c>
      <c r="H1350" t="s">
        <v>1243</v>
      </c>
      <c r="J1350">
        <v>84</v>
      </c>
    </row>
    <row r="1351" spans="1:10">
      <c r="A1351">
        <v>804834</v>
      </c>
      <c r="B1351" t="s">
        <v>1406</v>
      </c>
      <c r="C1351" t="s">
        <v>2479</v>
      </c>
      <c r="D1351" t="s">
        <v>1241</v>
      </c>
      <c r="E1351" t="s">
        <v>1254</v>
      </c>
      <c r="F1351" t="s">
        <v>380</v>
      </c>
      <c r="G1351" t="s">
        <v>1237</v>
      </c>
      <c r="J1351">
        <v>5</v>
      </c>
    </row>
    <row r="1352" spans="1:10">
      <c r="A1352">
        <v>805576</v>
      </c>
      <c r="B1352" t="s">
        <v>1956</v>
      </c>
      <c r="C1352" t="s">
        <v>2480</v>
      </c>
      <c r="D1352" t="s">
        <v>1241</v>
      </c>
      <c r="E1352" t="s">
        <v>1236</v>
      </c>
      <c r="F1352" t="s">
        <v>380</v>
      </c>
      <c r="G1352" t="s">
        <v>1237</v>
      </c>
      <c r="J1352">
        <v>92</v>
      </c>
    </row>
    <row r="1353" spans="1:10">
      <c r="A1353">
        <v>718328</v>
      </c>
      <c r="B1353" t="s">
        <v>1288</v>
      </c>
      <c r="C1353" t="s">
        <v>2481</v>
      </c>
      <c r="D1353" t="s">
        <v>1234</v>
      </c>
      <c r="F1353" t="s">
        <v>1568</v>
      </c>
      <c r="G1353" t="s">
        <v>1237</v>
      </c>
      <c r="J1353">
        <v>87</v>
      </c>
    </row>
    <row r="1354" spans="1:10">
      <c r="A1354">
        <v>810378</v>
      </c>
      <c r="B1354" t="s">
        <v>2127</v>
      </c>
      <c r="C1354" t="s">
        <v>2482</v>
      </c>
      <c r="D1354" t="s">
        <v>1241</v>
      </c>
      <c r="E1354" t="s">
        <v>1242</v>
      </c>
      <c r="F1354" t="s">
        <v>380</v>
      </c>
      <c r="G1354" t="s">
        <v>1237</v>
      </c>
      <c r="J1354">
        <v>1</v>
      </c>
    </row>
    <row r="1355" spans="1:10">
      <c r="A1355">
        <v>887891</v>
      </c>
      <c r="B1355" t="s">
        <v>1166</v>
      </c>
      <c r="C1355" t="s">
        <v>2483</v>
      </c>
      <c r="D1355" t="s">
        <v>1241</v>
      </c>
      <c r="E1355" t="s">
        <v>1271</v>
      </c>
      <c r="F1355" t="s">
        <v>195</v>
      </c>
      <c r="G1355" t="s">
        <v>1237</v>
      </c>
      <c r="H1355" t="s">
        <v>1243</v>
      </c>
      <c r="I1355">
        <v>9155143</v>
      </c>
      <c r="J1355">
        <v>9</v>
      </c>
    </row>
    <row r="1356" spans="1:10">
      <c r="A1356">
        <v>887890</v>
      </c>
      <c r="B1356" t="s">
        <v>1478</v>
      </c>
      <c r="C1356" t="s">
        <v>2483</v>
      </c>
      <c r="D1356" t="s">
        <v>1241</v>
      </c>
      <c r="E1356" t="s">
        <v>1271</v>
      </c>
      <c r="F1356" t="s">
        <v>195</v>
      </c>
      <c r="G1356" t="s">
        <v>1237</v>
      </c>
      <c r="H1356" t="s">
        <v>1243</v>
      </c>
      <c r="I1356">
        <v>9155122</v>
      </c>
      <c r="J1356">
        <v>5</v>
      </c>
    </row>
    <row r="1357" spans="1:10">
      <c r="A1357">
        <v>714672</v>
      </c>
      <c r="B1357" t="s">
        <v>652</v>
      </c>
      <c r="C1357" t="s">
        <v>2484</v>
      </c>
      <c r="D1357" t="s">
        <v>1234</v>
      </c>
      <c r="E1357" t="s">
        <v>1292</v>
      </c>
      <c r="F1357" t="s">
        <v>169</v>
      </c>
      <c r="G1357" t="s">
        <v>1237</v>
      </c>
      <c r="H1357" t="s">
        <v>1243</v>
      </c>
      <c r="J1357">
        <v>5</v>
      </c>
    </row>
    <row r="1358" spans="1:10">
      <c r="A1358">
        <v>711440</v>
      </c>
      <c r="B1358" t="s">
        <v>1019</v>
      </c>
      <c r="C1358" t="s">
        <v>2485</v>
      </c>
      <c r="D1358" t="s">
        <v>1234</v>
      </c>
      <c r="E1358" t="s">
        <v>1245</v>
      </c>
      <c r="F1358" t="s">
        <v>380</v>
      </c>
      <c r="G1358" t="s">
        <v>1237</v>
      </c>
      <c r="H1358" t="s">
        <v>1243</v>
      </c>
      <c r="J1358">
        <v>80</v>
      </c>
    </row>
    <row r="1359" spans="1:10">
      <c r="A1359">
        <v>810075</v>
      </c>
      <c r="B1359" t="s">
        <v>131</v>
      </c>
      <c r="C1359" t="s">
        <v>2486</v>
      </c>
      <c r="D1359" t="s">
        <v>1241</v>
      </c>
      <c r="E1359" t="s">
        <v>1236</v>
      </c>
      <c r="F1359" t="s">
        <v>380</v>
      </c>
      <c r="G1359" t="s">
        <v>1237</v>
      </c>
      <c r="J1359">
        <v>75</v>
      </c>
    </row>
    <row r="1360" spans="1:10">
      <c r="A1360">
        <v>889377</v>
      </c>
      <c r="B1360" t="s">
        <v>1168</v>
      </c>
      <c r="C1360" t="s">
        <v>2487</v>
      </c>
      <c r="D1360" t="s">
        <v>1241</v>
      </c>
      <c r="E1360" t="s">
        <v>1254</v>
      </c>
      <c r="F1360" t="s">
        <v>1261</v>
      </c>
      <c r="G1360" t="s">
        <v>1237</v>
      </c>
      <c r="H1360" t="s">
        <v>1243</v>
      </c>
      <c r="J1360">
        <v>7</v>
      </c>
    </row>
    <row r="1361" spans="1:10">
      <c r="A1361">
        <v>718033</v>
      </c>
      <c r="B1361" t="s">
        <v>1288</v>
      </c>
      <c r="C1361" t="s">
        <v>2488</v>
      </c>
      <c r="D1361" t="s">
        <v>1234</v>
      </c>
      <c r="E1361" t="s">
        <v>1242</v>
      </c>
      <c r="F1361" t="s">
        <v>380</v>
      </c>
      <c r="G1361" t="s">
        <v>1237</v>
      </c>
      <c r="H1361" t="s">
        <v>1243</v>
      </c>
      <c r="J1361">
        <v>88</v>
      </c>
    </row>
    <row r="1362" spans="1:10">
      <c r="A1362">
        <v>887632</v>
      </c>
      <c r="B1362" t="s">
        <v>1432</v>
      </c>
      <c r="C1362" t="s">
        <v>2489</v>
      </c>
      <c r="D1362" t="s">
        <v>1241</v>
      </c>
      <c r="E1362" t="s">
        <v>1264</v>
      </c>
      <c r="F1362" t="s">
        <v>210</v>
      </c>
      <c r="G1362" t="s">
        <v>1237</v>
      </c>
      <c r="H1362" t="s">
        <v>1243</v>
      </c>
      <c r="J1362">
        <v>78</v>
      </c>
    </row>
    <row r="1363" spans="1:10">
      <c r="A1363">
        <v>810598</v>
      </c>
      <c r="B1363" t="s">
        <v>2127</v>
      </c>
      <c r="C1363" t="s">
        <v>2490</v>
      </c>
      <c r="D1363" t="s">
        <v>1241</v>
      </c>
      <c r="E1363" t="s">
        <v>1236</v>
      </c>
      <c r="F1363" t="s">
        <v>380</v>
      </c>
      <c r="G1363" t="s">
        <v>1237</v>
      </c>
      <c r="J1363">
        <v>75</v>
      </c>
    </row>
    <row r="1364" spans="1:10">
      <c r="A1364">
        <v>811311</v>
      </c>
      <c r="B1364" t="s">
        <v>1726</v>
      </c>
      <c r="C1364" t="s">
        <v>2491</v>
      </c>
      <c r="D1364" t="s">
        <v>1241</v>
      </c>
      <c r="E1364" t="s">
        <v>1242</v>
      </c>
      <c r="F1364" t="s">
        <v>380</v>
      </c>
      <c r="G1364" t="s">
        <v>1237</v>
      </c>
      <c r="J1364">
        <v>6</v>
      </c>
    </row>
    <row r="1365" spans="1:10">
      <c r="A1365">
        <v>713959</v>
      </c>
      <c r="B1365" t="s">
        <v>1262</v>
      </c>
      <c r="C1365" t="s">
        <v>2492</v>
      </c>
      <c r="D1365" t="s">
        <v>1234</v>
      </c>
      <c r="F1365" t="s">
        <v>380</v>
      </c>
      <c r="G1365" t="s">
        <v>1237</v>
      </c>
      <c r="J1365">
        <v>79</v>
      </c>
    </row>
    <row r="1366" spans="1:10">
      <c r="A1366">
        <v>807432</v>
      </c>
      <c r="B1366" t="s">
        <v>1956</v>
      </c>
      <c r="C1366" t="s">
        <v>2493</v>
      </c>
      <c r="D1366" t="s">
        <v>1241</v>
      </c>
      <c r="F1366" t="s">
        <v>380</v>
      </c>
      <c r="G1366" t="s">
        <v>1237</v>
      </c>
      <c r="J1366">
        <v>82</v>
      </c>
    </row>
    <row r="1367" spans="1:10">
      <c r="A1367">
        <v>717922</v>
      </c>
      <c r="B1367" t="s">
        <v>671</v>
      </c>
      <c r="C1367" t="s">
        <v>2494</v>
      </c>
      <c r="D1367" t="s">
        <v>1234</v>
      </c>
      <c r="F1367" t="s">
        <v>380</v>
      </c>
      <c r="G1367" t="s">
        <v>1237</v>
      </c>
      <c r="J1367">
        <v>81</v>
      </c>
    </row>
    <row r="1368" spans="1:10">
      <c r="A1368">
        <v>809714</v>
      </c>
      <c r="B1368" t="s">
        <v>915</v>
      </c>
      <c r="C1368" t="s">
        <v>2495</v>
      </c>
      <c r="D1368" t="s">
        <v>1241</v>
      </c>
      <c r="F1368" t="s">
        <v>380</v>
      </c>
      <c r="G1368" t="s">
        <v>1237</v>
      </c>
      <c r="J1368">
        <v>5</v>
      </c>
    </row>
    <row r="1369" spans="1:10">
      <c r="A1369">
        <v>812155</v>
      </c>
      <c r="B1369" t="s">
        <v>1326</v>
      </c>
      <c r="C1369" t="s">
        <v>2496</v>
      </c>
      <c r="D1369" t="s">
        <v>1241</v>
      </c>
      <c r="F1369" t="s">
        <v>179</v>
      </c>
      <c r="G1369" t="s">
        <v>1237</v>
      </c>
      <c r="J1369">
        <v>63</v>
      </c>
    </row>
    <row r="1370" spans="1:10">
      <c r="A1370">
        <v>888134</v>
      </c>
      <c r="B1370" t="s">
        <v>131</v>
      </c>
      <c r="C1370" t="s">
        <v>2497</v>
      </c>
      <c r="D1370" t="s">
        <v>1241</v>
      </c>
      <c r="E1370" t="s">
        <v>1264</v>
      </c>
      <c r="F1370" t="s">
        <v>219</v>
      </c>
      <c r="G1370" t="s">
        <v>1237</v>
      </c>
      <c r="H1370" t="s">
        <v>1243</v>
      </c>
      <c r="J1370">
        <v>96</v>
      </c>
    </row>
    <row r="1371" spans="1:10">
      <c r="A1371">
        <v>812773</v>
      </c>
      <c r="B1371" t="s">
        <v>1159</v>
      </c>
      <c r="C1371" t="s">
        <v>2497</v>
      </c>
      <c r="D1371" t="s">
        <v>1241</v>
      </c>
      <c r="F1371" t="s">
        <v>179</v>
      </c>
      <c r="G1371" t="s">
        <v>1237</v>
      </c>
      <c r="J1371">
        <v>42</v>
      </c>
    </row>
    <row r="1372" spans="1:10">
      <c r="A1372">
        <v>806744</v>
      </c>
      <c r="B1372" t="s">
        <v>2498</v>
      </c>
      <c r="C1372" t="s">
        <v>2497</v>
      </c>
      <c r="D1372" t="s">
        <v>1241</v>
      </c>
      <c r="E1372" t="s">
        <v>1264</v>
      </c>
      <c r="F1372" t="s">
        <v>179</v>
      </c>
      <c r="G1372" t="s">
        <v>1237</v>
      </c>
      <c r="J1372">
        <v>69</v>
      </c>
    </row>
    <row r="1373" spans="1:10">
      <c r="A1373">
        <v>888135</v>
      </c>
      <c r="B1373" t="s">
        <v>965</v>
      </c>
      <c r="C1373" t="s">
        <v>2497</v>
      </c>
      <c r="D1373" t="s">
        <v>1241</v>
      </c>
      <c r="E1373" t="s">
        <v>1264</v>
      </c>
      <c r="F1373" t="s">
        <v>219</v>
      </c>
      <c r="G1373" t="s">
        <v>1237</v>
      </c>
      <c r="H1373" t="s">
        <v>1243</v>
      </c>
      <c r="J1373">
        <v>88</v>
      </c>
    </row>
    <row r="1374" spans="1:10">
      <c r="A1374">
        <v>888136</v>
      </c>
      <c r="B1374" t="s">
        <v>1355</v>
      </c>
      <c r="C1374" t="s">
        <v>2497</v>
      </c>
      <c r="D1374" t="s">
        <v>1241</v>
      </c>
      <c r="E1374" t="s">
        <v>1264</v>
      </c>
      <c r="F1374" t="s">
        <v>219</v>
      </c>
      <c r="G1374" t="s">
        <v>1237</v>
      </c>
      <c r="H1374" t="s">
        <v>1243</v>
      </c>
      <c r="J1374">
        <v>90</v>
      </c>
    </row>
    <row r="1375" spans="1:10">
      <c r="A1375">
        <v>888133</v>
      </c>
      <c r="B1375" t="s">
        <v>1432</v>
      </c>
      <c r="C1375" t="s">
        <v>2497</v>
      </c>
      <c r="D1375" t="s">
        <v>1241</v>
      </c>
      <c r="E1375" t="s">
        <v>1264</v>
      </c>
      <c r="F1375" t="s">
        <v>219</v>
      </c>
      <c r="G1375" t="s">
        <v>1237</v>
      </c>
      <c r="H1375" t="s">
        <v>1243</v>
      </c>
      <c r="J1375">
        <v>92</v>
      </c>
    </row>
    <row r="1376" spans="1:10">
      <c r="A1376">
        <v>810553</v>
      </c>
      <c r="B1376" t="s">
        <v>2127</v>
      </c>
      <c r="C1376" t="s">
        <v>2497</v>
      </c>
      <c r="D1376" t="s">
        <v>1241</v>
      </c>
      <c r="E1376" t="s">
        <v>1264</v>
      </c>
      <c r="F1376" t="s">
        <v>179</v>
      </c>
      <c r="G1376" t="s">
        <v>1237</v>
      </c>
      <c r="J1376">
        <v>66</v>
      </c>
    </row>
    <row r="1377" spans="1:10">
      <c r="A1377">
        <v>888132</v>
      </c>
      <c r="B1377" t="s">
        <v>915</v>
      </c>
      <c r="C1377" t="s">
        <v>2497</v>
      </c>
      <c r="D1377" t="s">
        <v>1241</v>
      </c>
      <c r="E1377" t="s">
        <v>1264</v>
      </c>
      <c r="F1377" t="s">
        <v>219</v>
      </c>
      <c r="G1377" t="s">
        <v>1237</v>
      </c>
      <c r="H1377" t="s">
        <v>1243</v>
      </c>
      <c r="J1377">
        <v>87</v>
      </c>
    </row>
    <row r="1378" spans="1:10">
      <c r="A1378">
        <v>775102</v>
      </c>
      <c r="B1378" t="s">
        <v>943</v>
      </c>
      <c r="C1378" t="s">
        <v>2499</v>
      </c>
      <c r="D1378" t="s">
        <v>1234</v>
      </c>
      <c r="E1378" t="s">
        <v>1264</v>
      </c>
      <c r="F1378" t="s">
        <v>179</v>
      </c>
      <c r="G1378" t="s">
        <v>1237</v>
      </c>
      <c r="H1378" t="s">
        <v>1243</v>
      </c>
      <c r="J1378">
        <v>9</v>
      </c>
    </row>
    <row r="1379" spans="1:10">
      <c r="A1379">
        <v>775101</v>
      </c>
      <c r="B1379" t="s">
        <v>1382</v>
      </c>
      <c r="C1379" t="s">
        <v>2499</v>
      </c>
      <c r="D1379" t="s">
        <v>1234</v>
      </c>
      <c r="E1379" t="s">
        <v>1264</v>
      </c>
      <c r="F1379" t="s">
        <v>179</v>
      </c>
      <c r="G1379" t="s">
        <v>1237</v>
      </c>
      <c r="H1379" t="s">
        <v>1243</v>
      </c>
      <c r="J1379">
        <v>5</v>
      </c>
    </row>
    <row r="1380" spans="1:10">
      <c r="A1380">
        <v>701992</v>
      </c>
      <c r="B1380" t="s">
        <v>675</v>
      </c>
      <c r="C1380" t="s">
        <v>2500</v>
      </c>
      <c r="D1380" t="s">
        <v>1234</v>
      </c>
      <c r="E1380" t="s">
        <v>1256</v>
      </c>
      <c r="F1380" t="s">
        <v>179</v>
      </c>
      <c r="G1380" t="s">
        <v>1237</v>
      </c>
      <c r="H1380" t="s">
        <v>1243</v>
      </c>
      <c r="I1380">
        <v>9150238</v>
      </c>
      <c r="J1380">
        <v>76</v>
      </c>
    </row>
    <row r="1381" spans="1:10">
      <c r="A1381">
        <v>705466</v>
      </c>
      <c r="B1381" t="s">
        <v>1258</v>
      </c>
      <c r="C1381" t="s">
        <v>2500</v>
      </c>
      <c r="D1381" t="s">
        <v>1234</v>
      </c>
      <c r="F1381" t="s">
        <v>380</v>
      </c>
      <c r="G1381" t="s">
        <v>1237</v>
      </c>
      <c r="J1381">
        <v>85</v>
      </c>
    </row>
    <row r="1382" spans="1:10">
      <c r="A1382">
        <v>716346</v>
      </c>
      <c r="B1382" t="s">
        <v>1847</v>
      </c>
      <c r="C1382" t="s">
        <v>2501</v>
      </c>
      <c r="D1382" t="s">
        <v>1234</v>
      </c>
      <c r="E1382" t="s">
        <v>1254</v>
      </c>
      <c r="F1382" t="s">
        <v>380</v>
      </c>
      <c r="G1382" t="s">
        <v>1237</v>
      </c>
      <c r="J1382">
        <v>6</v>
      </c>
    </row>
    <row r="1383" spans="1:10">
      <c r="A1383">
        <v>717294</v>
      </c>
      <c r="B1383" t="s">
        <v>1331</v>
      </c>
      <c r="C1383" t="s">
        <v>2502</v>
      </c>
      <c r="D1383" t="s">
        <v>1234</v>
      </c>
      <c r="F1383" t="s">
        <v>380</v>
      </c>
      <c r="G1383" t="s">
        <v>1237</v>
      </c>
      <c r="J1383">
        <v>94</v>
      </c>
    </row>
    <row r="1384" spans="1:10">
      <c r="A1384">
        <v>711027</v>
      </c>
      <c r="B1384" t="s">
        <v>1539</v>
      </c>
      <c r="C1384" t="s">
        <v>2503</v>
      </c>
      <c r="D1384" t="s">
        <v>1234</v>
      </c>
      <c r="E1384" t="s">
        <v>1248</v>
      </c>
      <c r="F1384" t="s">
        <v>197</v>
      </c>
      <c r="G1384" t="s">
        <v>1237</v>
      </c>
      <c r="J1384">
        <v>3</v>
      </c>
    </row>
    <row r="1385" spans="1:10">
      <c r="A1385">
        <v>889194</v>
      </c>
      <c r="B1385" t="s">
        <v>965</v>
      </c>
      <c r="C1385" t="s">
        <v>2504</v>
      </c>
      <c r="D1385" t="s">
        <v>1241</v>
      </c>
      <c r="F1385" t="s">
        <v>380</v>
      </c>
      <c r="G1385" t="s">
        <v>1237</v>
      </c>
      <c r="H1385" t="s">
        <v>1243</v>
      </c>
      <c r="J1385">
        <v>1</v>
      </c>
    </row>
    <row r="1386" spans="1:10">
      <c r="A1386">
        <v>802710</v>
      </c>
      <c r="B1386" t="s">
        <v>1442</v>
      </c>
      <c r="C1386" t="s">
        <v>2505</v>
      </c>
      <c r="D1386" t="s">
        <v>1241</v>
      </c>
      <c r="E1386" t="s">
        <v>1256</v>
      </c>
      <c r="F1386" t="s">
        <v>380</v>
      </c>
      <c r="G1386" t="s">
        <v>1237</v>
      </c>
      <c r="J1386">
        <v>11</v>
      </c>
    </row>
    <row r="1387" spans="1:10">
      <c r="A1387">
        <v>889225</v>
      </c>
      <c r="B1387" t="s">
        <v>2506</v>
      </c>
      <c r="C1387" t="s">
        <v>2505</v>
      </c>
      <c r="D1387" t="s">
        <v>1241</v>
      </c>
      <c r="E1387" t="s">
        <v>1236</v>
      </c>
      <c r="F1387" t="s">
        <v>169</v>
      </c>
      <c r="G1387" t="s">
        <v>1237</v>
      </c>
      <c r="H1387" t="s">
        <v>1243</v>
      </c>
      <c r="J1387">
        <v>6</v>
      </c>
    </row>
    <row r="1388" spans="1:10">
      <c r="A1388">
        <v>805402</v>
      </c>
      <c r="B1388" t="s">
        <v>1817</v>
      </c>
      <c r="C1388" t="s">
        <v>2505</v>
      </c>
      <c r="D1388" t="s">
        <v>1241</v>
      </c>
      <c r="F1388" t="s">
        <v>380</v>
      </c>
      <c r="G1388" t="s">
        <v>1237</v>
      </c>
      <c r="J1388">
        <v>7</v>
      </c>
    </row>
    <row r="1389" spans="1:10">
      <c r="A1389">
        <v>812579</v>
      </c>
      <c r="B1389" t="s">
        <v>2507</v>
      </c>
      <c r="C1389" t="s">
        <v>2505</v>
      </c>
      <c r="D1389" t="s">
        <v>1241</v>
      </c>
      <c r="E1389" t="s">
        <v>1236</v>
      </c>
      <c r="F1389" t="s">
        <v>169</v>
      </c>
      <c r="G1389" t="s">
        <v>1237</v>
      </c>
      <c r="J1389">
        <v>10</v>
      </c>
    </row>
    <row r="1390" spans="1:10">
      <c r="A1390">
        <v>709453</v>
      </c>
      <c r="B1390" t="s">
        <v>116</v>
      </c>
      <c r="C1390" t="s">
        <v>2508</v>
      </c>
      <c r="D1390" t="s">
        <v>1234</v>
      </c>
      <c r="E1390" t="s">
        <v>1271</v>
      </c>
      <c r="F1390" t="s">
        <v>380</v>
      </c>
      <c r="G1390" t="s">
        <v>1237</v>
      </c>
      <c r="J1390">
        <v>79</v>
      </c>
    </row>
    <row r="1391" spans="1:10">
      <c r="A1391">
        <v>813025</v>
      </c>
      <c r="B1391" t="s">
        <v>1432</v>
      </c>
      <c r="C1391" t="s">
        <v>2509</v>
      </c>
      <c r="D1391" t="s">
        <v>1241</v>
      </c>
      <c r="E1391" t="s">
        <v>1319</v>
      </c>
      <c r="F1391" t="s">
        <v>380</v>
      </c>
      <c r="G1391" t="s">
        <v>1237</v>
      </c>
      <c r="H1391" t="s">
        <v>1243</v>
      </c>
      <c r="J1391">
        <v>86</v>
      </c>
    </row>
    <row r="1392" spans="1:10">
      <c r="A1392">
        <v>808061</v>
      </c>
      <c r="B1392" t="s">
        <v>1432</v>
      </c>
      <c r="C1392" t="s">
        <v>2510</v>
      </c>
      <c r="D1392" t="s">
        <v>1241</v>
      </c>
      <c r="E1392" t="s">
        <v>1242</v>
      </c>
      <c r="F1392" t="s">
        <v>380</v>
      </c>
      <c r="G1392" t="s">
        <v>1237</v>
      </c>
      <c r="J1392">
        <v>83</v>
      </c>
    </row>
    <row r="1393" spans="1:10">
      <c r="A1393">
        <v>710123</v>
      </c>
      <c r="B1393" t="s">
        <v>131</v>
      </c>
      <c r="C1393" t="s">
        <v>2511</v>
      </c>
      <c r="D1393" t="s">
        <v>1234</v>
      </c>
      <c r="F1393" t="s">
        <v>380</v>
      </c>
      <c r="G1393" t="s">
        <v>1237</v>
      </c>
      <c r="H1393" t="s">
        <v>1243</v>
      </c>
      <c r="J1393">
        <v>86</v>
      </c>
    </row>
    <row r="1394" spans="1:10">
      <c r="A1394">
        <v>801566</v>
      </c>
      <c r="B1394" t="s">
        <v>2182</v>
      </c>
      <c r="C1394" t="s">
        <v>2512</v>
      </c>
      <c r="D1394" t="s">
        <v>1241</v>
      </c>
      <c r="E1394" t="s">
        <v>1264</v>
      </c>
      <c r="F1394" t="s">
        <v>380</v>
      </c>
      <c r="G1394" t="s">
        <v>1237</v>
      </c>
      <c r="J1394">
        <v>79</v>
      </c>
    </row>
    <row r="1395" spans="1:10">
      <c r="A1395">
        <v>714356</v>
      </c>
      <c r="B1395" t="s">
        <v>1842</v>
      </c>
      <c r="C1395" t="s">
        <v>2513</v>
      </c>
      <c r="D1395" t="s">
        <v>1234</v>
      </c>
      <c r="E1395" t="s">
        <v>1236</v>
      </c>
      <c r="F1395" t="s">
        <v>1566</v>
      </c>
      <c r="G1395" t="s">
        <v>1237</v>
      </c>
      <c r="J1395">
        <v>4</v>
      </c>
    </row>
    <row r="1396" spans="1:10">
      <c r="A1396">
        <v>702536</v>
      </c>
      <c r="B1396" t="s">
        <v>1251</v>
      </c>
      <c r="C1396" t="s">
        <v>2514</v>
      </c>
      <c r="D1396" t="s">
        <v>1234</v>
      </c>
      <c r="E1396" t="s">
        <v>1236</v>
      </c>
      <c r="F1396" t="s">
        <v>380</v>
      </c>
      <c r="G1396" t="s">
        <v>1237</v>
      </c>
      <c r="J1396">
        <v>54</v>
      </c>
    </row>
    <row r="1397" spans="1:10">
      <c r="A1397">
        <v>709387</v>
      </c>
      <c r="B1397" t="s">
        <v>2438</v>
      </c>
      <c r="C1397" t="s">
        <v>2515</v>
      </c>
      <c r="D1397" t="s">
        <v>1234</v>
      </c>
      <c r="E1397" t="s">
        <v>1248</v>
      </c>
      <c r="F1397" t="s">
        <v>380</v>
      </c>
      <c r="G1397" t="s">
        <v>1237</v>
      </c>
      <c r="H1397" t="s">
        <v>1243</v>
      </c>
      <c r="J1397">
        <v>80</v>
      </c>
    </row>
    <row r="1398" spans="1:10">
      <c r="A1398">
        <v>707496</v>
      </c>
      <c r="B1398" t="s">
        <v>675</v>
      </c>
      <c r="C1398" t="s">
        <v>2516</v>
      </c>
      <c r="D1398" t="s">
        <v>1234</v>
      </c>
      <c r="E1398" t="s">
        <v>1242</v>
      </c>
      <c r="F1398" t="s">
        <v>380</v>
      </c>
      <c r="G1398" t="s">
        <v>1237</v>
      </c>
      <c r="J1398">
        <v>93</v>
      </c>
    </row>
    <row r="1399" spans="1:10">
      <c r="A1399">
        <v>776048</v>
      </c>
      <c r="B1399" t="s">
        <v>675</v>
      </c>
      <c r="C1399" t="s">
        <v>2517</v>
      </c>
      <c r="D1399" t="s">
        <v>1234</v>
      </c>
      <c r="E1399" t="s">
        <v>1236</v>
      </c>
      <c r="F1399" t="s">
        <v>380</v>
      </c>
      <c r="G1399" t="s">
        <v>1237</v>
      </c>
      <c r="H1399" t="s">
        <v>1243</v>
      </c>
      <c r="J1399">
        <v>98</v>
      </c>
    </row>
    <row r="1400" spans="1:10">
      <c r="A1400">
        <v>712797</v>
      </c>
      <c r="B1400" t="s">
        <v>1288</v>
      </c>
      <c r="C1400" t="s">
        <v>2517</v>
      </c>
      <c r="D1400" t="s">
        <v>1234</v>
      </c>
      <c r="E1400" t="s">
        <v>1236</v>
      </c>
      <c r="F1400" t="s">
        <v>380</v>
      </c>
      <c r="G1400" t="s">
        <v>1237</v>
      </c>
      <c r="H1400" t="s">
        <v>1243</v>
      </c>
      <c r="J1400">
        <v>92</v>
      </c>
    </row>
    <row r="1401" spans="1:10">
      <c r="A1401">
        <v>889350</v>
      </c>
      <c r="B1401" t="s">
        <v>1478</v>
      </c>
      <c r="C1401" t="s">
        <v>2518</v>
      </c>
      <c r="D1401" t="s">
        <v>1241</v>
      </c>
      <c r="F1401" t="s">
        <v>1261</v>
      </c>
      <c r="G1401" t="s">
        <v>1237</v>
      </c>
      <c r="H1401" t="s">
        <v>1243</v>
      </c>
      <c r="J1401">
        <v>9</v>
      </c>
    </row>
    <row r="1402" spans="1:10">
      <c r="A1402">
        <v>700286</v>
      </c>
      <c r="B1402" t="s">
        <v>1023</v>
      </c>
      <c r="C1402" t="s">
        <v>2519</v>
      </c>
      <c r="D1402" t="s">
        <v>1234</v>
      </c>
      <c r="E1402" t="s">
        <v>1254</v>
      </c>
      <c r="F1402" t="s">
        <v>380</v>
      </c>
      <c r="G1402" t="s">
        <v>1237</v>
      </c>
      <c r="J1402">
        <v>88</v>
      </c>
    </row>
    <row r="1403" spans="1:10">
      <c r="A1403">
        <v>774469</v>
      </c>
      <c r="B1403" t="s">
        <v>122</v>
      </c>
      <c r="C1403" t="s">
        <v>944</v>
      </c>
      <c r="D1403" t="s">
        <v>1234</v>
      </c>
      <c r="E1403" t="s">
        <v>1271</v>
      </c>
      <c r="F1403" t="s">
        <v>195</v>
      </c>
      <c r="G1403" t="s">
        <v>1237</v>
      </c>
      <c r="H1403" t="s">
        <v>1243</v>
      </c>
      <c r="J1403">
        <v>14</v>
      </c>
    </row>
    <row r="1404" spans="1:10">
      <c r="A1404">
        <v>778237</v>
      </c>
      <c r="B1404" t="s">
        <v>1800</v>
      </c>
      <c r="C1404" t="s">
        <v>944</v>
      </c>
      <c r="D1404" t="s">
        <v>1234</v>
      </c>
      <c r="E1404" t="s">
        <v>1271</v>
      </c>
      <c r="F1404" t="s">
        <v>195</v>
      </c>
      <c r="G1404" t="s">
        <v>1237</v>
      </c>
      <c r="H1404" t="s">
        <v>1243</v>
      </c>
      <c r="J1404">
        <v>20</v>
      </c>
    </row>
    <row r="1405" spans="1:10">
      <c r="A1405">
        <v>714371</v>
      </c>
      <c r="B1405" t="s">
        <v>1023</v>
      </c>
      <c r="C1405" t="s">
        <v>2520</v>
      </c>
      <c r="D1405" t="s">
        <v>1234</v>
      </c>
      <c r="F1405" t="s">
        <v>380</v>
      </c>
      <c r="G1405" t="s">
        <v>1237</v>
      </c>
      <c r="J1405">
        <v>83</v>
      </c>
    </row>
    <row r="1406" spans="1:10">
      <c r="A1406">
        <v>808705</v>
      </c>
      <c r="B1406" t="s">
        <v>1030</v>
      </c>
      <c r="C1406" t="s">
        <v>126</v>
      </c>
      <c r="D1406" t="s">
        <v>1241</v>
      </c>
      <c r="E1406" t="s">
        <v>1271</v>
      </c>
      <c r="F1406" t="s">
        <v>1263</v>
      </c>
      <c r="G1406" t="s">
        <v>1237</v>
      </c>
      <c r="J1406">
        <v>55</v>
      </c>
    </row>
    <row r="1407" spans="1:10">
      <c r="A1407">
        <v>887899</v>
      </c>
      <c r="B1407" t="s">
        <v>127</v>
      </c>
      <c r="C1407" t="s">
        <v>126</v>
      </c>
      <c r="D1407" t="s">
        <v>1241</v>
      </c>
      <c r="E1407" t="s">
        <v>1271</v>
      </c>
      <c r="F1407" t="s">
        <v>195</v>
      </c>
      <c r="G1407" t="s">
        <v>1237</v>
      </c>
      <c r="H1407" t="s">
        <v>1243</v>
      </c>
      <c r="J1407">
        <v>15</v>
      </c>
    </row>
    <row r="1408" spans="1:10">
      <c r="A1408">
        <v>803758</v>
      </c>
      <c r="B1408" t="s">
        <v>1449</v>
      </c>
      <c r="C1408" t="s">
        <v>2521</v>
      </c>
      <c r="D1408" t="s">
        <v>1241</v>
      </c>
      <c r="F1408" t="s">
        <v>179</v>
      </c>
      <c r="G1408" t="s">
        <v>1237</v>
      </c>
      <c r="J1408">
        <v>96</v>
      </c>
    </row>
    <row r="1409" spans="1:10">
      <c r="A1409">
        <v>776092</v>
      </c>
      <c r="B1409" t="s">
        <v>652</v>
      </c>
      <c r="C1409" t="s">
        <v>2522</v>
      </c>
      <c r="D1409" t="s">
        <v>1234</v>
      </c>
      <c r="F1409" t="s">
        <v>380</v>
      </c>
      <c r="G1409" t="s">
        <v>1237</v>
      </c>
      <c r="H1409" t="s">
        <v>1243</v>
      </c>
      <c r="J1409">
        <v>13</v>
      </c>
    </row>
    <row r="1410" spans="1:10">
      <c r="A1410">
        <v>812141</v>
      </c>
      <c r="B1410" t="s">
        <v>1745</v>
      </c>
      <c r="C1410" t="s">
        <v>2523</v>
      </c>
      <c r="D1410" t="s">
        <v>1241</v>
      </c>
      <c r="E1410" t="s">
        <v>1254</v>
      </c>
      <c r="F1410" t="s">
        <v>380</v>
      </c>
      <c r="G1410" t="s">
        <v>1237</v>
      </c>
      <c r="J1410">
        <v>7</v>
      </c>
    </row>
    <row r="1411" spans="1:10">
      <c r="A1411">
        <v>889166</v>
      </c>
      <c r="B1411" t="s">
        <v>1478</v>
      </c>
      <c r="C1411" t="s">
        <v>2523</v>
      </c>
      <c r="D1411" t="s">
        <v>1241</v>
      </c>
      <c r="E1411" t="s">
        <v>1254</v>
      </c>
      <c r="F1411" t="s">
        <v>380</v>
      </c>
      <c r="G1411" t="s">
        <v>1237</v>
      </c>
      <c r="H1411" t="s">
        <v>1243</v>
      </c>
      <c r="J1411">
        <v>10</v>
      </c>
    </row>
    <row r="1412" spans="1:10">
      <c r="A1412">
        <v>708994</v>
      </c>
      <c r="B1412" t="s">
        <v>1411</v>
      </c>
      <c r="C1412" t="s">
        <v>2524</v>
      </c>
      <c r="D1412" t="s">
        <v>1234</v>
      </c>
      <c r="E1412" t="s">
        <v>1264</v>
      </c>
      <c r="F1412" t="s">
        <v>179</v>
      </c>
      <c r="G1412" t="s">
        <v>1237</v>
      </c>
      <c r="J1412">
        <v>66</v>
      </c>
    </row>
    <row r="1413" spans="1:10">
      <c r="A1413">
        <v>705266</v>
      </c>
      <c r="B1413" t="s">
        <v>1417</v>
      </c>
      <c r="C1413" t="s">
        <v>2524</v>
      </c>
      <c r="D1413" t="s">
        <v>1234</v>
      </c>
      <c r="E1413" t="s">
        <v>1264</v>
      </c>
      <c r="F1413" t="s">
        <v>179</v>
      </c>
      <c r="G1413" t="s">
        <v>1237</v>
      </c>
      <c r="J1413">
        <v>61</v>
      </c>
    </row>
    <row r="1414" spans="1:10">
      <c r="A1414">
        <v>700931</v>
      </c>
      <c r="B1414" t="s">
        <v>675</v>
      </c>
      <c r="C1414" t="s">
        <v>2525</v>
      </c>
      <c r="D1414" t="s">
        <v>1234</v>
      </c>
      <c r="F1414" t="s">
        <v>1261</v>
      </c>
      <c r="G1414" t="s">
        <v>1237</v>
      </c>
      <c r="J1414">
        <v>9</v>
      </c>
    </row>
    <row r="1415" spans="1:10">
      <c r="A1415">
        <v>706084</v>
      </c>
      <c r="B1415" t="s">
        <v>652</v>
      </c>
      <c r="C1415" t="s">
        <v>2526</v>
      </c>
      <c r="D1415" t="s">
        <v>1234</v>
      </c>
      <c r="E1415" t="s">
        <v>1242</v>
      </c>
      <c r="F1415" t="s">
        <v>380</v>
      </c>
      <c r="G1415" t="s">
        <v>1237</v>
      </c>
      <c r="J1415">
        <v>6</v>
      </c>
    </row>
    <row r="1416" spans="1:10">
      <c r="A1416">
        <v>809758</v>
      </c>
      <c r="B1416" t="s">
        <v>1907</v>
      </c>
      <c r="C1416" t="s">
        <v>2527</v>
      </c>
      <c r="D1416" t="s">
        <v>1241</v>
      </c>
      <c r="E1416" t="s">
        <v>1254</v>
      </c>
      <c r="F1416" t="s">
        <v>380</v>
      </c>
      <c r="G1416" t="s">
        <v>1237</v>
      </c>
      <c r="J1416">
        <v>78</v>
      </c>
    </row>
    <row r="1417" spans="1:10">
      <c r="A1417">
        <v>889185</v>
      </c>
      <c r="B1417" t="s">
        <v>915</v>
      </c>
      <c r="C1417" t="s">
        <v>2527</v>
      </c>
      <c r="D1417" t="s">
        <v>1241</v>
      </c>
      <c r="E1417" t="s">
        <v>1254</v>
      </c>
      <c r="F1417" t="s">
        <v>380</v>
      </c>
      <c r="G1417" t="s">
        <v>1237</v>
      </c>
      <c r="H1417" t="s">
        <v>1243</v>
      </c>
      <c r="J1417">
        <v>9</v>
      </c>
    </row>
    <row r="1418" spans="1:10">
      <c r="A1418">
        <v>807524</v>
      </c>
      <c r="B1418" t="s">
        <v>1505</v>
      </c>
      <c r="C1418" t="s">
        <v>2528</v>
      </c>
      <c r="D1418" t="s">
        <v>1241</v>
      </c>
      <c r="E1418" t="s">
        <v>1242</v>
      </c>
      <c r="F1418" t="s">
        <v>380</v>
      </c>
      <c r="G1418" t="s">
        <v>1237</v>
      </c>
      <c r="J1418">
        <v>10</v>
      </c>
    </row>
    <row r="1419" spans="1:10">
      <c r="A1419">
        <v>800522</v>
      </c>
      <c r="B1419" t="s">
        <v>1563</v>
      </c>
      <c r="C1419" t="s">
        <v>2528</v>
      </c>
      <c r="D1419" t="s">
        <v>1241</v>
      </c>
      <c r="E1419" t="s">
        <v>1242</v>
      </c>
      <c r="F1419" t="s">
        <v>380</v>
      </c>
      <c r="G1419" t="s">
        <v>1237</v>
      </c>
      <c r="J1419">
        <v>12</v>
      </c>
    </row>
    <row r="1420" spans="1:10">
      <c r="A1420">
        <v>713132</v>
      </c>
      <c r="B1420" t="s">
        <v>1133</v>
      </c>
      <c r="C1420" t="s">
        <v>2529</v>
      </c>
      <c r="D1420" t="s">
        <v>1234</v>
      </c>
      <c r="E1420" t="s">
        <v>1236</v>
      </c>
      <c r="F1420" t="s">
        <v>380</v>
      </c>
      <c r="G1420" t="s">
        <v>1237</v>
      </c>
      <c r="J1420">
        <v>92</v>
      </c>
    </row>
    <row r="1421" spans="1:10">
      <c r="A1421">
        <v>808590</v>
      </c>
      <c r="B1421" t="s">
        <v>333</v>
      </c>
      <c r="C1421" t="s">
        <v>2530</v>
      </c>
      <c r="D1421" t="s">
        <v>1241</v>
      </c>
      <c r="E1421" t="s">
        <v>1236</v>
      </c>
      <c r="F1421" t="s">
        <v>380</v>
      </c>
      <c r="G1421" t="s">
        <v>1237</v>
      </c>
      <c r="J1421">
        <v>90</v>
      </c>
    </row>
    <row r="1422" spans="1:10">
      <c r="A1422">
        <v>806131</v>
      </c>
      <c r="B1422" t="s">
        <v>1333</v>
      </c>
      <c r="C1422" t="s">
        <v>2531</v>
      </c>
      <c r="D1422" t="s">
        <v>1241</v>
      </c>
      <c r="E1422" t="s">
        <v>1254</v>
      </c>
      <c r="F1422" t="s">
        <v>380</v>
      </c>
      <c r="G1422" t="s">
        <v>1237</v>
      </c>
      <c r="J1422">
        <v>10</v>
      </c>
    </row>
    <row r="1423" spans="1:10">
      <c r="A1423">
        <v>888841</v>
      </c>
      <c r="B1423" t="s">
        <v>978</v>
      </c>
      <c r="C1423" t="s">
        <v>2532</v>
      </c>
      <c r="D1423" t="s">
        <v>1241</v>
      </c>
      <c r="E1423" t="s">
        <v>1250</v>
      </c>
      <c r="F1423" t="s">
        <v>181</v>
      </c>
      <c r="G1423" t="s">
        <v>1237</v>
      </c>
      <c r="H1423" t="s">
        <v>1243</v>
      </c>
      <c r="I1423">
        <v>1159987</v>
      </c>
      <c r="J1423">
        <v>96</v>
      </c>
    </row>
    <row r="1424" spans="1:10">
      <c r="A1424">
        <v>800493</v>
      </c>
      <c r="B1424" t="s">
        <v>1279</v>
      </c>
      <c r="C1424" t="s">
        <v>2533</v>
      </c>
      <c r="D1424" t="s">
        <v>1241</v>
      </c>
      <c r="F1424" t="s">
        <v>380</v>
      </c>
      <c r="G1424" t="s">
        <v>1237</v>
      </c>
      <c r="H1424" t="s">
        <v>1243</v>
      </c>
      <c r="J1424">
        <v>85</v>
      </c>
    </row>
    <row r="1425" spans="1:10">
      <c r="A1425">
        <v>712565</v>
      </c>
      <c r="B1425" t="s">
        <v>1258</v>
      </c>
      <c r="C1425" t="s">
        <v>2534</v>
      </c>
      <c r="D1425" t="s">
        <v>1234</v>
      </c>
      <c r="E1425" t="s">
        <v>1242</v>
      </c>
      <c r="F1425" t="s">
        <v>380</v>
      </c>
      <c r="G1425" t="s">
        <v>1237</v>
      </c>
      <c r="J1425">
        <v>98</v>
      </c>
    </row>
    <row r="1426" spans="1:10">
      <c r="A1426">
        <v>774333</v>
      </c>
      <c r="B1426" t="s">
        <v>938</v>
      </c>
      <c r="C1426" t="s">
        <v>2534</v>
      </c>
      <c r="D1426" t="s">
        <v>1234</v>
      </c>
      <c r="E1426" t="s">
        <v>1264</v>
      </c>
      <c r="F1426" t="s">
        <v>179</v>
      </c>
      <c r="G1426" t="s">
        <v>1237</v>
      </c>
      <c r="H1426" t="s">
        <v>1243</v>
      </c>
      <c r="J1426">
        <v>80</v>
      </c>
    </row>
    <row r="1427" spans="1:10">
      <c r="A1427">
        <v>713859</v>
      </c>
      <c r="B1427" t="s">
        <v>1842</v>
      </c>
      <c r="C1427" t="s">
        <v>2535</v>
      </c>
      <c r="D1427" t="s">
        <v>1234</v>
      </c>
      <c r="F1427" t="s">
        <v>380</v>
      </c>
      <c r="G1427" t="s">
        <v>1237</v>
      </c>
      <c r="J1427">
        <v>9</v>
      </c>
    </row>
    <row r="1428" spans="1:10">
      <c r="A1428">
        <v>712597</v>
      </c>
      <c r="B1428" t="s">
        <v>652</v>
      </c>
      <c r="C1428" t="s">
        <v>2535</v>
      </c>
      <c r="D1428" t="s">
        <v>1234</v>
      </c>
      <c r="E1428" t="s">
        <v>1249</v>
      </c>
      <c r="F1428" t="s">
        <v>380</v>
      </c>
      <c r="G1428" t="s">
        <v>1237</v>
      </c>
      <c r="J1428">
        <v>96</v>
      </c>
    </row>
    <row r="1429" spans="1:10">
      <c r="A1429">
        <v>702149</v>
      </c>
      <c r="B1429" t="s">
        <v>1666</v>
      </c>
      <c r="C1429" t="s">
        <v>2535</v>
      </c>
      <c r="D1429" t="s">
        <v>1234</v>
      </c>
      <c r="E1429" t="s">
        <v>1271</v>
      </c>
      <c r="F1429" t="s">
        <v>1568</v>
      </c>
      <c r="G1429" t="s">
        <v>1237</v>
      </c>
      <c r="H1429" t="s">
        <v>1243</v>
      </c>
      <c r="J1429">
        <v>3</v>
      </c>
    </row>
    <row r="1430" spans="1:10">
      <c r="A1430">
        <v>704432</v>
      </c>
      <c r="B1430" t="s">
        <v>1023</v>
      </c>
      <c r="C1430" t="s">
        <v>2535</v>
      </c>
      <c r="D1430" t="s">
        <v>1234</v>
      </c>
      <c r="F1430" t="s">
        <v>380</v>
      </c>
      <c r="G1430" t="s">
        <v>1237</v>
      </c>
      <c r="H1430" t="s">
        <v>1243</v>
      </c>
      <c r="J1430">
        <v>82</v>
      </c>
    </row>
    <row r="1431" spans="1:10">
      <c r="A1431">
        <v>701593</v>
      </c>
      <c r="B1431" t="s">
        <v>1013</v>
      </c>
      <c r="C1431" t="s">
        <v>2535</v>
      </c>
      <c r="D1431" t="s">
        <v>1234</v>
      </c>
      <c r="E1431" t="s">
        <v>1248</v>
      </c>
      <c r="F1431" t="s">
        <v>380</v>
      </c>
      <c r="G1431" t="s">
        <v>1237</v>
      </c>
      <c r="H1431" t="s">
        <v>1243</v>
      </c>
      <c r="J1431">
        <v>84</v>
      </c>
    </row>
    <row r="1432" spans="1:10">
      <c r="A1432">
        <v>712922</v>
      </c>
      <c r="B1432" t="s">
        <v>1013</v>
      </c>
      <c r="C1432" t="s">
        <v>2535</v>
      </c>
      <c r="D1432" t="s">
        <v>1234</v>
      </c>
      <c r="E1432" t="s">
        <v>1271</v>
      </c>
      <c r="F1432" t="s">
        <v>1568</v>
      </c>
      <c r="G1432" t="s">
        <v>1237</v>
      </c>
      <c r="H1432" t="s">
        <v>1243</v>
      </c>
      <c r="J1432">
        <v>0</v>
      </c>
    </row>
    <row r="1433" spans="1:10">
      <c r="A1433">
        <v>774825</v>
      </c>
      <c r="B1433" t="s">
        <v>1392</v>
      </c>
      <c r="C1433" t="s">
        <v>2535</v>
      </c>
      <c r="D1433" t="s">
        <v>1234</v>
      </c>
      <c r="E1433" t="s">
        <v>1248</v>
      </c>
      <c r="F1433" t="s">
        <v>561</v>
      </c>
      <c r="G1433" t="s">
        <v>1237</v>
      </c>
      <c r="H1433" t="s">
        <v>1243</v>
      </c>
      <c r="J1433">
        <v>12</v>
      </c>
    </row>
    <row r="1434" spans="1:10">
      <c r="A1434">
        <v>710655</v>
      </c>
      <c r="B1434" t="s">
        <v>935</v>
      </c>
      <c r="C1434" t="s">
        <v>2535</v>
      </c>
      <c r="D1434" t="s">
        <v>1234</v>
      </c>
      <c r="E1434" t="s">
        <v>1242</v>
      </c>
      <c r="F1434" t="s">
        <v>219</v>
      </c>
      <c r="G1434" t="s">
        <v>1237</v>
      </c>
      <c r="J1434">
        <v>10</v>
      </c>
    </row>
    <row r="1435" spans="1:10">
      <c r="A1435">
        <v>776040</v>
      </c>
      <c r="B1435" t="s">
        <v>938</v>
      </c>
      <c r="C1435" t="s">
        <v>2535</v>
      </c>
      <c r="D1435" t="s">
        <v>1234</v>
      </c>
      <c r="E1435" t="s">
        <v>1271</v>
      </c>
      <c r="F1435" t="s">
        <v>380</v>
      </c>
      <c r="G1435" t="s">
        <v>1237</v>
      </c>
      <c r="H1435" t="s">
        <v>1243</v>
      </c>
      <c r="I1435">
        <v>9150120</v>
      </c>
      <c r="J1435">
        <v>91</v>
      </c>
    </row>
    <row r="1436" spans="1:10">
      <c r="A1436">
        <v>709934</v>
      </c>
      <c r="B1436" t="s">
        <v>1156</v>
      </c>
      <c r="C1436" t="s">
        <v>2535</v>
      </c>
      <c r="D1436" t="s">
        <v>1234</v>
      </c>
      <c r="E1436" t="s">
        <v>1256</v>
      </c>
      <c r="F1436" t="s">
        <v>380</v>
      </c>
      <c r="G1436" t="s">
        <v>1237</v>
      </c>
      <c r="H1436" t="s">
        <v>1243</v>
      </c>
      <c r="J1436">
        <v>69</v>
      </c>
    </row>
    <row r="1437" spans="1:10">
      <c r="A1437">
        <v>810793</v>
      </c>
      <c r="B1437" t="s">
        <v>1505</v>
      </c>
      <c r="C1437" t="s">
        <v>933</v>
      </c>
      <c r="D1437" t="s">
        <v>1241</v>
      </c>
      <c r="F1437" t="s">
        <v>380</v>
      </c>
      <c r="G1437" t="s">
        <v>1237</v>
      </c>
      <c r="J1437">
        <v>5</v>
      </c>
    </row>
    <row r="1438" spans="1:10">
      <c r="A1438">
        <v>811353</v>
      </c>
      <c r="B1438" t="s">
        <v>1279</v>
      </c>
      <c r="C1438" t="s">
        <v>933</v>
      </c>
      <c r="D1438" t="s">
        <v>1241</v>
      </c>
      <c r="F1438" t="s">
        <v>380</v>
      </c>
      <c r="G1438" t="s">
        <v>1237</v>
      </c>
    </row>
    <row r="1439" spans="1:10">
      <c r="A1439">
        <v>806951</v>
      </c>
      <c r="B1439" t="s">
        <v>915</v>
      </c>
      <c r="C1439" t="s">
        <v>933</v>
      </c>
      <c r="D1439" t="s">
        <v>1241</v>
      </c>
      <c r="F1439" t="s">
        <v>219</v>
      </c>
      <c r="G1439" t="s">
        <v>1237</v>
      </c>
      <c r="J1439">
        <v>8</v>
      </c>
    </row>
    <row r="1440" spans="1:10">
      <c r="A1440">
        <v>890303</v>
      </c>
      <c r="B1440" t="s">
        <v>915</v>
      </c>
      <c r="C1440" t="s">
        <v>933</v>
      </c>
      <c r="D1440" t="s">
        <v>1241</v>
      </c>
      <c r="E1440" t="s">
        <v>1254</v>
      </c>
      <c r="F1440" t="s">
        <v>59</v>
      </c>
      <c r="G1440" t="s">
        <v>1237</v>
      </c>
      <c r="H1440" t="s">
        <v>1243</v>
      </c>
      <c r="J1440">
        <v>11</v>
      </c>
    </row>
    <row r="1441" spans="1:10">
      <c r="A1441">
        <v>773738</v>
      </c>
      <c r="B1441" t="s">
        <v>935</v>
      </c>
      <c r="C1441" t="s">
        <v>2536</v>
      </c>
      <c r="D1441" t="s">
        <v>1234</v>
      </c>
      <c r="E1441" t="s">
        <v>1319</v>
      </c>
      <c r="F1441" t="s">
        <v>179</v>
      </c>
      <c r="G1441" t="s">
        <v>1237</v>
      </c>
      <c r="H1441" t="s">
        <v>1243</v>
      </c>
      <c r="I1441">
        <v>9150322</v>
      </c>
      <c r="J1441">
        <v>4</v>
      </c>
    </row>
    <row r="1442" spans="1:10">
      <c r="A1442">
        <v>806012</v>
      </c>
      <c r="B1442" t="s">
        <v>2537</v>
      </c>
      <c r="C1442" t="s">
        <v>2538</v>
      </c>
      <c r="D1442" t="s">
        <v>1241</v>
      </c>
      <c r="E1442" t="s">
        <v>1242</v>
      </c>
      <c r="F1442" t="s">
        <v>380</v>
      </c>
      <c r="G1442" t="s">
        <v>1237</v>
      </c>
      <c r="J1442">
        <v>74</v>
      </c>
    </row>
    <row r="1443" spans="1:10">
      <c r="A1443">
        <v>701395</v>
      </c>
      <c r="B1443" t="s">
        <v>938</v>
      </c>
      <c r="C1443" t="s">
        <v>2539</v>
      </c>
      <c r="D1443" t="s">
        <v>1234</v>
      </c>
      <c r="E1443" t="s">
        <v>1254</v>
      </c>
      <c r="F1443" t="s">
        <v>380</v>
      </c>
      <c r="G1443" t="s">
        <v>1237</v>
      </c>
      <c r="H1443" t="s">
        <v>1243</v>
      </c>
      <c r="J1443">
        <v>81</v>
      </c>
    </row>
    <row r="1444" spans="1:10">
      <c r="A1444">
        <v>810712</v>
      </c>
      <c r="B1444" t="s">
        <v>2540</v>
      </c>
      <c r="C1444" t="s">
        <v>2541</v>
      </c>
      <c r="D1444" t="s">
        <v>1241</v>
      </c>
      <c r="E1444" t="s">
        <v>1264</v>
      </c>
      <c r="F1444" t="s">
        <v>561</v>
      </c>
      <c r="G1444" t="s">
        <v>1237</v>
      </c>
      <c r="J1444">
        <v>11</v>
      </c>
    </row>
    <row r="1445" spans="1:10">
      <c r="A1445">
        <v>891293</v>
      </c>
      <c r="B1445" t="s">
        <v>1442</v>
      </c>
      <c r="C1445" t="s">
        <v>2542</v>
      </c>
      <c r="D1445" t="s">
        <v>1241</v>
      </c>
      <c r="E1445" t="s">
        <v>1319</v>
      </c>
      <c r="F1445" t="s">
        <v>189</v>
      </c>
      <c r="G1445" t="s">
        <v>1237</v>
      </c>
      <c r="H1445" t="s">
        <v>1243</v>
      </c>
      <c r="I1445">
        <v>9155175</v>
      </c>
      <c r="J1445">
        <v>9</v>
      </c>
    </row>
    <row r="1446" spans="1:10">
      <c r="A1446">
        <v>812300</v>
      </c>
      <c r="B1446" t="s">
        <v>1307</v>
      </c>
      <c r="C1446" t="s">
        <v>2543</v>
      </c>
      <c r="D1446" t="s">
        <v>1241</v>
      </c>
      <c r="E1446" t="s">
        <v>1242</v>
      </c>
      <c r="F1446" t="s">
        <v>380</v>
      </c>
      <c r="G1446" t="s">
        <v>1237</v>
      </c>
      <c r="J1446">
        <v>84</v>
      </c>
    </row>
    <row r="1447" spans="1:10">
      <c r="A1447">
        <v>809135</v>
      </c>
      <c r="B1447" t="s">
        <v>1432</v>
      </c>
      <c r="C1447" t="s">
        <v>2544</v>
      </c>
      <c r="D1447" t="s">
        <v>1241</v>
      </c>
      <c r="E1447" t="s">
        <v>1271</v>
      </c>
      <c r="F1447" t="s">
        <v>380</v>
      </c>
      <c r="G1447" t="s">
        <v>1237</v>
      </c>
      <c r="J1447">
        <v>74</v>
      </c>
    </row>
    <row r="1448" spans="1:10">
      <c r="A1448">
        <v>706798</v>
      </c>
      <c r="B1448" t="s">
        <v>1411</v>
      </c>
      <c r="C1448" t="s">
        <v>2545</v>
      </c>
      <c r="D1448" t="s">
        <v>1234</v>
      </c>
      <c r="E1448" t="s">
        <v>1236</v>
      </c>
      <c r="F1448" t="s">
        <v>181</v>
      </c>
      <c r="G1448" t="s">
        <v>1237</v>
      </c>
      <c r="J1448">
        <v>73</v>
      </c>
    </row>
    <row r="1449" spans="1:10">
      <c r="A1449">
        <v>704021</v>
      </c>
      <c r="B1449" t="s">
        <v>655</v>
      </c>
      <c r="C1449" t="s">
        <v>2545</v>
      </c>
      <c r="D1449" t="s">
        <v>1234</v>
      </c>
      <c r="F1449" t="s">
        <v>380</v>
      </c>
      <c r="G1449" t="s">
        <v>1237</v>
      </c>
      <c r="J1449">
        <v>89</v>
      </c>
    </row>
    <row r="1450" spans="1:10">
      <c r="A1450">
        <v>702615</v>
      </c>
      <c r="B1450" t="s">
        <v>1069</v>
      </c>
      <c r="C1450" t="s">
        <v>2545</v>
      </c>
      <c r="D1450" t="s">
        <v>1234</v>
      </c>
      <c r="E1450" t="s">
        <v>1256</v>
      </c>
      <c r="F1450" t="s">
        <v>2213</v>
      </c>
      <c r="G1450" t="s">
        <v>1237</v>
      </c>
      <c r="J1450">
        <v>64</v>
      </c>
    </row>
    <row r="1451" spans="1:10">
      <c r="A1451">
        <v>700603</v>
      </c>
      <c r="B1451" t="s">
        <v>1298</v>
      </c>
      <c r="C1451" t="s">
        <v>2545</v>
      </c>
      <c r="D1451" t="s">
        <v>1234</v>
      </c>
      <c r="E1451" t="s">
        <v>1245</v>
      </c>
      <c r="F1451" t="s">
        <v>380</v>
      </c>
      <c r="G1451" t="s">
        <v>1237</v>
      </c>
      <c r="J1451">
        <v>74</v>
      </c>
    </row>
    <row r="1452" spans="1:10">
      <c r="A1452">
        <v>776424</v>
      </c>
      <c r="B1452" t="s">
        <v>1477</v>
      </c>
      <c r="C1452" t="s">
        <v>2545</v>
      </c>
      <c r="D1452" t="s">
        <v>1234</v>
      </c>
      <c r="E1452" t="s">
        <v>1256</v>
      </c>
      <c r="F1452" t="s">
        <v>2213</v>
      </c>
      <c r="G1452" t="s">
        <v>1237</v>
      </c>
      <c r="H1452" t="s">
        <v>1243</v>
      </c>
      <c r="I1452">
        <v>9150341</v>
      </c>
      <c r="J1452">
        <v>7</v>
      </c>
    </row>
    <row r="1453" spans="1:10">
      <c r="A1453">
        <v>806594</v>
      </c>
      <c r="B1453" t="s">
        <v>2546</v>
      </c>
      <c r="C1453" t="s">
        <v>2547</v>
      </c>
      <c r="D1453" t="s">
        <v>1241</v>
      </c>
      <c r="E1453" t="s">
        <v>1242</v>
      </c>
      <c r="F1453" t="s">
        <v>380</v>
      </c>
      <c r="G1453" t="s">
        <v>1237</v>
      </c>
      <c r="H1453" t="s">
        <v>1243</v>
      </c>
      <c r="J1453">
        <v>88</v>
      </c>
    </row>
    <row r="1454" spans="1:10">
      <c r="A1454">
        <v>808650</v>
      </c>
      <c r="B1454" t="s">
        <v>1252</v>
      </c>
      <c r="C1454" t="s">
        <v>2548</v>
      </c>
      <c r="D1454" t="s">
        <v>1241</v>
      </c>
      <c r="F1454" t="s">
        <v>380</v>
      </c>
      <c r="G1454" t="s">
        <v>1237</v>
      </c>
      <c r="J1454">
        <v>74</v>
      </c>
    </row>
    <row r="1455" spans="1:10">
      <c r="A1455">
        <v>774756</v>
      </c>
      <c r="B1455" t="s">
        <v>946</v>
      </c>
      <c r="C1455" t="s">
        <v>2549</v>
      </c>
      <c r="D1455" t="s">
        <v>1234</v>
      </c>
      <c r="E1455" t="s">
        <v>1312</v>
      </c>
      <c r="F1455" t="s">
        <v>219</v>
      </c>
      <c r="G1455" t="s">
        <v>1237</v>
      </c>
      <c r="H1455" t="s">
        <v>1243</v>
      </c>
      <c r="J1455">
        <v>3</v>
      </c>
    </row>
    <row r="1456" spans="1:10">
      <c r="A1456">
        <v>808745</v>
      </c>
      <c r="B1456" t="s">
        <v>131</v>
      </c>
      <c r="C1456" t="s">
        <v>2550</v>
      </c>
      <c r="D1456" t="s">
        <v>1241</v>
      </c>
      <c r="E1456" t="s">
        <v>1236</v>
      </c>
      <c r="F1456" t="s">
        <v>380</v>
      </c>
      <c r="G1456" t="s">
        <v>1237</v>
      </c>
      <c r="J1456">
        <v>74</v>
      </c>
    </row>
    <row r="1457" spans="1:10">
      <c r="A1457">
        <v>800507</v>
      </c>
      <c r="B1457" t="s">
        <v>1168</v>
      </c>
      <c r="C1457" t="s">
        <v>1972</v>
      </c>
      <c r="D1457" t="s">
        <v>1241</v>
      </c>
      <c r="F1457" t="s">
        <v>380</v>
      </c>
      <c r="G1457" t="s">
        <v>1237</v>
      </c>
      <c r="J1457">
        <v>76</v>
      </c>
    </row>
    <row r="1458" spans="1:10">
      <c r="A1458">
        <v>808611</v>
      </c>
      <c r="B1458" t="s">
        <v>965</v>
      </c>
      <c r="C1458" t="s">
        <v>1972</v>
      </c>
      <c r="D1458" t="s">
        <v>1241</v>
      </c>
      <c r="E1458" t="s">
        <v>1242</v>
      </c>
      <c r="F1458" t="s">
        <v>380</v>
      </c>
      <c r="G1458" t="s">
        <v>1237</v>
      </c>
      <c r="J1458">
        <v>11</v>
      </c>
    </row>
    <row r="1459" spans="1:10">
      <c r="A1459">
        <v>774321</v>
      </c>
      <c r="B1459" t="s">
        <v>1106</v>
      </c>
      <c r="C1459" t="s">
        <v>2551</v>
      </c>
      <c r="D1459" t="s">
        <v>1234</v>
      </c>
      <c r="E1459" t="s">
        <v>1264</v>
      </c>
      <c r="F1459" t="s">
        <v>1263</v>
      </c>
      <c r="G1459" t="s">
        <v>1237</v>
      </c>
      <c r="H1459" t="s">
        <v>1243</v>
      </c>
      <c r="I1459">
        <v>9150008</v>
      </c>
      <c r="J1459">
        <v>85</v>
      </c>
    </row>
    <row r="1460" spans="1:10">
      <c r="A1460">
        <v>775576</v>
      </c>
      <c r="B1460" t="s">
        <v>655</v>
      </c>
      <c r="C1460" t="s">
        <v>2552</v>
      </c>
      <c r="D1460" t="s">
        <v>1234</v>
      </c>
      <c r="E1460" t="s">
        <v>1249</v>
      </c>
      <c r="F1460" t="s">
        <v>1769</v>
      </c>
      <c r="G1460" t="s">
        <v>1237</v>
      </c>
      <c r="H1460" t="s">
        <v>1243</v>
      </c>
      <c r="J1460">
        <v>86</v>
      </c>
    </row>
    <row r="1461" spans="1:10">
      <c r="A1461">
        <v>715715</v>
      </c>
      <c r="B1461" t="s">
        <v>1133</v>
      </c>
      <c r="C1461" t="s">
        <v>2553</v>
      </c>
      <c r="D1461" t="s">
        <v>1234</v>
      </c>
      <c r="E1461" t="s">
        <v>1236</v>
      </c>
      <c r="F1461" t="s">
        <v>380</v>
      </c>
      <c r="G1461" t="s">
        <v>1237</v>
      </c>
      <c r="J1461">
        <v>74</v>
      </c>
    </row>
    <row r="1462" spans="1:10">
      <c r="A1462">
        <v>888140</v>
      </c>
      <c r="B1462" t="s">
        <v>1159</v>
      </c>
      <c r="C1462" t="s">
        <v>2554</v>
      </c>
      <c r="D1462" t="s">
        <v>1241</v>
      </c>
      <c r="E1462" t="s">
        <v>1292</v>
      </c>
      <c r="F1462" t="s">
        <v>179</v>
      </c>
      <c r="G1462" t="s">
        <v>1237</v>
      </c>
      <c r="H1462" t="s">
        <v>1243</v>
      </c>
      <c r="J1462">
        <v>78</v>
      </c>
    </row>
    <row r="1463" spans="1:10">
      <c r="A1463">
        <v>709547</v>
      </c>
      <c r="B1463" t="s">
        <v>1351</v>
      </c>
      <c r="C1463" t="s">
        <v>2555</v>
      </c>
      <c r="D1463" t="s">
        <v>1234</v>
      </c>
      <c r="E1463" t="s">
        <v>1236</v>
      </c>
      <c r="F1463" t="s">
        <v>380</v>
      </c>
      <c r="G1463" t="s">
        <v>1237</v>
      </c>
      <c r="J1463">
        <v>63</v>
      </c>
    </row>
    <row r="1464" spans="1:10">
      <c r="A1464">
        <v>804687</v>
      </c>
      <c r="B1464" t="s">
        <v>1592</v>
      </c>
      <c r="C1464" t="s">
        <v>2556</v>
      </c>
      <c r="D1464" t="s">
        <v>1241</v>
      </c>
      <c r="F1464" t="s">
        <v>380</v>
      </c>
      <c r="G1464" t="s">
        <v>1237</v>
      </c>
      <c r="J1464">
        <v>88</v>
      </c>
    </row>
    <row r="1465" spans="1:10">
      <c r="A1465">
        <v>708268</v>
      </c>
      <c r="B1465" t="s">
        <v>652</v>
      </c>
      <c r="C1465" t="s">
        <v>2557</v>
      </c>
      <c r="D1465" t="s">
        <v>1234</v>
      </c>
      <c r="E1465" t="s">
        <v>1271</v>
      </c>
      <c r="F1465" t="s">
        <v>1261</v>
      </c>
      <c r="G1465" t="s">
        <v>1237</v>
      </c>
      <c r="J1465">
        <v>17</v>
      </c>
    </row>
    <row r="1466" spans="1:10">
      <c r="A1466">
        <v>810548</v>
      </c>
      <c r="B1466" t="s">
        <v>2324</v>
      </c>
      <c r="C1466" t="s">
        <v>2558</v>
      </c>
      <c r="D1466" t="s">
        <v>1241</v>
      </c>
      <c r="E1466" t="s">
        <v>1271</v>
      </c>
      <c r="F1466" t="s">
        <v>1261</v>
      </c>
      <c r="G1466" t="s">
        <v>1237</v>
      </c>
      <c r="J1466">
        <v>12</v>
      </c>
    </row>
    <row r="1467" spans="1:10">
      <c r="A1467">
        <v>804486</v>
      </c>
      <c r="B1467" t="s">
        <v>1166</v>
      </c>
      <c r="C1467" t="s">
        <v>2559</v>
      </c>
      <c r="D1467" t="s">
        <v>1241</v>
      </c>
      <c r="E1467" t="s">
        <v>1236</v>
      </c>
      <c r="F1467" t="s">
        <v>380</v>
      </c>
      <c r="G1467" t="s">
        <v>1237</v>
      </c>
      <c r="H1467" t="s">
        <v>1243</v>
      </c>
      <c r="J1467">
        <v>83</v>
      </c>
    </row>
    <row r="1468" spans="1:10">
      <c r="A1468">
        <v>718441</v>
      </c>
      <c r="B1468" t="s">
        <v>1519</v>
      </c>
      <c r="C1468" t="s">
        <v>2560</v>
      </c>
      <c r="D1468" t="s">
        <v>1234</v>
      </c>
      <c r="F1468" t="s">
        <v>380</v>
      </c>
      <c r="G1468" t="s">
        <v>1237</v>
      </c>
      <c r="J1468">
        <v>75</v>
      </c>
    </row>
    <row r="1469" spans="1:10">
      <c r="A1469">
        <v>776122</v>
      </c>
      <c r="B1469" t="s">
        <v>122</v>
      </c>
      <c r="C1469" t="s">
        <v>2561</v>
      </c>
      <c r="D1469" t="s">
        <v>1234</v>
      </c>
      <c r="E1469" t="s">
        <v>1250</v>
      </c>
      <c r="F1469" t="s">
        <v>380</v>
      </c>
      <c r="G1469" t="s">
        <v>1237</v>
      </c>
      <c r="H1469" t="s">
        <v>1243</v>
      </c>
      <c r="J1469">
        <v>98</v>
      </c>
    </row>
    <row r="1470" spans="1:10">
      <c r="A1470">
        <v>718205</v>
      </c>
      <c r="B1470" t="s">
        <v>1019</v>
      </c>
      <c r="C1470" t="s">
        <v>2561</v>
      </c>
      <c r="D1470" t="s">
        <v>1234</v>
      </c>
      <c r="E1470" t="s">
        <v>1245</v>
      </c>
      <c r="F1470" t="s">
        <v>380</v>
      </c>
      <c r="G1470" t="s">
        <v>1237</v>
      </c>
      <c r="H1470" t="s">
        <v>1243</v>
      </c>
      <c r="J1470">
        <v>86</v>
      </c>
    </row>
    <row r="1471" spans="1:10">
      <c r="A1471">
        <v>808433</v>
      </c>
      <c r="B1471" t="s">
        <v>1595</v>
      </c>
      <c r="C1471" t="s">
        <v>2561</v>
      </c>
      <c r="D1471" t="s">
        <v>1241</v>
      </c>
      <c r="F1471" t="s">
        <v>380</v>
      </c>
      <c r="G1471" t="s">
        <v>1237</v>
      </c>
      <c r="J1471">
        <v>82</v>
      </c>
    </row>
    <row r="1472" spans="1:10">
      <c r="A1472">
        <v>706754</v>
      </c>
      <c r="B1472" t="s">
        <v>2562</v>
      </c>
      <c r="C1472" t="s">
        <v>2563</v>
      </c>
      <c r="D1472" t="s">
        <v>1234</v>
      </c>
      <c r="E1472" t="s">
        <v>1242</v>
      </c>
      <c r="F1472" t="s">
        <v>380</v>
      </c>
      <c r="G1472" t="s">
        <v>1237</v>
      </c>
      <c r="J1472">
        <v>7</v>
      </c>
    </row>
    <row r="1473" spans="1:10">
      <c r="A1473">
        <v>707282</v>
      </c>
      <c r="B1473" t="s">
        <v>2564</v>
      </c>
      <c r="C1473" t="s">
        <v>2565</v>
      </c>
      <c r="D1473" t="s">
        <v>1234</v>
      </c>
      <c r="F1473" t="s">
        <v>380</v>
      </c>
      <c r="G1473" t="s">
        <v>1237</v>
      </c>
      <c r="J1473">
        <v>72</v>
      </c>
    </row>
    <row r="1474" spans="1:10">
      <c r="A1474">
        <v>812118</v>
      </c>
      <c r="B1474" t="s">
        <v>1745</v>
      </c>
      <c r="C1474" t="s">
        <v>2566</v>
      </c>
      <c r="D1474" t="s">
        <v>1241</v>
      </c>
      <c r="E1474" t="s">
        <v>1242</v>
      </c>
      <c r="F1474" t="s">
        <v>380</v>
      </c>
      <c r="G1474" t="s">
        <v>1237</v>
      </c>
      <c r="J1474">
        <v>10</v>
      </c>
    </row>
    <row r="1475" spans="1:10">
      <c r="A1475">
        <v>808164</v>
      </c>
      <c r="B1475" t="s">
        <v>1907</v>
      </c>
      <c r="C1475" t="s">
        <v>2566</v>
      </c>
      <c r="D1475" t="s">
        <v>1241</v>
      </c>
      <c r="E1475" t="s">
        <v>1236</v>
      </c>
      <c r="F1475" t="s">
        <v>380</v>
      </c>
      <c r="G1475" t="s">
        <v>1237</v>
      </c>
      <c r="J1475">
        <v>77</v>
      </c>
    </row>
    <row r="1476" spans="1:10">
      <c r="A1476">
        <v>807128</v>
      </c>
      <c r="B1476" t="s">
        <v>1592</v>
      </c>
      <c r="C1476" t="s">
        <v>2567</v>
      </c>
      <c r="D1476" t="s">
        <v>1241</v>
      </c>
      <c r="E1476" t="s">
        <v>1242</v>
      </c>
      <c r="F1476" t="s">
        <v>380</v>
      </c>
      <c r="G1476" t="s">
        <v>1237</v>
      </c>
      <c r="J1476">
        <v>8</v>
      </c>
    </row>
    <row r="1477" spans="1:10">
      <c r="A1477">
        <v>775167</v>
      </c>
      <c r="B1477" t="s">
        <v>1028</v>
      </c>
      <c r="C1477" t="s">
        <v>2568</v>
      </c>
      <c r="D1477" t="s">
        <v>1234</v>
      </c>
      <c r="E1477" t="s">
        <v>1249</v>
      </c>
      <c r="F1477" t="s">
        <v>166</v>
      </c>
      <c r="G1477" t="s">
        <v>1237</v>
      </c>
      <c r="H1477" t="s">
        <v>1243</v>
      </c>
      <c r="I1477">
        <v>9150234</v>
      </c>
      <c r="J1477">
        <v>96</v>
      </c>
    </row>
    <row r="1478" spans="1:10">
      <c r="A1478">
        <v>889210</v>
      </c>
      <c r="B1478" t="s">
        <v>1795</v>
      </c>
      <c r="C1478" t="s">
        <v>2569</v>
      </c>
      <c r="D1478" t="s">
        <v>1241</v>
      </c>
      <c r="E1478" t="s">
        <v>1292</v>
      </c>
      <c r="F1478" t="s">
        <v>169</v>
      </c>
      <c r="G1478" t="s">
        <v>1237</v>
      </c>
      <c r="H1478" t="s">
        <v>1243</v>
      </c>
      <c r="I1478">
        <v>1159995</v>
      </c>
      <c r="J1478">
        <v>97</v>
      </c>
    </row>
    <row r="1479" spans="1:10">
      <c r="A1479">
        <v>700406</v>
      </c>
      <c r="B1479" t="s">
        <v>675</v>
      </c>
      <c r="C1479" t="s">
        <v>2570</v>
      </c>
      <c r="D1479" t="s">
        <v>1234</v>
      </c>
      <c r="E1479" t="s">
        <v>1271</v>
      </c>
      <c r="F1479" t="s">
        <v>380</v>
      </c>
      <c r="G1479" t="s">
        <v>1237</v>
      </c>
      <c r="H1479" t="s">
        <v>1243</v>
      </c>
      <c r="J1479">
        <v>81</v>
      </c>
    </row>
    <row r="1480" spans="1:10">
      <c r="A1480">
        <v>707626</v>
      </c>
      <c r="B1480" t="s">
        <v>675</v>
      </c>
      <c r="C1480" t="s">
        <v>2570</v>
      </c>
      <c r="D1480" t="s">
        <v>1234</v>
      </c>
      <c r="F1480" t="s">
        <v>179</v>
      </c>
      <c r="G1480" t="s">
        <v>1237</v>
      </c>
      <c r="J1480">
        <v>99</v>
      </c>
    </row>
    <row r="1481" spans="1:10">
      <c r="A1481">
        <v>704142</v>
      </c>
      <c r="B1481" t="s">
        <v>1013</v>
      </c>
      <c r="C1481" t="s">
        <v>2570</v>
      </c>
      <c r="D1481" t="s">
        <v>1234</v>
      </c>
      <c r="F1481" t="s">
        <v>179</v>
      </c>
      <c r="G1481" t="s">
        <v>1237</v>
      </c>
      <c r="J1481">
        <v>68</v>
      </c>
    </row>
    <row r="1482" spans="1:10">
      <c r="A1482">
        <v>705832</v>
      </c>
      <c r="B1482" t="s">
        <v>1013</v>
      </c>
      <c r="C1482" t="s">
        <v>2570</v>
      </c>
      <c r="D1482" t="s">
        <v>1234</v>
      </c>
      <c r="F1482" t="s">
        <v>179</v>
      </c>
      <c r="G1482" t="s">
        <v>1237</v>
      </c>
      <c r="J1482">
        <v>99</v>
      </c>
    </row>
    <row r="1483" spans="1:10">
      <c r="A1483">
        <v>804585</v>
      </c>
      <c r="B1483" t="s">
        <v>929</v>
      </c>
      <c r="C1483" t="s">
        <v>2571</v>
      </c>
      <c r="D1483" t="s">
        <v>1241</v>
      </c>
      <c r="E1483" t="s">
        <v>1319</v>
      </c>
      <c r="F1483" t="s">
        <v>210</v>
      </c>
      <c r="G1483" t="s">
        <v>1237</v>
      </c>
      <c r="J1483">
        <v>88</v>
      </c>
    </row>
    <row r="1484" spans="1:10">
      <c r="A1484">
        <v>888883</v>
      </c>
      <c r="B1484" t="s">
        <v>1333</v>
      </c>
      <c r="C1484" t="s">
        <v>2572</v>
      </c>
      <c r="D1484" t="s">
        <v>1241</v>
      </c>
      <c r="E1484" t="s">
        <v>1271</v>
      </c>
      <c r="F1484" t="s">
        <v>22</v>
      </c>
      <c r="G1484" t="s">
        <v>1237</v>
      </c>
      <c r="H1484" t="s">
        <v>1243</v>
      </c>
      <c r="I1484">
        <v>9155052</v>
      </c>
      <c r="J1484">
        <v>96</v>
      </c>
    </row>
    <row r="1485" spans="1:10">
      <c r="A1485">
        <v>805682</v>
      </c>
      <c r="B1485" t="s">
        <v>1279</v>
      </c>
      <c r="C1485" t="s">
        <v>2573</v>
      </c>
      <c r="D1485" t="s">
        <v>1241</v>
      </c>
      <c r="E1485" t="s">
        <v>1254</v>
      </c>
      <c r="F1485" t="s">
        <v>380</v>
      </c>
      <c r="G1485" t="s">
        <v>1237</v>
      </c>
      <c r="J1485">
        <v>84</v>
      </c>
    </row>
    <row r="1486" spans="1:10">
      <c r="A1486">
        <v>706982</v>
      </c>
      <c r="B1486" t="s">
        <v>1069</v>
      </c>
      <c r="C1486" t="s">
        <v>2574</v>
      </c>
      <c r="D1486" t="s">
        <v>1234</v>
      </c>
      <c r="E1486" t="s">
        <v>1254</v>
      </c>
      <c r="F1486" t="s">
        <v>380</v>
      </c>
      <c r="G1486" t="s">
        <v>1237</v>
      </c>
      <c r="H1486" t="s">
        <v>1243</v>
      </c>
      <c r="J1486">
        <v>85</v>
      </c>
    </row>
    <row r="1487" spans="1:10">
      <c r="A1487">
        <v>777999</v>
      </c>
      <c r="B1487" t="s">
        <v>1539</v>
      </c>
      <c r="C1487" t="s">
        <v>2575</v>
      </c>
      <c r="D1487" t="s">
        <v>1234</v>
      </c>
      <c r="E1487" t="s">
        <v>1312</v>
      </c>
      <c r="F1487" t="s">
        <v>219</v>
      </c>
      <c r="G1487" t="s">
        <v>1237</v>
      </c>
      <c r="J1487">
        <v>91</v>
      </c>
    </row>
    <row r="1488" spans="1:10">
      <c r="A1488">
        <v>701113</v>
      </c>
      <c r="B1488" t="s">
        <v>1399</v>
      </c>
      <c r="C1488" t="s">
        <v>2576</v>
      </c>
      <c r="D1488" t="s">
        <v>1234</v>
      </c>
      <c r="F1488" t="s">
        <v>380</v>
      </c>
      <c r="G1488" t="s">
        <v>1237</v>
      </c>
      <c r="J1488">
        <v>13</v>
      </c>
    </row>
    <row r="1489" spans="1:10">
      <c r="A1489">
        <v>811209</v>
      </c>
      <c r="B1489" t="s">
        <v>130</v>
      </c>
      <c r="C1489" t="s">
        <v>2577</v>
      </c>
      <c r="D1489" t="s">
        <v>1241</v>
      </c>
      <c r="F1489" t="s">
        <v>380</v>
      </c>
      <c r="G1489" t="s">
        <v>1237</v>
      </c>
      <c r="J1489">
        <v>11</v>
      </c>
    </row>
    <row r="1490" spans="1:10">
      <c r="A1490">
        <v>807237</v>
      </c>
      <c r="B1490" t="s">
        <v>1355</v>
      </c>
      <c r="C1490" t="s">
        <v>2578</v>
      </c>
      <c r="D1490" t="s">
        <v>1241</v>
      </c>
      <c r="F1490" t="s">
        <v>380</v>
      </c>
      <c r="G1490" t="s">
        <v>1237</v>
      </c>
      <c r="J1490">
        <v>77</v>
      </c>
    </row>
    <row r="1491" spans="1:10">
      <c r="A1491">
        <v>800367</v>
      </c>
      <c r="B1491" t="s">
        <v>1795</v>
      </c>
      <c r="C1491" t="s">
        <v>2579</v>
      </c>
      <c r="D1491" t="s">
        <v>1241</v>
      </c>
      <c r="F1491" t="s">
        <v>380</v>
      </c>
      <c r="G1491" t="s">
        <v>1237</v>
      </c>
      <c r="J1491">
        <v>90</v>
      </c>
    </row>
    <row r="1492" spans="1:10">
      <c r="A1492">
        <v>700753</v>
      </c>
      <c r="B1492" t="s">
        <v>1298</v>
      </c>
      <c r="C1492" t="s">
        <v>2580</v>
      </c>
      <c r="D1492" t="s">
        <v>1234</v>
      </c>
      <c r="E1492" t="s">
        <v>1236</v>
      </c>
      <c r="F1492" t="s">
        <v>380</v>
      </c>
      <c r="G1492" t="s">
        <v>1237</v>
      </c>
      <c r="J1492">
        <v>46</v>
      </c>
    </row>
    <row r="1493" spans="1:10">
      <c r="A1493">
        <v>800509</v>
      </c>
      <c r="B1493" t="s">
        <v>2581</v>
      </c>
      <c r="C1493" t="s">
        <v>2582</v>
      </c>
      <c r="D1493" t="s">
        <v>1241</v>
      </c>
      <c r="E1493" t="s">
        <v>1235</v>
      </c>
      <c r="F1493" t="s">
        <v>380</v>
      </c>
      <c r="G1493" t="s">
        <v>1237</v>
      </c>
      <c r="H1493" t="s">
        <v>1243</v>
      </c>
      <c r="J1493">
        <v>90</v>
      </c>
    </row>
    <row r="1494" spans="1:10">
      <c r="A1494">
        <v>705506</v>
      </c>
      <c r="B1494" t="s">
        <v>116</v>
      </c>
      <c r="C1494" t="s">
        <v>2583</v>
      </c>
      <c r="D1494" t="s">
        <v>1234</v>
      </c>
      <c r="F1494" t="s">
        <v>380</v>
      </c>
      <c r="G1494" t="s">
        <v>1237</v>
      </c>
      <c r="J1494">
        <v>76</v>
      </c>
    </row>
    <row r="1495" spans="1:10">
      <c r="A1495">
        <v>811947</v>
      </c>
      <c r="B1495" t="s">
        <v>2584</v>
      </c>
      <c r="C1495" t="s">
        <v>2585</v>
      </c>
      <c r="D1495" t="s">
        <v>1241</v>
      </c>
      <c r="E1495" t="s">
        <v>1248</v>
      </c>
      <c r="F1495" t="s">
        <v>197</v>
      </c>
      <c r="G1495" t="s">
        <v>1237</v>
      </c>
      <c r="H1495" t="s">
        <v>1243</v>
      </c>
      <c r="J1495">
        <v>14</v>
      </c>
    </row>
    <row r="1496" spans="1:10">
      <c r="A1496">
        <v>887622</v>
      </c>
      <c r="B1496" t="s">
        <v>2185</v>
      </c>
      <c r="C1496" t="s">
        <v>2586</v>
      </c>
      <c r="D1496" t="s">
        <v>1241</v>
      </c>
      <c r="E1496" t="s">
        <v>1264</v>
      </c>
      <c r="F1496" t="s">
        <v>210</v>
      </c>
      <c r="G1496" t="s">
        <v>1237</v>
      </c>
      <c r="H1496" t="s">
        <v>1243</v>
      </c>
      <c r="J1496">
        <v>80</v>
      </c>
    </row>
    <row r="1497" spans="1:10">
      <c r="A1497">
        <v>700812</v>
      </c>
      <c r="B1497" t="s">
        <v>1411</v>
      </c>
      <c r="C1497" t="s">
        <v>2587</v>
      </c>
      <c r="D1497" t="s">
        <v>1234</v>
      </c>
      <c r="E1497" t="s">
        <v>1319</v>
      </c>
      <c r="F1497" t="s">
        <v>179</v>
      </c>
      <c r="G1497" t="s">
        <v>1237</v>
      </c>
      <c r="J1497">
        <v>78</v>
      </c>
    </row>
    <row r="1498" spans="1:10">
      <c r="A1498">
        <v>705066</v>
      </c>
      <c r="B1498" t="s">
        <v>2588</v>
      </c>
      <c r="C1498" t="s">
        <v>2589</v>
      </c>
      <c r="D1498" t="s">
        <v>1234</v>
      </c>
      <c r="F1498" t="s">
        <v>179</v>
      </c>
      <c r="G1498" t="s">
        <v>1237</v>
      </c>
      <c r="H1498" t="s">
        <v>1243</v>
      </c>
      <c r="J1498">
        <v>10</v>
      </c>
    </row>
    <row r="1499" spans="1:10">
      <c r="A1499">
        <v>704659</v>
      </c>
      <c r="B1499" t="s">
        <v>2590</v>
      </c>
      <c r="C1499" t="s">
        <v>2589</v>
      </c>
      <c r="D1499" t="s">
        <v>1234</v>
      </c>
      <c r="F1499" t="s">
        <v>179</v>
      </c>
      <c r="G1499" t="s">
        <v>1237</v>
      </c>
      <c r="H1499" t="s">
        <v>1243</v>
      </c>
      <c r="I1499">
        <v>9150042</v>
      </c>
      <c r="J1499">
        <v>77</v>
      </c>
    </row>
    <row r="1500" spans="1:10">
      <c r="A1500">
        <v>702737</v>
      </c>
      <c r="B1500" t="s">
        <v>1023</v>
      </c>
      <c r="C1500" t="s">
        <v>2589</v>
      </c>
      <c r="D1500" t="s">
        <v>1234</v>
      </c>
      <c r="E1500" t="s">
        <v>1254</v>
      </c>
      <c r="F1500" t="s">
        <v>380</v>
      </c>
      <c r="G1500" t="s">
        <v>1237</v>
      </c>
      <c r="J1500">
        <v>67</v>
      </c>
    </row>
    <row r="1501" spans="1:10">
      <c r="A1501">
        <v>711956</v>
      </c>
      <c r="B1501" t="s">
        <v>122</v>
      </c>
      <c r="C1501" t="s">
        <v>2591</v>
      </c>
      <c r="D1501" t="s">
        <v>1234</v>
      </c>
      <c r="E1501" t="s">
        <v>1236</v>
      </c>
      <c r="F1501" t="s">
        <v>327</v>
      </c>
      <c r="G1501" t="s">
        <v>1237</v>
      </c>
      <c r="J1501">
        <v>13</v>
      </c>
    </row>
    <row r="1502" spans="1:10">
      <c r="A1502">
        <v>707262</v>
      </c>
      <c r="B1502" t="s">
        <v>1477</v>
      </c>
      <c r="C1502" t="s">
        <v>2592</v>
      </c>
      <c r="D1502" t="s">
        <v>1234</v>
      </c>
      <c r="E1502" t="s">
        <v>1264</v>
      </c>
      <c r="F1502" t="s">
        <v>169</v>
      </c>
      <c r="G1502" t="s">
        <v>1237</v>
      </c>
      <c r="J1502">
        <v>9</v>
      </c>
    </row>
    <row r="1503" spans="1:10">
      <c r="A1503">
        <v>715865</v>
      </c>
      <c r="B1503" t="s">
        <v>655</v>
      </c>
      <c r="C1503" t="s">
        <v>2593</v>
      </c>
      <c r="D1503" t="s">
        <v>1234</v>
      </c>
      <c r="F1503" t="s">
        <v>179</v>
      </c>
      <c r="G1503" t="s">
        <v>1237</v>
      </c>
      <c r="I1503">
        <v>9150007</v>
      </c>
      <c r="J1503">
        <v>74</v>
      </c>
    </row>
    <row r="1504" spans="1:10">
      <c r="A1504">
        <v>710205</v>
      </c>
      <c r="B1504" t="s">
        <v>938</v>
      </c>
      <c r="C1504" t="s">
        <v>2593</v>
      </c>
      <c r="D1504" t="s">
        <v>1234</v>
      </c>
      <c r="E1504" t="s">
        <v>1235</v>
      </c>
      <c r="F1504" t="s">
        <v>380</v>
      </c>
      <c r="G1504" t="s">
        <v>1237</v>
      </c>
      <c r="H1504" t="s">
        <v>1243</v>
      </c>
      <c r="J1504">
        <v>81</v>
      </c>
    </row>
    <row r="1505" spans="1:10">
      <c r="A1505">
        <v>702386</v>
      </c>
      <c r="B1505" t="s">
        <v>1288</v>
      </c>
      <c r="C1505" t="s">
        <v>2593</v>
      </c>
      <c r="D1505" t="s">
        <v>1234</v>
      </c>
      <c r="E1505" t="s">
        <v>1249</v>
      </c>
      <c r="F1505" t="s">
        <v>1829</v>
      </c>
      <c r="G1505" t="s">
        <v>1237</v>
      </c>
      <c r="H1505" t="s">
        <v>1243</v>
      </c>
      <c r="I1505">
        <v>9150267</v>
      </c>
      <c r="J1505">
        <v>99</v>
      </c>
    </row>
    <row r="1506" spans="1:10">
      <c r="A1506">
        <v>712745</v>
      </c>
      <c r="B1506" t="s">
        <v>1013</v>
      </c>
      <c r="C1506" t="s">
        <v>2594</v>
      </c>
      <c r="D1506" t="s">
        <v>1234</v>
      </c>
      <c r="E1506" t="s">
        <v>1292</v>
      </c>
      <c r="F1506" t="s">
        <v>380</v>
      </c>
      <c r="G1506" t="s">
        <v>1237</v>
      </c>
      <c r="J1506">
        <v>80</v>
      </c>
    </row>
    <row r="1507" spans="1:10">
      <c r="A1507">
        <v>891731</v>
      </c>
      <c r="B1507" t="s">
        <v>2595</v>
      </c>
      <c r="C1507" t="s">
        <v>2596</v>
      </c>
      <c r="D1507" t="s">
        <v>1241</v>
      </c>
      <c r="E1507" t="s">
        <v>1264</v>
      </c>
      <c r="F1507" t="s">
        <v>179</v>
      </c>
      <c r="G1507" t="s">
        <v>1237</v>
      </c>
      <c r="H1507" t="s">
        <v>1243</v>
      </c>
      <c r="J1507">
        <v>16</v>
      </c>
    </row>
    <row r="1508" spans="1:10">
      <c r="A1508">
        <v>715422</v>
      </c>
      <c r="B1508" t="s">
        <v>652</v>
      </c>
      <c r="C1508" t="s">
        <v>2597</v>
      </c>
      <c r="D1508" t="s">
        <v>1234</v>
      </c>
      <c r="F1508" t="s">
        <v>380</v>
      </c>
      <c r="G1508" t="s">
        <v>1237</v>
      </c>
      <c r="J1508">
        <v>93</v>
      </c>
    </row>
    <row r="1509" spans="1:10">
      <c r="A1509">
        <v>713972</v>
      </c>
      <c r="B1509" t="s">
        <v>1075</v>
      </c>
      <c r="C1509" t="s">
        <v>2597</v>
      </c>
      <c r="D1509" t="s">
        <v>1234</v>
      </c>
      <c r="E1509" t="s">
        <v>1254</v>
      </c>
      <c r="F1509" t="s">
        <v>380</v>
      </c>
      <c r="G1509" t="s">
        <v>1237</v>
      </c>
      <c r="J1509">
        <v>95</v>
      </c>
    </row>
    <row r="1510" spans="1:10">
      <c r="A1510">
        <v>714024</v>
      </c>
      <c r="B1510" t="s">
        <v>2125</v>
      </c>
      <c r="C1510" t="s">
        <v>2598</v>
      </c>
      <c r="D1510" t="s">
        <v>1234</v>
      </c>
      <c r="F1510" t="s">
        <v>380</v>
      </c>
      <c r="G1510" t="s">
        <v>1237</v>
      </c>
      <c r="H1510" t="s">
        <v>1243</v>
      </c>
      <c r="J1510">
        <v>81</v>
      </c>
    </row>
    <row r="1511" spans="1:10">
      <c r="A1511">
        <v>800944</v>
      </c>
      <c r="B1511" t="s">
        <v>2599</v>
      </c>
      <c r="C1511" t="s">
        <v>2600</v>
      </c>
      <c r="D1511" t="s">
        <v>1241</v>
      </c>
      <c r="E1511" t="s">
        <v>1254</v>
      </c>
      <c r="F1511" t="s">
        <v>380</v>
      </c>
      <c r="G1511" t="s">
        <v>1237</v>
      </c>
      <c r="J1511">
        <v>46</v>
      </c>
    </row>
    <row r="1512" spans="1:10">
      <c r="A1512">
        <v>703507</v>
      </c>
      <c r="B1512" t="s">
        <v>1247</v>
      </c>
      <c r="C1512" t="s">
        <v>2601</v>
      </c>
      <c r="D1512" t="s">
        <v>1234</v>
      </c>
      <c r="F1512" t="s">
        <v>380</v>
      </c>
      <c r="G1512" t="s">
        <v>1237</v>
      </c>
      <c r="J1512">
        <v>78</v>
      </c>
    </row>
    <row r="1513" spans="1:10">
      <c r="A1513">
        <v>812989</v>
      </c>
      <c r="B1513" t="s">
        <v>1279</v>
      </c>
      <c r="C1513" t="s">
        <v>2602</v>
      </c>
      <c r="D1513" t="s">
        <v>1241</v>
      </c>
      <c r="E1513" t="s">
        <v>1292</v>
      </c>
      <c r="F1513" t="s">
        <v>380</v>
      </c>
      <c r="G1513" t="s">
        <v>1237</v>
      </c>
      <c r="H1513" t="s">
        <v>1243</v>
      </c>
      <c r="J1513">
        <v>78</v>
      </c>
    </row>
    <row r="1514" spans="1:10">
      <c r="A1514">
        <v>810364</v>
      </c>
      <c r="B1514" t="s">
        <v>965</v>
      </c>
      <c r="C1514" t="s">
        <v>2603</v>
      </c>
      <c r="D1514" t="s">
        <v>1241</v>
      </c>
      <c r="F1514" t="s">
        <v>380</v>
      </c>
      <c r="G1514" t="s">
        <v>1237</v>
      </c>
      <c r="J1514">
        <v>77</v>
      </c>
    </row>
    <row r="1515" spans="1:10">
      <c r="A1515">
        <v>704063</v>
      </c>
      <c r="B1515" t="s">
        <v>1477</v>
      </c>
      <c r="C1515" t="s">
        <v>2604</v>
      </c>
      <c r="D1515" t="s">
        <v>1234</v>
      </c>
      <c r="E1515" t="s">
        <v>1236</v>
      </c>
      <c r="F1515" t="s">
        <v>380</v>
      </c>
      <c r="G1515" t="s">
        <v>1237</v>
      </c>
      <c r="J1515">
        <v>67</v>
      </c>
    </row>
    <row r="1516" spans="1:10">
      <c r="A1516">
        <v>774763</v>
      </c>
      <c r="B1516" t="s">
        <v>675</v>
      </c>
      <c r="C1516" t="s">
        <v>2605</v>
      </c>
      <c r="D1516" t="s">
        <v>1234</v>
      </c>
      <c r="E1516" t="s">
        <v>1236</v>
      </c>
      <c r="F1516" t="s">
        <v>219</v>
      </c>
      <c r="G1516" t="s">
        <v>1237</v>
      </c>
      <c r="H1516" t="s">
        <v>1243</v>
      </c>
      <c r="J1516">
        <v>2</v>
      </c>
    </row>
    <row r="1517" spans="1:10">
      <c r="A1517">
        <v>711737</v>
      </c>
      <c r="B1517" t="s">
        <v>938</v>
      </c>
      <c r="C1517" t="s">
        <v>2605</v>
      </c>
      <c r="D1517" t="s">
        <v>1234</v>
      </c>
      <c r="E1517" t="s">
        <v>1236</v>
      </c>
      <c r="F1517" t="s">
        <v>380</v>
      </c>
      <c r="G1517" t="s">
        <v>1237</v>
      </c>
      <c r="J1517">
        <v>71</v>
      </c>
    </row>
    <row r="1518" spans="1:10">
      <c r="A1518">
        <v>701646</v>
      </c>
      <c r="B1518" t="s">
        <v>655</v>
      </c>
      <c r="C1518" t="s">
        <v>2606</v>
      </c>
      <c r="D1518" t="s">
        <v>1234</v>
      </c>
      <c r="E1518" t="s">
        <v>1254</v>
      </c>
      <c r="F1518" t="s">
        <v>59</v>
      </c>
      <c r="G1518" t="s">
        <v>1237</v>
      </c>
      <c r="J1518">
        <v>76</v>
      </c>
    </row>
    <row r="1519" spans="1:10">
      <c r="A1519">
        <v>774471</v>
      </c>
      <c r="B1519" t="s">
        <v>675</v>
      </c>
      <c r="C1519" t="s">
        <v>2607</v>
      </c>
      <c r="D1519" t="s">
        <v>1234</v>
      </c>
      <c r="E1519" t="s">
        <v>1256</v>
      </c>
      <c r="F1519" t="s">
        <v>195</v>
      </c>
      <c r="G1519" t="s">
        <v>1237</v>
      </c>
      <c r="H1519" t="s">
        <v>1243</v>
      </c>
      <c r="I1519">
        <v>9150266</v>
      </c>
      <c r="J1519">
        <v>4</v>
      </c>
    </row>
    <row r="1520" spans="1:10">
      <c r="A1520">
        <v>888864</v>
      </c>
      <c r="B1520" t="s">
        <v>965</v>
      </c>
      <c r="C1520" t="s">
        <v>2608</v>
      </c>
      <c r="D1520" t="s">
        <v>1241</v>
      </c>
      <c r="E1520" t="s">
        <v>1254</v>
      </c>
      <c r="F1520" t="s">
        <v>59</v>
      </c>
      <c r="G1520" t="s">
        <v>1237</v>
      </c>
      <c r="H1520" t="s">
        <v>1243</v>
      </c>
      <c r="I1520">
        <v>9155112</v>
      </c>
      <c r="J1520">
        <v>5</v>
      </c>
    </row>
    <row r="1521" spans="1:10">
      <c r="A1521">
        <v>710326</v>
      </c>
      <c r="B1521" t="s">
        <v>1411</v>
      </c>
      <c r="C1521" t="s">
        <v>2609</v>
      </c>
      <c r="D1521" t="s">
        <v>1234</v>
      </c>
      <c r="F1521" t="s">
        <v>380</v>
      </c>
      <c r="G1521" t="s">
        <v>1237</v>
      </c>
      <c r="J1521">
        <v>5</v>
      </c>
    </row>
    <row r="1522" spans="1:10">
      <c r="A1522">
        <v>718440</v>
      </c>
      <c r="B1522" t="s">
        <v>655</v>
      </c>
      <c r="C1522" t="s">
        <v>2610</v>
      </c>
      <c r="D1522" t="s">
        <v>1234</v>
      </c>
      <c r="E1522" t="s">
        <v>1271</v>
      </c>
      <c r="F1522" t="s">
        <v>380</v>
      </c>
      <c r="G1522" t="s">
        <v>1237</v>
      </c>
      <c r="H1522" t="s">
        <v>1243</v>
      </c>
      <c r="J1522">
        <v>81</v>
      </c>
    </row>
    <row r="1523" spans="1:10">
      <c r="A1523">
        <v>712213</v>
      </c>
      <c r="B1523" t="s">
        <v>1069</v>
      </c>
      <c r="C1523" t="s">
        <v>2611</v>
      </c>
      <c r="D1523" t="s">
        <v>1234</v>
      </c>
      <c r="E1523" t="s">
        <v>1271</v>
      </c>
      <c r="F1523" t="s">
        <v>380</v>
      </c>
      <c r="G1523" t="s">
        <v>1237</v>
      </c>
      <c r="J1523">
        <v>47</v>
      </c>
    </row>
    <row r="1524" spans="1:10">
      <c r="A1524">
        <v>806896</v>
      </c>
      <c r="B1524" t="s">
        <v>965</v>
      </c>
      <c r="C1524" t="s">
        <v>2612</v>
      </c>
      <c r="D1524" t="s">
        <v>1241</v>
      </c>
      <c r="E1524" t="s">
        <v>1236</v>
      </c>
      <c r="F1524" t="s">
        <v>174</v>
      </c>
      <c r="G1524" t="s">
        <v>1237</v>
      </c>
      <c r="J1524">
        <v>79</v>
      </c>
    </row>
    <row r="1525" spans="1:10">
      <c r="A1525">
        <v>776036</v>
      </c>
      <c r="B1525" t="s">
        <v>1869</v>
      </c>
      <c r="C1525" t="s">
        <v>2613</v>
      </c>
      <c r="D1525" t="s">
        <v>1234</v>
      </c>
      <c r="E1525" t="s">
        <v>1319</v>
      </c>
      <c r="F1525" t="s">
        <v>380</v>
      </c>
      <c r="G1525" t="s">
        <v>1237</v>
      </c>
      <c r="H1525" t="s">
        <v>1243</v>
      </c>
      <c r="I1525">
        <v>9150165</v>
      </c>
      <c r="J1525">
        <v>1</v>
      </c>
    </row>
    <row r="1526" spans="1:10">
      <c r="A1526">
        <v>888625</v>
      </c>
      <c r="B1526" t="s">
        <v>1093</v>
      </c>
      <c r="C1526" t="s">
        <v>2614</v>
      </c>
      <c r="D1526" t="s">
        <v>1241</v>
      </c>
      <c r="F1526" t="s">
        <v>348</v>
      </c>
      <c r="G1526" t="s">
        <v>1237</v>
      </c>
      <c r="H1526" t="s">
        <v>1243</v>
      </c>
      <c r="I1526">
        <v>9155181</v>
      </c>
      <c r="J1526">
        <v>10</v>
      </c>
    </row>
    <row r="1527" spans="1:10">
      <c r="A1527">
        <v>707848</v>
      </c>
      <c r="B1527" t="s">
        <v>661</v>
      </c>
      <c r="C1527" t="s">
        <v>2615</v>
      </c>
      <c r="D1527" t="s">
        <v>1234</v>
      </c>
      <c r="E1527" t="s">
        <v>1236</v>
      </c>
      <c r="F1527" t="s">
        <v>380</v>
      </c>
      <c r="G1527" t="s">
        <v>1237</v>
      </c>
      <c r="H1527" t="s">
        <v>1243</v>
      </c>
      <c r="J1527">
        <v>89</v>
      </c>
    </row>
    <row r="1528" spans="1:10">
      <c r="A1528">
        <v>714748</v>
      </c>
      <c r="B1528" t="s">
        <v>529</v>
      </c>
      <c r="C1528" t="s">
        <v>2615</v>
      </c>
      <c r="D1528" t="s">
        <v>1234</v>
      </c>
      <c r="F1528" t="s">
        <v>380</v>
      </c>
      <c r="G1528" t="s">
        <v>1237</v>
      </c>
      <c r="J1528">
        <v>76</v>
      </c>
    </row>
    <row r="1529" spans="1:10">
      <c r="A1529">
        <v>807434</v>
      </c>
      <c r="B1529" t="s">
        <v>1159</v>
      </c>
      <c r="C1529" t="s">
        <v>2616</v>
      </c>
      <c r="D1529" t="s">
        <v>1241</v>
      </c>
      <c r="E1529" t="s">
        <v>1236</v>
      </c>
      <c r="F1529" t="s">
        <v>380</v>
      </c>
      <c r="G1529" t="s">
        <v>1237</v>
      </c>
      <c r="J1529">
        <v>93</v>
      </c>
    </row>
    <row r="1530" spans="1:10">
      <c r="A1530">
        <v>811901</v>
      </c>
      <c r="B1530" t="s">
        <v>1462</v>
      </c>
      <c r="C1530" t="s">
        <v>2616</v>
      </c>
      <c r="D1530" t="s">
        <v>1241</v>
      </c>
      <c r="E1530" t="s">
        <v>1236</v>
      </c>
      <c r="F1530" t="s">
        <v>380</v>
      </c>
      <c r="G1530" t="s">
        <v>1237</v>
      </c>
      <c r="J1530">
        <v>91</v>
      </c>
    </row>
    <row r="1531" spans="1:10">
      <c r="A1531">
        <v>776019</v>
      </c>
      <c r="B1531" t="s">
        <v>1258</v>
      </c>
      <c r="C1531" t="s">
        <v>2617</v>
      </c>
      <c r="D1531" t="s">
        <v>1234</v>
      </c>
      <c r="E1531" t="s">
        <v>1271</v>
      </c>
      <c r="F1531" t="s">
        <v>380</v>
      </c>
      <c r="G1531" t="s">
        <v>1237</v>
      </c>
      <c r="H1531" t="s">
        <v>1243</v>
      </c>
      <c r="J1531">
        <v>4</v>
      </c>
    </row>
    <row r="1532" spans="1:10">
      <c r="A1532">
        <v>715232</v>
      </c>
      <c r="B1532" t="s">
        <v>2564</v>
      </c>
      <c r="C1532" t="s">
        <v>2618</v>
      </c>
      <c r="D1532" t="s">
        <v>1234</v>
      </c>
      <c r="E1532" t="s">
        <v>1242</v>
      </c>
      <c r="F1532" t="s">
        <v>380</v>
      </c>
      <c r="G1532" t="s">
        <v>1237</v>
      </c>
      <c r="J1532">
        <v>70</v>
      </c>
    </row>
    <row r="1533" spans="1:10">
      <c r="A1533">
        <v>774754</v>
      </c>
      <c r="B1533" t="s">
        <v>1258</v>
      </c>
      <c r="C1533" t="s">
        <v>2618</v>
      </c>
      <c r="D1533" t="s">
        <v>1234</v>
      </c>
      <c r="F1533" t="s">
        <v>179</v>
      </c>
      <c r="G1533" t="s">
        <v>1237</v>
      </c>
      <c r="H1533" t="s">
        <v>1243</v>
      </c>
      <c r="J1533">
        <v>90</v>
      </c>
    </row>
    <row r="1534" spans="1:10">
      <c r="A1534">
        <v>809926</v>
      </c>
      <c r="B1534" t="s">
        <v>1159</v>
      </c>
      <c r="C1534" t="s">
        <v>2619</v>
      </c>
      <c r="D1534" t="s">
        <v>1241</v>
      </c>
      <c r="E1534" t="s">
        <v>1248</v>
      </c>
      <c r="F1534" t="s">
        <v>380</v>
      </c>
      <c r="G1534" t="s">
        <v>1237</v>
      </c>
      <c r="J1534">
        <v>61</v>
      </c>
    </row>
    <row r="1535" spans="1:10">
      <c r="A1535">
        <v>812069</v>
      </c>
      <c r="B1535" t="s">
        <v>1498</v>
      </c>
      <c r="C1535" t="s">
        <v>2619</v>
      </c>
      <c r="D1535" t="s">
        <v>1241</v>
      </c>
      <c r="F1535" t="s">
        <v>179</v>
      </c>
      <c r="G1535" t="s">
        <v>1237</v>
      </c>
      <c r="J1535">
        <v>59</v>
      </c>
    </row>
    <row r="1536" spans="1:10">
      <c r="A1536">
        <v>887295</v>
      </c>
      <c r="B1536" t="s">
        <v>929</v>
      </c>
      <c r="C1536" t="s">
        <v>2620</v>
      </c>
      <c r="D1536" t="s">
        <v>1241</v>
      </c>
      <c r="E1536" t="s">
        <v>1319</v>
      </c>
      <c r="F1536" t="s">
        <v>189</v>
      </c>
      <c r="G1536" t="s">
        <v>1237</v>
      </c>
      <c r="H1536" t="s">
        <v>1243</v>
      </c>
      <c r="I1536">
        <v>9155130</v>
      </c>
      <c r="J1536">
        <v>7</v>
      </c>
    </row>
    <row r="1537" spans="1:10">
      <c r="A1537">
        <v>806434</v>
      </c>
      <c r="B1537" t="s">
        <v>1432</v>
      </c>
      <c r="C1537" t="s">
        <v>2620</v>
      </c>
      <c r="D1537" t="s">
        <v>1241</v>
      </c>
      <c r="E1537" t="s">
        <v>1319</v>
      </c>
      <c r="F1537" t="s">
        <v>189</v>
      </c>
      <c r="G1537" t="s">
        <v>1237</v>
      </c>
      <c r="J1537">
        <v>74</v>
      </c>
    </row>
    <row r="1538" spans="1:10">
      <c r="A1538">
        <v>811426</v>
      </c>
      <c r="B1538" t="s">
        <v>1500</v>
      </c>
      <c r="C1538" t="s">
        <v>2621</v>
      </c>
      <c r="D1538" t="s">
        <v>1241</v>
      </c>
      <c r="F1538" t="s">
        <v>380</v>
      </c>
      <c r="G1538" t="s">
        <v>1237</v>
      </c>
      <c r="J1538">
        <v>7</v>
      </c>
    </row>
    <row r="1539" spans="1:10">
      <c r="A1539">
        <v>804191</v>
      </c>
      <c r="B1539" t="s">
        <v>1917</v>
      </c>
      <c r="C1539" t="s">
        <v>2622</v>
      </c>
      <c r="D1539" t="s">
        <v>1241</v>
      </c>
      <c r="E1539" t="s">
        <v>1236</v>
      </c>
      <c r="F1539" t="s">
        <v>1507</v>
      </c>
      <c r="G1539" t="s">
        <v>1237</v>
      </c>
      <c r="J1539">
        <v>90</v>
      </c>
    </row>
    <row r="1540" spans="1:10">
      <c r="A1540">
        <v>891416</v>
      </c>
      <c r="B1540" t="s">
        <v>2623</v>
      </c>
      <c r="C1540" t="s">
        <v>2622</v>
      </c>
      <c r="D1540" t="s">
        <v>1241</v>
      </c>
      <c r="E1540" t="s">
        <v>1236</v>
      </c>
      <c r="F1540" t="s">
        <v>1507</v>
      </c>
      <c r="G1540" t="s">
        <v>1237</v>
      </c>
      <c r="J1540">
        <v>20</v>
      </c>
    </row>
    <row r="1541" spans="1:10">
      <c r="A1541">
        <v>702668</v>
      </c>
      <c r="B1541" t="s">
        <v>2624</v>
      </c>
      <c r="C1541" t="s">
        <v>2625</v>
      </c>
      <c r="D1541" t="s">
        <v>1234</v>
      </c>
      <c r="E1541" t="s">
        <v>1271</v>
      </c>
      <c r="F1541" t="s">
        <v>1507</v>
      </c>
      <c r="G1541" t="s">
        <v>1237</v>
      </c>
      <c r="J1541">
        <v>91</v>
      </c>
    </row>
    <row r="1542" spans="1:10">
      <c r="A1542">
        <v>707012</v>
      </c>
      <c r="B1542" t="s">
        <v>1265</v>
      </c>
      <c r="C1542" t="s">
        <v>2626</v>
      </c>
      <c r="D1542" t="s">
        <v>1234</v>
      </c>
      <c r="E1542" t="s">
        <v>1235</v>
      </c>
      <c r="F1542" t="s">
        <v>169</v>
      </c>
      <c r="G1542" t="s">
        <v>1237</v>
      </c>
      <c r="H1542" t="s">
        <v>1243</v>
      </c>
      <c r="I1542">
        <v>9150314</v>
      </c>
      <c r="J1542">
        <v>4</v>
      </c>
    </row>
    <row r="1543" spans="1:10">
      <c r="A1543">
        <v>809596</v>
      </c>
      <c r="B1543" t="s">
        <v>1442</v>
      </c>
      <c r="C1543" t="s">
        <v>2627</v>
      </c>
      <c r="D1543" t="s">
        <v>1241</v>
      </c>
      <c r="E1543" t="s">
        <v>1319</v>
      </c>
      <c r="F1543" t="s">
        <v>179</v>
      </c>
      <c r="G1543" t="s">
        <v>1237</v>
      </c>
      <c r="J1543">
        <v>12</v>
      </c>
    </row>
    <row r="1544" spans="1:10">
      <c r="A1544">
        <v>777752</v>
      </c>
      <c r="B1544" t="s">
        <v>1131</v>
      </c>
      <c r="C1544" t="s">
        <v>1130</v>
      </c>
      <c r="D1544" t="s">
        <v>1234</v>
      </c>
      <c r="E1544" t="s">
        <v>1245</v>
      </c>
      <c r="F1544" t="s">
        <v>179</v>
      </c>
      <c r="G1544" t="s">
        <v>1237</v>
      </c>
      <c r="H1544" t="s">
        <v>1243</v>
      </c>
      <c r="I1544">
        <v>9150413</v>
      </c>
      <c r="J1544">
        <v>11</v>
      </c>
    </row>
    <row r="1545" spans="1:10">
      <c r="A1545">
        <v>701622</v>
      </c>
      <c r="B1545" t="s">
        <v>1755</v>
      </c>
      <c r="C1545" t="s">
        <v>2171</v>
      </c>
      <c r="D1545" t="s">
        <v>1234</v>
      </c>
      <c r="F1545" t="s">
        <v>380</v>
      </c>
      <c r="G1545" t="s">
        <v>1237</v>
      </c>
      <c r="J1545">
        <v>80</v>
      </c>
    </row>
    <row r="1546" spans="1:10">
      <c r="A1546">
        <v>717498</v>
      </c>
      <c r="B1546" t="s">
        <v>529</v>
      </c>
      <c r="C1546" t="s">
        <v>2628</v>
      </c>
      <c r="D1546" t="s">
        <v>1234</v>
      </c>
      <c r="E1546" t="s">
        <v>1242</v>
      </c>
      <c r="F1546" t="s">
        <v>380</v>
      </c>
      <c r="G1546" t="s">
        <v>1237</v>
      </c>
      <c r="J1546">
        <v>11</v>
      </c>
    </row>
    <row r="1547" spans="1:10">
      <c r="A1547">
        <v>811041</v>
      </c>
      <c r="B1547" t="s">
        <v>333</v>
      </c>
      <c r="C1547" t="s">
        <v>2629</v>
      </c>
      <c r="D1547" t="s">
        <v>1241</v>
      </c>
      <c r="E1547" t="s">
        <v>1242</v>
      </c>
      <c r="F1547" t="s">
        <v>380</v>
      </c>
      <c r="G1547" t="s">
        <v>1237</v>
      </c>
      <c r="J1547">
        <v>9</v>
      </c>
    </row>
    <row r="1548" spans="1:10">
      <c r="A1548">
        <v>707750</v>
      </c>
      <c r="B1548" t="s">
        <v>661</v>
      </c>
      <c r="C1548" t="s">
        <v>2630</v>
      </c>
      <c r="D1548" t="s">
        <v>1234</v>
      </c>
      <c r="E1548" t="s">
        <v>1250</v>
      </c>
      <c r="F1548" t="s">
        <v>380</v>
      </c>
      <c r="G1548" t="s">
        <v>1237</v>
      </c>
      <c r="J1548">
        <v>70</v>
      </c>
    </row>
    <row r="1549" spans="1:10">
      <c r="A1549">
        <v>712109</v>
      </c>
      <c r="B1549" t="s">
        <v>1023</v>
      </c>
      <c r="C1549" t="s">
        <v>2631</v>
      </c>
      <c r="D1549" t="s">
        <v>1234</v>
      </c>
      <c r="E1549" t="s">
        <v>1236</v>
      </c>
      <c r="F1549" t="s">
        <v>380</v>
      </c>
      <c r="G1549" t="s">
        <v>1237</v>
      </c>
      <c r="J1549">
        <v>78</v>
      </c>
    </row>
    <row r="1550" spans="1:10">
      <c r="A1550">
        <v>718796</v>
      </c>
      <c r="B1550" t="s">
        <v>1546</v>
      </c>
      <c r="C1550" t="s">
        <v>2632</v>
      </c>
      <c r="D1550" t="s">
        <v>1234</v>
      </c>
      <c r="E1550" t="s">
        <v>1254</v>
      </c>
      <c r="F1550" t="s">
        <v>1261</v>
      </c>
      <c r="G1550" t="s">
        <v>1237</v>
      </c>
      <c r="J1550">
        <v>3</v>
      </c>
    </row>
    <row r="1551" spans="1:10">
      <c r="A1551">
        <v>713122</v>
      </c>
      <c r="B1551" t="s">
        <v>1258</v>
      </c>
      <c r="C1551" t="s">
        <v>2633</v>
      </c>
      <c r="D1551" t="s">
        <v>1234</v>
      </c>
      <c r="E1551" t="s">
        <v>1242</v>
      </c>
      <c r="F1551" t="s">
        <v>380</v>
      </c>
      <c r="G1551" t="s">
        <v>1237</v>
      </c>
      <c r="J1551">
        <v>15</v>
      </c>
    </row>
    <row r="1552" spans="1:10">
      <c r="A1552">
        <v>714106</v>
      </c>
      <c r="B1552" t="s">
        <v>938</v>
      </c>
      <c r="C1552" t="s">
        <v>2634</v>
      </c>
      <c r="D1552" t="s">
        <v>1234</v>
      </c>
      <c r="F1552" t="s">
        <v>380</v>
      </c>
      <c r="G1552" t="s">
        <v>1237</v>
      </c>
      <c r="J1552">
        <v>77</v>
      </c>
    </row>
    <row r="1553" spans="1:10">
      <c r="A1553">
        <v>709594</v>
      </c>
      <c r="B1553" t="s">
        <v>675</v>
      </c>
      <c r="C1553" t="s">
        <v>2635</v>
      </c>
      <c r="D1553" t="s">
        <v>1234</v>
      </c>
      <c r="E1553" t="s">
        <v>1242</v>
      </c>
      <c r="F1553" t="s">
        <v>380</v>
      </c>
      <c r="G1553" t="s">
        <v>1237</v>
      </c>
      <c r="J1553">
        <v>9</v>
      </c>
    </row>
    <row r="1554" spans="1:10">
      <c r="A1554">
        <v>702784</v>
      </c>
      <c r="B1554" t="s">
        <v>1019</v>
      </c>
      <c r="C1554" t="s">
        <v>2635</v>
      </c>
      <c r="D1554" t="s">
        <v>1234</v>
      </c>
      <c r="E1554" t="s">
        <v>1250</v>
      </c>
      <c r="F1554" t="s">
        <v>380</v>
      </c>
      <c r="G1554" t="s">
        <v>1237</v>
      </c>
      <c r="H1554" t="s">
        <v>1243</v>
      </c>
      <c r="J1554">
        <v>83</v>
      </c>
    </row>
    <row r="1555" spans="1:10">
      <c r="A1555">
        <v>706815</v>
      </c>
      <c r="B1555" t="s">
        <v>935</v>
      </c>
      <c r="C1555" t="s">
        <v>2635</v>
      </c>
      <c r="D1555" t="s">
        <v>1234</v>
      </c>
      <c r="E1555" t="s">
        <v>1236</v>
      </c>
      <c r="F1555" t="s">
        <v>380</v>
      </c>
      <c r="G1555" t="s">
        <v>1237</v>
      </c>
      <c r="H1555" t="s">
        <v>1243</v>
      </c>
      <c r="J1555">
        <v>81</v>
      </c>
    </row>
    <row r="1556" spans="1:10">
      <c r="A1556">
        <v>802759</v>
      </c>
      <c r="B1556" t="s">
        <v>1299</v>
      </c>
      <c r="C1556" t="s">
        <v>2636</v>
      </c>
      <c r="D1556" t="s">
        <v>1241</v>
      </c>
      <c r="E1556" t="s">
        <v>1254</v>
      </c>
      <c r="F1556" t="s">
        <v>59</v>
      </c>
      <c r="G1556" t="s">
        <v>1237</v>
      </c>
      <c r="J1556">
        <v>5</v>
      </c>
    </row>
    <row r="1557" spans="1:10">
      <c r="A1557">
        <v>704167</v>
      </c>
      <c r="B1557" t="s">
        <v>1288</v>
      </c>
      <c r="C1557" t="s">
        <v>2637</v>
      </c>
      <c r="D1557" t="s">
        <v>1234</v>
      </c>
      <c r="F1557" t="s">
        <v>380</v>
      </c>
      <c r="G1557" t="s">
        <v>1237</v>
      </c>
      <c r="H1557" t="s">
        <v>1243</v>
      </c>
      <c r="J1557">
        <v>88</v>
      </c>
    </row>
    <row r="1558" spans="1:10">
      <c r="A1558">
        <v>802868</v>
      </c>
      <c r="B1558" t="s">
        <v>1333</v>
      </c>
      <c r="C1558" t="s">
        <v>2638</v>
      </c>
      <c r="D1558" t="s">
        <v>1241</v>
      </c>
      <c r="F1558" t="s">
        <v>380</v>
      </c>
      <c r="G1558" t="s">
        <v>1237</v>
      </c>
      <c r="J1558">
        <v>70</v>
      </c>
    </row>
    <row r="1559" spans="1:10">
      <c r="A1559">
        <v>811339</v>
      </c>
      <c r="B1559" t="s">
        <v>1333</v>
      </c>
      <c r="C1559" t="s">
        <v>2639</v>
      </c>
      <c r="D1559" t="s">
        <v>1241</v>
      </c>
      <c r="E1559" t="s">
        <v>1319</v>
      </c>
      <c r="F1559" t="s">
        <v>189</v>
      </c>
      <c r="G1559" t="s">
        <v>1237</v>
      </c>
      <c r="H1559" t="s">
        <v>1243</v>
      </c>
      <c r="I1559">
        <v>9155176</v>
      </c>
      <c r="J1559">
        <v>10</v>
      </c>
    </row>
    <row r="1560" spans="1:10">
      <c r="A1560">
        <v>809847</v>
      </c>
      <c r="B1560" t="s">
        <v>1168</v>
      </c>
      <c r="C1560" t="s">
        <v>2640</v>
      </c>
      <c r="D1560" t="s">
        <v>1241</v>
      </c>
      <c r="E1560" t="s">
        <v>1264</v>
      </c>
      <c r="F1560" t="s">
        <v>1263</v>
      </c>
      <c r="G1560" t="s">
        <v>1237</v>
      </c>
      <c r="J1560">
        <v>52</v>
      </c>
    </row>
    <row r="1561" spans="1:10">
      <c r="A1561">
        <v>715931</v>
      </c>
      <c r="B1561" t="s">
        <v>1019</v>
      </c>
      <c r="C1561" t="s">
        <v>2641</v>
      </c>
      <c r="D1561" t="s">
        <v>1234</v>
      </c>
      <c r="E1561" t="s">
        <v>1236</v>
      </c>
      <c r="F1561" t="s">
        <v>181</v>
      </c>
      <c r="G1561" t="s">
        <v>1237</v>
      </c>
      <c r="H1561" t="s">
        <v>1243</v>
      </c>
      <c r="I1561">
        <v>9150000</v>
      </c>
      <c r="J1561">
        <v>80</v>
      </c>
    </row>
    <row r="1562" spans="1:10">
      <c r="A1562">
        <v>702417</v>
      </c>
      <c r="B1562" t="s">
        <v>2642</v>
      </c>
      <c r="C1562" t="s">
        <v>2643</v>
      </c>
      <c r="D1562" t="s">
        <v>1234</v>
      </c>
      <c r="F1562" t="s">
        <v>1762</v>
      </c>
      <c r="G1562" t="s">
        <v>1237</v>
      </c>
    </row>
    <row r="1563" spans="1:10">
      <c r="A1563">
        <v>889877</v>
      </c>
      <c r="B1563" t="s">
        <v>2644</v>
      </c>
      <c r="C1563" t="s">
        <v>2645</v>
      </c>
      <c r="D1563" t="s">
        <v>1241</v>
      </c>
      <c r="E1563" t="s">
        <v>1264</v>
      </c>
      <c r="F1563" t="s">
        <v>169</v>
      </c>
      <c r="G1563" t="s">
        <v>1237</v>
      </c>
      <c r="H1563" t="s">
        <v>1243</v>
      </c>
    </row>
    <row r="1564" spans="1:10">
      <c r="A1564">
        <v>702913</v>
      </c>
      <c r="B1564" t="s">
        <v>1425</v>
      </c>
      <c r="C1564" t="s">
        <v>2646</v>
      </c>
      <c r="D1564" t="s">
        <v>1234</v>
      </c>
      <c r="E1564" t="s">
        <v>1271</v>
      </c>
      <c r="F1564" t="s">
        <v>380</v>
      </c>
      <c r="G1564" t="s">
        <v>1237</v>
      </c>
      <c r="J1564">
        <v>80</v>
      </c>
    </row>
    <row r="1565" spans="1:10">
      <c r="A1565">
        <v>891604</v>
      </c>
      <c r="B1565" t="s">
        <v>1333</v>
      </c>
      <c r="C1565" t="s">
        <v>2647</v>
      </c>
      <c r="D1565" t="s">
        <v>1241</v>
      </c>
      <c r="E1565" t="s">
        <v>1236</v>
      </c>
      <c r="F1565" t="s">
        <v>327</v>
      </c>
      <c r="G1565" t="s">
        <v>1237</v>
      </c>
      <c r="J1565">
        <v>15</v>
      </c>
    </row>
    <row r="1566" spans="1:10">
      <c r="A1566">
        <v>890943</v>
      </c>
      <c r="B1566" t="s">
        <v>1592</v>
      </c>
      <c r="C1566" t="s">
        <v>2647</v>
      </c>
      <c r="D1566" t="s">
        <v>1241</v>
      </c>
      <c r="E1566" t="s">
        <v>1236</v>
      </c>
      <c r="F1566" t="s">
        <v>327</v>
      </c>
      <c r="G1566" t="s">
        <v>1237</v>
      </c>
      <c r="J1566">
        <v>13</v>
      </c>
    </row>
    <row r="1567" spans="1:10">
      <c r="A1567">
        <v>888131</v>
      </c>
      <c r="B1567" t="s">
        <v>1351</v>
      </c>
      <c r="C1567" t="s">
        <v>2648</v>
      </c>
      <c r="D1567" t="s">
        <v>1241</v>
      </c>
      <c r="F1567" t="s">
        <v>179</v>
      </c>
      <c r="G1567" t="s">
        <v>1237</v>
      </c>
      <c r="H1567" t="s">
        <v>1243</v>
      </c>
      <c r="J1567">
        <v>99</v>
      </c>
    </row>
    <row r="1568" spans="1:10">
      <c r="A1568">
        <v>813157</v>
      </c>
      <c r="B1568" t="s">
        <v>1526</v>
      </c>
      <c r="C1568" t="s">
        <v>2648</v>
      </c>
      <c r="D1568" t="s">
        <v>1241</v>
      </c>
      <c r="E1568" t="s">
        <v>1319</v>
      </c>
      <c r="F1568" t="s">
        <v>380</v>
      </c>
      <c r="G1568" t="s">
        <v>1237</v>
      </c>
      <c r="J1568">
        <v>75</v>
      </c>
    </row>
    <row r="1569" spans="1:10">
      <c r="A1569">
        <v>889407</v>
      </c>
      <c r="B1569" t="s">
        <v>1159</v>
      </c>
      <c r="C1569" t="s">
        <v>2649</v>
      </c>
      <c r="D1569" t="s">
        <v>1241</v>
      </c>
      <c r="E1569" t="s">
        <v>1248</v>
      </c>
      <c r="F1569" t="s">
        <v>171</v>
      </c>
      <c r="G1569" t="s">
        <v>1237</v>
      </c>
      <c r="H1569" t="s">
        <v>1243</v>
      </c>
      <c r="I1569">
        <v>9155013</v>
      </c>
      <c r="J1569">
        <v>89</v>
      </c>
    </row>
    <row r="1570" spans="1:10">
      <c r="A1570">
        <v>710716</v>
      </c>
      <c r="B1570" t="s">
        <v>1023</v>
      </c>
      <c r="C1570" t="s">
        <v>2650</v>
      </c>
      <c r="D1570" t="s">
        <v>1234</v>
      </c>
      <c r="E1570" t="s">
        <v>1312</v>
      </c>
      <c r="F1570" t="s">
        <v>380</v>
      </c>
      <c r="G1570" t="s">
        <v>1237</v>
      </c>
      <c r="H1570" t="s">
        <v>1243</v>
      </c>
      <c r="I1570">
        <v>9150215</v>
      </c>
      <c r="J1570">
        <v>84</v>
      </c>
    </row>
    <row r="1571" spans="1:10">
      <c r="A1571">
        <v>890399</v>
      </c>
      <c r="B1571" t="s">
        <v>1471</v>
      </c>
      <c r="C1571" t="s">
        <v>2651</v>
      </c>
      <c r="D1571" t="s">
        <v>1241</v>
      </c>
      <c r="E1571" t="s">
        <v>1236</v>
      </c>
      <c r="F1571" t="s">
        <v>169</v>
      </c>
      <c r="G1571" t="s">
        <v>1237</v>
      </c>
      <c r="H1571" t="s">
        <v>1243</v>
      </c>
      <c r="J1571">
        <v>9</v>
      </c>
    </row>
    <row r="1572" spans="1:10">
      <c r="A1572">
        <v>703810</v>
      </c>
      <c r="B1572" t="s">
        <v>1265</v>
      </c>
      <c r="C1572" t="s">
        <v>2652</v>
      </c>
      <c r="D1572" t="s">
        <v>1234</v>
      </c>
      <c r="E1572" t="s">
        <v>1236</v>
      </c>
      <c r="F1572" t="s">
        <v>348</v>
      </c>
      <c r="G1572" t="s">
        <v>1237</v>
      </c>
      <c r="H1572" t="s">
        <v>1243</v>
      </c>
      <c r="J1572">
        <v>10</v>
      </c>
    </row>
    <row r="1573" spans="1:10">
      <c r="A1573">
        <v>807580</v>
      </c>
      <c r="B1573" t="s">
        <v>1279</v>
      </c>
      <c r="C1573" t="s">
        <v>2653</v>
      </c>
      <c r="D1573" t="s">
        <v>1241</v>
      </c>
      <c r="E1573" t="s">
        <v>1236</v>
      </c>
      <c r="F1573" t="s">
        <v>380</v>
      </c>
      <c r="G1573" t="s">
        <v>1237</v>
      </c>
      <c r="H1573" t="s">
        <v>1243</v>
      </c>
      <c r="J1573">
        <v>84</v>
      </c>
    </row>
    <row r="1574" spans="1:10">
      <c r="A1574">
        <v>711183</v>
      </c>
      <c r="B1574" t="s">
        <v>1258</v>
      </c>
      <c r="C1574" t="s">
        <v>2654</v>
      </c>
      <c r="D1574" t="s">
        <v>1234</v>
      </c>
      <c r="E1574" t="s">
        <v>1242</v>
      </c>
      <c r="F1574" t="s">
        <v>380</v>
      </c>
      <c r="G1574" t="s">
        <v>1237</v>
      </c>
      <c r="J1574">
        <v>89</v>
      </c>
    </row>
    <row r="1575" spans="1:10">
      <c r="A1575">
        <v>707409</v>
      </c>
      <c r="B1575" t="s">
        <v>935</v>
      </c>
      <c r="C1575" t="s">
        <v>2655</v>
      </c>
      <c r="D1575" t="s">
        <v>1234</v>
      </c>
      <c r="E1575" t="s">
        <v>1236</v>
      </c>
      <c r="F1575" t="s">
        <v>380</v>
      </c>
      <c r="G1575" t="s">
        <v>1237</v>
      </c>
      <c r="J1575">
        <v>84</v>
      </c>
    </row>
    <row r="1576" spans="1:10">
      <c r="A1576">
        <v>803513</v>
      </c>
      <c r="B1576" t="s">
        <v>2656</v>
      </c>
      <c r="C1576" t="s">
        <v>2657</v>
      </c>
      <c r="D1576" t="s">
        <v>1241</v>
      </c>
      <c r="E1576" t="s">
        <v>1264</v>
      </c>
      <c r="F1576" t="s">
        <v>1263</v>
      </c>
      <c r="G1576" t="s">
        <v>1237</v>
      </c>
      <c r="J1576">
        <v>44</v>
      </c>
    </row>
    <row r="1577" spans="1:10">
      <c r="A1577">
        <v>706609</v>
      </c>
      <c r="B1577" t="s">
        <v>2658</v>
      </c>
      <c r="C1577" t="s">
        <v>2659</v>
      </c>
      <c r="D1577" t="s">
        <v>1234</v>
      </c>
      <c r="E1577" t="s">
        <v>1245</v>
      </c>
      <c r="F1577" t="s">
        <v>1261</v>
      </c>
      <c r="G1577" t="s">
        <v>1237</v>
      </c>
      <c r="J1577">
        <v>4</v>
      </c>
    </row>
    <row r="1578" spans="1:10">
      <c r="A1578">
        <v>889365</v>
      </c>
      <c r="B1578" t="s">
        <v>2220</v>
      </c>
      <c r="C1578" t="s">
        <v>2660</v>
      </c>
      <c r="D1578" t="s">
        <v>1241</v>
      </c>
      <c r="E1578" t="s">
        <v>1245</v>
      </c>
      <c r="F1578" t="s">
        <v>1261</v>
      </c>
      <c r="G1578" t="s">
        <v>1237</v>
      </c>
      <c r="H1578" t="s">
        <v>1243</v>
      </c>
      <c r="J1578">
        <v>6</v>
      </c>
    </row>
    <row r="1579" spans="1:10">
      <c r="A1579">
        <v>889336</v>
      </c>
      <c r="B1579" t="s">
        <v>1169</v>
      </c>
      <c r="C1579" t="s">
        <v>2661</v>
      </c>
      <c r="D1579" t="s">
        <v>1241</v>
      </c>
      <c r="E1579" t="s">
        <v>1242</v>
      </c>
      <c r="F1579" t="s">
        <v>1261</v>
      </c>
      <c r="G1579" t="s">
        <v>1237</v>
      </c>
      <c r="H1579" t="s">
        <v>1243</v>
      </c>
      <c r="J1579">
        <v>8</v>
      </c>
    </row>
    <row r="1580" spans="1:10">
      <c r="A1580">
        <v>703999</v>
      </c>
      <c r="B1580" t="s">
        <v>661</v>
      </c>
      <c r="C1580" t="s">
        <v>1466</v>
      </c>
      <c r="D1580" t="s">
        <v>1234</v>
      </c>
      <c r="E1580" t="s">
        <v>1235</v>
      </c>
      <c r="F1580" t="s">
        <v>1261</v>
      </c>
      <c r="G1580" t="s">
        <v>1237</v>
      </c>
      <c r="J1580">
        <v>9</v>
      </c>
    </row>
    <row r="1581" spans="1:10">
      <c r="A1581">
        <v>706624</v>
      </c>
      <c r="B1581" t="s">
        <v>2492</v>
      </c>
      <c r="C1581" t="s">
        <v>1466</v>
      </c>
      <c r="D1581" t="s">
        <v>1234</v>
      </c>
      <c r="F1581" t="s">
        <v>380</v>
      </c>
      <c r="G1581" t="s">
        <v>1237</v>
      </c>
      <c r="H1581" t="s">
        <v>1243</v>
      </c>
      <c r="J1581">
        <v>80</v>
      </c>
    </row>
    <row r="1582" spans="1:10">
      <c r="A1582">
        <v>700486</v>
      </c>
      <c r="B1582" t="s">
        <v>1265</v>
      </c>
      <c r="C1582" t="s">
        <v>1466</v>
      </c>
      <c r="D1582" t="s">
        <v>1234</v>
      </c>
      <c r="E1582" t="s">
        <v>1235</v>
      </c>
      <c r="F1582" t="s">
        <v>1261</v>
      </c>
      <c r="G1582" t="s">
        <v>1237</v>
      </c>
      <c r="J1582">
        <v>6</v>
      </c>
    </row>
    <row r="1583" spans="1:10">
      <c r="A1583">
        <v>813238</v>
      </c>
      <c r="B1583" t="s">
        <v>1683</v>
      </c>
      <c r="C1583" t="s">
        <v>2662</v>
      </c>
      <c r="D1583" t="s">
        <v>1241</v>
      </c>
      <c r="E1583" t="s">
        <v>1236</v>
      </c>
      <c r="F1583" t="s">
        <v>380</v>
      </c>
      <c r="G1583" t="s">
        <v>1237</v>
      </c>
      <c r="J1583">
        <v>61</v>
      </c>
    </row>
    <row r="1584" spans="1:10">
      <c r="A1584">
        <v>809033</v>
      </c>
      <c r="B1584" t="s">
        <v>2663</v>
      </c>
      <c r="C1584" t="s">
        <v>2662</v>
      </c>
      <c r="D1584" t="s">
        <v>1241</v>
      </c>
      <c r="E1584" t="s">
        <v>1242</v>
      </c>
      <c r="F1584" t="s">
        <v>380</v>
      </c>
      <c r="G1584" t="s">
        <v>1237</v>
      </c>
      <c r="J1584">
        <v>75</v>
      </c>
    </row>
    <row r="1585" spans="1:10">
      <c r="A1585">
        <v>703860</v>
      </c>
      <c r="B1585" t="s">
        <v>1019</v>
      </c>
      <c r="C1585" t="s">
        <v>2664</v>
      </c>
      <c r="D1585" t="s">
        <v>1234</v>
      </c>
      <c r="E1585" t="s">
        <v>1236</v>
      </c>
      <c r="F1585" t="s">
        <v>380</v>
      </c>
      <c r="G1585" t="s">
        <v>1237</v>
      </c>
      <c r="J1585">
        <v>88</v>
      </c>
    </row>
    <row r="1586" spans="1:10">
      <c r="A1586">
        <v>776105</v>
      </c>
      <c r="B1586" t="s">
        <v>1258</v>
      </c>
      <c r="C1586" t="s">
        <v>2665</v>
      </c>
      <c r="D1586" t="s">
        <v>1234</v>
      </c>
      <c r="E1586" t="s">
        <v>1248</v>
      </c>
      <c r="F1586" t="s">
        <v>380</v>
      </c>
      <c r="G1586" t="s">
        <v>1237</v>
      </c>
      <c r="H1586" t="s">
        <v>1243</v>
      </c>
      <c r="J1586">
        <v>10</v>
      </c>
    </row>
    <row r="1587" spans="1:10">
      <c r="A1587">
        <v>802251</v>
      </c>
      <c r="B1587" t="s">
        <v>130</v>
      </c>
      <c r="C1587" t="s">
        <v>2666</v>
      </c>
      <c r="D1587" t="s">
        <v>1241</v>
      </c>
      <c r="E1587" t="s">
        <v>1242</v>
      </c>
      <c r="F1587" t="s">
        <v>380</v>
      </c>
      <c r="G1587" t="s">
        <v>1237</v>
      </c>
      <c r="J1587">
        <v>10</v>
      </c>
    </row>
    <row r="1588" spans="1:10">
      <c r="A1588">
        <v>800855</v>
      </c>
      <c r="B1588" t="s">
        <v>1351</v>
      </c>
      <c r="C1588" t="s">
        <v>2667</v>
      </c>
      <c r="D1588" t="s">
        <v>1241</v>
      </c>
      <c r="E1588" t="s">
        <v>1250</v>
      </c>
      <c r="F1588" t="s">
        <v>380</v>
      </c>
      <c r="G1588" t="s">
        <v>1237</v>
      </c>
      <c r="J1588">
        <v>9</v>
      </c>
    </row>
    <row r="1589" spans="1:10">
      <c r="A1589">
        <v>889345</v>
      </c>
      <c r="B1589" t="s">
        <v>131</v>
      </c>
      <c r="C1589" t="s">
        <v>2668</v>
      </c>
      <c r="D1589" t="s">
        <v>1241</v>
      </c>
      <c r="F1589" t="s">
        <v>1261</v>
      </c>
      <c r="G1589" t="s">
        <v>1237</v>
      </c>
      <c r="H1589" t="s">
        <v>1243</v>
      </c>
      <c r="J1589">
        <v>15</v>
      </c>
    </row>
    <row r="1590" spans="1:10">
      <c r="A1590">
        <v>889344</v>
      </c>
      <c r="B1590" t="s">
        <v>1563</v>
      </c>
      <c r="C1590" t="s">
        <v>2668</v>
      </c>
      <c r="D1590" t="s">
        <v>1241</v>
      </c>
      <c r="F1590" t="s">
        <v>1261</v>
      </c>
      <c r="G1590" t="s">
        <v>1237</v>
      </c>
      <c r="H1590" t="s">
        <v>1243</v>
      </c>
      <c r="J1590">
        <v>13</v>
      </c>
    </row>
    <row r="1591" spans="1:10">
      <c r="A1591">
        <v>711227</v>
      </c>
      <c r="B1591" t="s">
        <v>1466</v>
      </c>
      <c r="C1591" t="s">
        <v>2669</v>
      </c>
      <c r="D1591" t="s">
        <v>1234</v>
      </c>
      <c r="F1591" t="s">
        <v>380</v>
      </c>
      <c r="G1591" t="s">
        <v>1237</v>
      </c>
      <c r="J1591">
        <v>83</v>
      </c>
    </row>
    <row r="1592" spans="1:10">
      <c r="A1592">
        <v>700529</v>
      </c>
      <c r="B1592" t="s">
        <v>935</v>
      </c>
      <c r="C1592" t="s">
        <v>2669</v>
      </c>
      <c r="D1592" t="s">
        <v>1234</v>
      </c>
      <c r="F1592" t="s">
        <v>380</v>
      </c>
      <c r="G1592" t="s">
        <v>1237</v>
      </c>
      <c r="J1592">
        <v>70</v>
      </c>
    </row>
    <row r="1593" spans="1:10">
      <c r="A1593">
        <v>705480</v>
      </c>
      <c r="B1593" t="s">
        <v>1411</v>
      </c>
      <c r="C1593" t="s">
        <v>2670</v>
      </c>
      <c r="D1593" t="s">
        <v>1234</v>
      </c>
      <c r="F1593" t="s">
        <v>380</v>
      </c>
      <c r="G1593" t="s">
        <v>1237</v>
      </c>
      <c r="J1593">
        <v>86</v>
      </c>
    </row>
    <row r="1594" spans="1:10">
      <c r="A1594">
        <v>776904</v>
      </c>
      <c r="B1594" t="s">
        <v>1019</v>
      </c>
      <c r="C1594" t="s">
        <v>2670</v>
      </c>
      <c r="D1594" t="s">
        <v>1234</v>
      </c>
      <c r="E1594" t="s">
        <v>1245</v>
      </c>
      <c r="F1594" t="s">
        <v>169</v>
      </c>
      <c r="G1594" t="s">
        <v>1237</v>
      </c>
      <c r="H1594" t="s">
        <v>1243</v>
      </c>
      <c r="I1594">
        <v>9150426</v>
      </c>
      <c r="J1594">
        <v>10</v>
      </c>
    </row>
    <row r="1595" spans="1:10">
      <c r="A1595">
        <v>889232</v>
      </c>
      <c r="B1595" t="s">
        <v>1452</v>
      </c>
      <c r="C1595" t="s">
        <v>2671</v>
      </c>
      <c r="D1595" t="s">
        <v>1241</v>
      </c>
      <c r="E1595" t="s">
        <v>1245</v>
      </c>
      <c r="F1595" t="s">
        <v>169</v>
      </c>
      <c r="G1595" t="s">
        <v>1237</v>
      </c>
      <c r="H1595" t="s">
        <v>1243</v>
      </c>
      <c r="J1595">
        <v>12</v>
      </c>
    </row>
    <row r="1596" spans="1:10">
      <c r="A1596">
        <v>716225</v>
      </c>
      <c r="B1596" t="s">
        <v>1258</v>
      </c>
      <c r="C1596" t="s">
        <v>2672</v>
      </c>
      <c r="D1596" t="s">
        <v>1234</v>
      </c>
      <c r="E1596" t="s">
        <v>1271</v>
      </c>
      <c r="F1596" t="s">
        <v>380</v>
      </c>
      <c r="G1596" t="s">
        <v>1237</v>
      </c>
      <c r="J1596">
        <v>86</v>
      </c>
    </row>
    <row r="1597" spans="1:10">
      <c r="A1597">
        <v>701394</v>
      </c>
      <c r="B1597" t="s">
        <v>1258</v>
      </c>
      <c r="C1597" t="s">
        <v>2673</v>
      </c>
      <c r="D1597" t="s">
        <v>1234</v>
      </c>
      <c r="E1597" t="s">
        <v>1242</v>
      </c>
      <c r="F1597" t="s">
        <v>1261</v>
      </c>
      <c r="G1597" t="s">
        <v>1237</v>
      </c>
      <c r="J1597">
        <v>8</v>
      </c>
    </row>
    <row r="1598" spans="1:10">
      <c r="A1598">
        <v>776072</v>
      </c>
      <c r="B1598" t="s">
        <v>1477</v>
      </c>
      <c r="C1598" t="s">
        <v>2674</v>
      </c>
      <c r="D1598" t="s">
        <v>1234</v>
      </c>
      <c r="E1598" t="s">
        <v>1242</v>
      </c>
      <c r="F1598" t="s">
        <v>380</v>
      </c>
      <c r="G1598" t="s">
        <v>1237</v>
      </c>
      <c r="H1598" t="s">
        <v>1243</v>
      </c>
      <c r="J1598">
        <v>1</v>
      </c>
    </row>
    <row r="1599" spans="1:10">
      <c r="A1599">
        <v>809252</v>
      </c>
      <c r="B1599" t="s">
        <v>1355</v>
      </c>
      <c r="C1599" t="s">
        <v>2675</v>
      </c>
      <c r="D1599" t="s">
        <v>1241</v>
      </c>
      <c r="F1599" t="s">
        <v>380</v>
      </c>
      <c r="G1599" t="s">
        <v>1237</v>
      </c>
      <c r="J1599">
        <v>96</v>
      </c>
    </row>
    <row r="1600" spans="1:10">
      <c r="A1600">
        <v>711921</v>
      </c>
      <c r="B1600" t="s">
        <v>1131</v>
      </c>
      <c r="C1600" t="s">
        <v>2676</v>
      </c>
      <c r="D1600" t="s">
        <v>1234</v>
      </c>
      <c r="E1600" t="s">
        <v>1271</v>
      </c>
      <c r="F1600" t="s">
        <v>327</v>
      </c>
      <c r="G1600" t="s">
        <v>1237</v>
      </c>
      <c r="H1600" t="s">
        <v>1243</v>
      </c>
      <c r="I1600">
        <v>9150417</v>
      </c>
      <c r="J1600">
        <v>11</v>
      </c>
    </row>
    <row r="1601" spans="1:10">
      <c r="A1601">
        <v>776256</v>
      </c>
      <c r="B1601" t="s">
        <v>1102</v>
      </c>
      <c r="C1601" t="s">
        <v>2677</v>
      </c>
      <c r="D1601" t="s">
        <v>1234</v>
      </c>
      <c r="E1601" t="s">
        <v>1271</v>
      </c>
      <c r="F1601" t="s">
        <v>195</v>
      </c>
      <c r="G1601" t="s">
        <v>1237</v>
      </c>
      <c r="H1601" t="s">
        <v>1243</v>
      </c>
      <c r="J1601">
        <v>13</v>
      </c>
    </row>
    <row r="1602" spans="1:10">
      <c r="A1602">
        <v>887893</v>
      </c>
      <c r="B1602" t="s">
        <v>919</v>
      </c>
      <c r="C1602" t="s">
        <v>2678</v>
      </c>
      <c r="D1602" t="s">
        <v>1241</v>
      </c>
      <c r="F1602" t="s">
        <v>195</v>
      </c>
      <c r="G1602" t="s">
        <v>1237</v>
      </c>
      <c r="H1602" t="s">
        <v>1243</v>
      </c>
      <c r="J1602">
        <v>14</v>
      </c>
    </row>
    <row r="1603" spans="1:10">
      <c r="A1603">
        <v>812097</v>
      </c>
      <c r="B1603" t="s">
        <v>131</v>
      </c>
      <c r="C1603" t="s">
        <v>2678</v>
      </c>
      <c r="D1603" t="s">
        <v>1241</v>
      </c>
      <c r="E1603" t="s">
        <v>1236</v>
      </c>
      <c r="F1603" t="s">
        <v>380</v>
      </c>
      <c r="G1603" t="s">
        <v>1237</v>
      </c>
      <c r="H1603" t="s">
        <v>1243</v>
      </c>
      <c r="J1603">
        <v>92</v>
      </c>
    </row>
    <row r="1604" spans="1:10">
      <c r="A1604">
        <v>804833</v>
      </c>
      <c r="B1604" t="s">
        <v>1578</v>
      </c>
      <c r="C1604" t="s">
        <v>2679</v>
      </c>
      <c r="D1604" t="s">
        <v>1241</v>
      </c>
      <c r="E1604" t="s">
        <v>1312</v>
      </c>
      <c r="F1604" t="s">
        <v>219</v>
      </c>
      <c r="G1604" t="s">
        <v>1237</v>
      </c>
      <c r="J1604">
        <v>79</v>
      </c>
    </row>
    <row r="1605" spans="1:10">
      <c r="A1605">
        <v>802016</v>
      </c>
      <c r="B1605" t="s">
        <v>1159</v>
      </c>
      <c r="C1605" t="s">
        <v>2680</v>
      </c>
      <c r="D1605" t="s">
        <v>1241</v>
      </c>
      <c r="E1605" t="s">
        <v>1271</v>
      </c>
      <c r="F1605" t="s">
        <v>380</v>
      </c>
      <c r="G1605" t="s">
        <v>1237</v>
      </c>
      <c r="J1605">
        <v>80</v>
      </c>
    </row>
    <row r="1606" spans="1:10">
      <c r="A1606">
        <v>774380</v>
      </c>
      <c r="B1606" t="s">
        <v>1298</v>
      </c>
      <c r="C1606" t="s">
        <v>2681</v>
      </c>
      <c r="D1606" t="s">
        <v>1234</v>
      </c>
      <c r="E1606" t="s">
        <v>1242</v>
      </c>
      <c r="F1606" t="s">
        <v>1550</v>
      </c>
      <c r="G1606" t="s">
        <v>1237</v>
      </c>
      <c r="H1606" t="s">
        <v>1243</v>
      </c>
      <c r="I1606">
        <v>1387100</v>
      </c>
      <c r="J1606">
        <v>71</v>
      </c>
    </row>
    <row r="1607" spans="1:10">
      <c r="A1607">
        <v>716937</v>
      </c>
      <c r="B1607" t="s">
        <v>1331</v>
      </c>
      <c r="C1607" t="s">
        <v>2682</v>
      </c>
      <c r="D1607" t="s">
        <v>1234</v>
      </c>
      <c r="F1607" t="s">
        <v>380</v>
      </c>
      <c r="G1607" t="s">
        <v>1237</v>
      </c>
      <c r="J1607">
        <v>85</v>
      </c>
    </row>
    <row r="1608" spans="1:10">
      <c r="A1608">
        <v>715568</v>
      </c>
      <c r="B1608" t="s">
        <v>1411</v>
      </c>
      <c r="C1608" t="s">
        <v>2683</v>
      </c>
      <c r="D1608" t="s">
        <v>1234</v>
      </c>
      <c r="E1608" t="s">
        <v>1248</v>
      </c>
      <c r="F1608" t="s">
        <v>380</v>
      </c>
      <c r="G1608" t="s">
        <v>1237</v>
      </c>
      <c r="H1608" t="s">
        <v>1243</v>
      </c>
      <c r="J1608">
        <v>89</v>
      </c>
    </row>
    <row r="1609" spans="1:10">
      <c r="A1609">
        <v>803561</v>
      </c>
      <c r="B1609" t="s">
        <v>2684</v>
      </c>
      <c r="C1609" t="s">
        <v>2685</v>
      </c>
      <c r="D1609" t="s">
        <v>1241</v>
      </c>
      <c r="E1609" t="s">
        <v>1271</v>
      </c>
      <c r="F1609" t="s">
        <v>380</v>
      </c>
      <c r="G1609" t="s">
        <v>1237</v>
      </c>
      <c r="J1609">
        <v>59</v>
      </c>
    </row>
    <row r="1610" spans="1:10">
      <c r="A1610">
        <v>711508</v>
      </c>
      <c r="B1610" t="s">
        <v>1023</v>
      </c>
      <c r="C1610" t="s">
        <v>2686</v>
      </c>
      <c r="D1610" t="s">
        <v>1234</v>
      </c>
      <c r="F1610" t="s">
        <v>380</v>
      </c>
      <c r="G1610" t="s">
        <v>1237</v>
      </c>
      <c r="J1610">
        <v>71</v>
      </c>
    </row>
    <row r="1611" spans="1:10">
      <c r="A1611">
        <v>811107</v>
      </c>
      <c r="B1611" t="s">
        <v>2127</v>
      </c>
      <c r="C1611" t="s">
        <v>2687</v>
      </c>
      <c r="D1611" t="s">
        <v>1241</v>
      </c>
      <c r="E1611" t="s">
        <v>1242</v>
      </c>
      <c r="F1611" t="s">
        <v>380</v>
      </c>
      <c r="G1611" t="s">
        <v>1237</v>
      </c>
      <c r="J1611">
        <v>72</v>
      </c>
    </row>
    <row r="1612" spans="1:10">
      <c r="A1612">
        <v>779138</v>
      </c>
      <c r="B1612" t="s">
        <v>943</v>
      </c>
      <c r="C1612" t="s">
        <v>2688</v>
      </c>
      <c r="D1612" t="s">
        <v>1234</v>
      </c>
      <c r="E1612" t="s">
        <v>1248</v>
      </c>
      <c r="F1612" t="s">
        <v>197</v>
      </c>
      <c r="G1612" t="s">
        <v>1237</v>
      </c>
      <c r="J1612">
        <v>15</v>
      </c>
    </row>
    <row r="1613" spans="1:10">
      <c r="A1613">
        <v>804027</v>
      </c>
      <c r="B1613" t="s">
        <v>131</v>
      </c>
      <c r="C1613" t="s">
        <v>2689</v>
      </c>
      <c r="D1613" t="s">
        <v>1241</v>
      </c>
      <c r="F1613" t="s">
        <v>380</v>
      </c>
      <c r="G1613" t="s">
        <v>1237</v>
      </c>
      <c r="J1613">
        <v>91</v>
      </c>
    </row>
    <row r="1614" spans="1:10">
      <c r="A1614">
        <v>802033</v>
      </c>
      <c r="B1614" t="s">
        <v>1279</v>
      </c>
      <c r="C1614" t="s">
        <v>2690</v>
      </c>
      <c r="D1614" t="s">
        <v>1241</v>
      </c>
      <c r="E1614" t="s">
        <v>1242</v>
      </c>
      <c r="F1614" t="s">
        <v>380</v>
      </c>
      <c r="G1614" t="s">
        <v>1237</v>
      </c>
      <c r="J1614">
        <v>81</v>
      </c>
    </row>
    <row r="1615" spans="1:10">
      <c r="A1615">
        <v>804175</v>
      </c>
      <c r="B1615" t="s">
        <v>1500</v>
      </c>
      <c r="C1615" t="s">
        <v>2691</v>
      </c>
      <c r="D1615" t="s">
        <v>1241</v>
      </c>
      <c r="F1615" t="s">
        <v>380</v>
      </c>
      <c r="G1615" t="s">
        <v>1237</v>
      </c>
      <c r="H1615" t="s">
        <v>1243</v>
      </c>
      <c r="J1615">
        <v>85</v>
      </c>
    </row>
    <row r="1616" spans="1:10">
      <c r="A1616">
        <v>810547</v>
      </c>
      <c r="B1616" t="s">
        <v>2692</v>
      </c>
      <c r="C1616" t="s">
        <v>2693</v>
      </c>
      <c r="D1616" t="s">
        <v>1241</v>
      </c>
      <c r="F1616" t="s">
        <v>380</v>
      </c>
      <c r="G1616" t="s">
        <v>1237</v>
      </c>
      <c r="H1616" t="s">
        <v>1243</v>
      </c>
      <c r="J1616">
        <v>84</v>
      </c>
    </row>
    <row r="1617" spans="1:10">
      <c r="A1617">
        <v>716200</v>
      </c>
      <c r="B1617" t="s">
        <v>675</v>
      </c>
      <c r="C1617" t="s">
        <v>2694</v>
      </c>
      <c r="D1617" t="s">
        <v>1234</v>
      </c>
      <c r="E1617" t="s">
        <v>1236</v>
      </c>
      <c r="F1617" t="s">
        <v>380</v>
      </c>
      <c r="G1617" t="s">
        <v>1237</v>
      </c>
      <c r="H1617" t="s">
        <v>1243</v>
      </c>
      <c r="I1617">
        <v>9150034</v>
      </c>
      <c r="J1617">
        <v>81</v>
      </c>
    </row>
    <row r="1618" spans="1:10">
      <c r="A1618">
        <v>712564</v>
      </c>
      <c r="B1618" t="s">
        <v>938</v>
      </c>
      <c r="C1618" t="s">
        <v>2695</v>
      </c>
      <c r="D1618" t="s">
        <v>1234</v>
      </c>
      <c r="E1618" t="s">
        <v>1242</v>
      </c>
      <c r="F1618" t="s">
        <v>380</v>
      </c>
      <c r="G1618" t="s">
        <v>1237</v>
      </c>
      <c r="H1618" t="s">
        <v>1243</v>
      </c>
      <c r="J1618">
        <v>90</v>
      </c>
    </row>
    <row r="1619" spans="1:10">
      <c r="A1619">
        <v>812852</v>
      </c>
      <c r="B1619" t="s">
        <v>1432</v>
      </c>
      <c r="C1619" t="s">
        <v>2696</v>
      </c>
      <c r="D1619" t="s">
        <v>1241</v>
      </c>
      <c r="E1619" t="s">
        <v>1242</v>
      </c>
      <c r="F1619" t="s">
        <v>380</v>
      </c>
      <c r="G1619" t="s">
        <v>1237</v>
      </c>
      <c r="J1619">
        <v>7</v>
      </c>
    </row>
    <row r="1620" spans="1:10">
      <c r="A1620">
        <v>800271</v>
      </c>
      <c r="B1620" t="s">
        <v>333</v>
      </c>
      <c r="C1620" t="s">
        <v>2697</v>
      </c>
      <c r="D1620" t="s">
        <v>1241</v>
      </c>
      <c r="E1620" t="s">
        <v>1242</v>
      </c>
      <c r="F1620" t="s">
        <v>380</v>
      </c>
      <c r="G1620" t="s">
        <v>1237</v>
      </c>
      <c r="J1620">
        <v>95</v>
      </c>
    </row>
    <row r="1621" spans="1:10">
      <c r="A1621">
        <v>775700</v>
      </c>
      <c r="B1621" t="s">
        <v>2698</v>
      </c>
      <c r="C1621" t="s">
        <v>2699</v>
      </c>
      <c r="D1621" t="s">
        <v>1234</v>
      </c>
      <c r="F1621" t="s">
        <v>59</v>
      </c>
      <c r="G1621" t="s">
        <v>1237</v>
      </c>
      <c r="H1621" t="s">
        <v>1243</v>
      </c>
      <c r="J1621">
        <v>13</v>
      </c>
    </row>
    <row r="1622" spans="1:10">
      <c r="A1622">
        <v>775682</v>
      </c>
      <c r="B1622" t="s">
        <v>1265</v>
      </c>
      <c r="C1622" t="s">
        <v>2699</v>
      </c>
      <c r="D1622" t="s">
        <v>1234</v>
      </c>
      <c r="E1622" t="s">
        <v>1254</v>
      </c>
      <c r="F1622" t="s">
        <v>59</v>
      </c>
      <c r="G1622" t="s">
        <v>1237</v>
      </c>
      <c r="H1622" t="s">
        <v>1243</v>
      </c>
      <c r="I1622">
        <v>9150231</v>
      </c>
      <c r="J1622">
        <v>1</v>
      </c>
    </row>
    <row r="1623" spans="1:10">
      <c r="A1623">
        <v>775684</v>
      </c>
      <c r="B1623" t="s">
        <v>938</v>
      </c>
      <c r="C1623" t="s">
        <v>2699</v>
      </c>
      <c r="D1623" t="s">
        <v>1234</v>
      </c>
      <c r="E1623" t="s">
        <v>1254</v>
      </c>
      <c r="F1623" t="s">
        <v>59</v>
      </c>
      <c r="G1623" t="s">
        <v>1237</v>
      </c>
      <c r="H1623" t="s">
        <v>1243</v>
      </c>
      <c r="I1623">
        <v>1698276</v>
      </c>
      <c r="J1623">
        <v>74</v>
      </c>
    </row>
    <row r="1624" spans="1:10">
      <c r="A1624">
        <v>775683</v>
      </c>
      <c r="B1624" t="s">
        <v>943</v>
      </c>
      <c r="C1624" t="s">
        <v>2699</v>
      </c>
      <c r="D1624" t="s">
        <v>1234</v>
      </c>
      <c r="E1624" t="s">
        <v>1254</v>
      </c>
      <c r="F1624" t="s">
        <v>59</v>
      </c>
      <c r="G1624" t="s">
        <v>1237</v>
      </c>
      <c r="H1624" t="s">
        <v>1243</v>
      </c>
      <c r="I1624">
        <v>9150271</v>
      </c>
      <c r="J1624">
        <v>3</v>
      </c>
    </row>
    <row r="1625" spans="1:10">
      <c r="A1625">
        <v>810230</v>
      </c>
      <c r="B1625" t="s">
        <v>1351</v>
      </c>
      <c r="C1625" t="s">
        <v>2700</v>
      </c>
      <c r="D1625" t="s">
        <v>1241</v>
      </c>
      <c r="F1625" t="s">
        <v>59</v>
      </c>
      <c r="G1625" t="s">
        <v>1237</v>
      </c>
      <c r="J1625">
        <v>73</v>
      </c>
    </row>
    <row r="1626" spans="1:10">
      <c r="A1626">
        <v>703503</v>
      </c>
      <c r="B1626" t="s">
        <v>1411</v>
      </c>
      <c r="C1626" t="s">
        <v>2701</v>
      </c>
      <c r="D1626" t="s">
        <v>1234</v>
      </c>
      <c r="F1626" t="s">
        <v>380</v>
      </c>
      <c r="G1626" t="s">
        <v>1237</v>
      </c>
      <c r="H1626" t="s">
        <v>1243</v>
      </c>
      <c r="J1626">
        <v>90</v>
      </c>
    </row>
    <row r="1627" spans="1:10">
      <c r="A1627">
        <v>800891</v>
      </c>
      <c r="B1627" t="s">
        <v>1355</v>
      </c>
      <c r="C1627" t="s">
        <v>2702</v>
      </c>
      <c r="D1627" t="s">
        <v>1241</v>
      </c>
      <c r="E1627" t="s">
        <v>1236</v>
      </c>
      <c r="F1627" t="s">
        <v>179</v>
      </c>
      <c r="G1627" t="s">
        <v>1237</v>
      </c>
      <c r="H1627" t="s">
        <v>1243</v>
      </c>
      <c r="I1627">
        <v>9155007</v>
      </c>
      <c r="J1627">
        <v>95</v>
      </c>
    </row>
    <row r="1628" spans="1:10">
      <c r="A1628">
        <v>776392</v>
      </c>
      <c r="B1628" t="s">
        <v>1265</v>
      </c>
      <c r="C1628" t="s">
        <v>2703</v>
      </c>
      <c r="D1628" t="s">
        <v>1234</v>
      </c>
      <c r="E1628" t="s">
        <v>1256</v>
      </c>
      <c r="F1628" t="s">
        <v>181</v>
      </c>
      <c r="G1628" t="s">
        <v>1237</v>
      </c>
      <c r="H1628" t="s">
        <v>1243</v>
      </c>
      <c r="I1628">
        <v>9150187</v>
      </c>
      <c r="J1628">
        <v>0</v>
      </c>
    </row>
    <row r="1629" spans="1:10">
      <c r="A1629">
        <v>702274</v>
      </c>
      <c r="B1629" t="s">
        <v>1298</v>
      </c>
      <c r="C1629" t="s">
        <v>2703</v>
      </c>
      <c r="D1629" t="s">
        <v>1234</v>
      </c>
      <c r="E1629" t="s">
        <v>1256</v>
      </c>
      <c r="F1629" t="s">
        <v>380</v>
      </c>
      <c r="G1629" t="s">
        <v>1237</v>
      </c>
      <c r="H1629" t="s">
        <v>1243</v>
      </c>
      <c r="I1629">
        <v>9150030</v>
      </c>
      <c r="J1629">
        <v>85</v>
      </c>
    </row>
    <row r="1630" spans="1:10">
      <c r="A1630">
        <v>808690</v>
      </c>
      <c r="B1630" t="s">
        <v>1406</v>
      </c>
      <c r="C1630" t="s">
        <v>2704</v>
      </c>
      <c r="D1630" t="s">
        <v>1241</v>
      </c>
      <c r="F1630" t="s">
        <v>380</v>
      </c>
      <c r="G1630" t="s">
        <v>1237</v>
      </c>
      <c r="H1630" t="s">
        <v>1243</v>
      </c>
      <c r="I1630">
        <v>1159952</v>
      </c>
      <c r="J1630">
        <v>87</v>
      </c>
    </row>
    <row r="1631" spans="1:10">
      <c r="A1631">
        <v>812121</v>
      </c>
      <c r="B1631" t="s">
        <v>1351</v>
      </c>
      <c r="C1631" t="s">
        <v>2704</v>
      </c>
      <c r="D1631" t="s">
        <v>1241</v>
      </c>
      <c r="E1631" t="s">
        <v>1256</v>
      </c>
      <c r="F1631" t="s">
        <v>181</v>
      </c>
      <c r="G1631" t="s">
        <v>1237</v>
      </c>
      <c r="H1631" t="s">
        <v>1243</v>
      </c>
      <c r="I1631">
        <v>1159951</v>
      </c>
      <c r="J1631">
        <v>91</v>
      </c>
    </row>
    <row r="1632" spans="1:10">
      <c r="A1632">
        <v>708958</v>
      </c>
      <c r="B1632" t="s">
        <v>1019</v>
      </c>
      <c r="C1632" t="s">
        <v>2705</v>
      </c>
      <c r="D1632" t="s">
        <v>1234</v>
      </c>
      <c r="E1632" t="s">
        <v>1250</v>
      </c>
      <c r="F1632" t="s">
        <v>380</v>
      </c>
      <c r="G1632" t="s">
        <v>1237</v>
      </c>
      <c r="J1632">
        <v>7</v>
      </c>
    </row>
    <row r="1633" spans="1:10">
      <c r="A1633">
        <v>804373</v>
      </c>
      <c r="B1633" t="s">
        <v>2706</v>
      </c>
      <c r="C1633" t="s">
        <v>2707</v>
      </c>
      <c r="D1633" t="s">
        <v>1241</v>
      </c>
      <c r="E1633" t="s">
        <v>1242</v>
      </c>
      <c r="F1633" t="s">
        <v>380</v>
      </c>
      <c r="G1633" t="s">
        <v>1237</v>
      </c>
      <c r="J1633">
        <v>95</v>
      </c>
    </row>
    <row r="1634" spans="1:10">
      <c r="A1634">
        <v>702702</v>
      </c>
      <c r="B1634" t="s">
        <v>675</v>
      </c>
      <c r="C1634" t="s">
        <v>2708</v>
      </c>
      <c r="D1634" t="s">
        <v>1234</v>
      </c>
      <c r="E1634" t="s">
        <v>1236</v>
      </c>
      <c r="F1634" t="s">
        <v>179</v>
      </c>
      <c r="G1634" t="s">
        <v>1237</v>
      </c>
      <c r="J1634">
        <v>91</v>
      </c>
    </row>
    <row r="1635" spans="1:10">
      <c r="A1635">
        <v>718605</v>
      </c>
      <c r="B1635" t="s">
        <v>1023</v>
      </c>
      <c r="C1635" t="s">
        <v>2708</v>
      </c>
      <c r="D1635" t="s">
        <v>1234</v>
      </c>
      <c r="E1635" t="s">
        <v>1236</v>
      </c>
      <c r="F1635" t="s">
        <v>179</v>
      </c>
      <c r="G1635" t="s">
        <v>1237</v>
      </c>
      <c r="J1635">
        <v>94</v>
      </c>
    </row>
    <row r="1636" spans="1:10">
      <c r="A1636">
        <v>712559</v>
      </c>
      <c r="B1636" t="s">
        <v>1375</v>
      </c>
      <c r="C1636" t="s">
        <v>2708</v>
      </c>
      <c r="D1636" t="s">
        <v>1234</v>
      </c>
      <c r="E1636" t="s">
        <v>1236</v>
      </c>
      <c r="F1636" t="s">
        <v>179</v>
      </c>
      <c r="G1636" t="s">
        <v>1237</v>
      </c>
      <c r="J1636">
        <v>65</v>
      </c>
    </row>
    <row r="1637" spans="1:10">
      <c r="A1637">
        <v>707929</v>
      </c>
      <c r="B1637" t="s">
        <v>1411</v>
      </c>
      <c r="C1637" t="s">
        <v>2709</v>
      </c>
      <c r="D1637" t="s">
        <v>1234</v>
      </c>
      <c r="E1637" t="s">
        <v>1236</v>
      </c>
      <c r="F1637" t="s">
        <v>380</v>
      </c>
      <c r="G1637" t="s">
        <v>1237</v>
      </c>
      <c r="J1637">
        <v>67</v>
      </c>
    </row>
    <row r="1638" spans="1:10">
      <c r="A1638">
        <v>802328</v>
      </c>
      <c r="B1638" t="s">
        <v>2710</v>
      </c>
      <c r="C1638" t="s">
        <v>2711</v>
      </c>
      <c r="D1638" t="s">
        <v>1241</v>
      </c>
      <c r="E1638" t="s">
        <v>1236</v>
      </c>
      <c r="F1638" t="s">
        <v>179</v>
      </c>
      <c r="G1638" t="s">
        <v>1237</v>
      </c>
      <c r="J1638">
        <v>70</v>
      </c>
    </row>
    <row r="1639" spans="1:10">
      <c r="A1639">
        <v>706313</v>
      </c>
      <c r="B1639" t="s">
        <v>1404</v>
      </c>
      <c r="C1639" t="s">
        <v>2712</v>
      </c>
      <c r="D1639" t="s">
        <v>1234</v>
      </c>
      <c r="F1639" t="s">
        <v>380</v>
      </c>
      <c r="G1639" t="s">
        <v>1237</v>
      </c>
      <c r="J1639">
        <v>48</v>
      </c>
    </row>
    <row r="1640" spans="1:10">
      <c r="A1640">
        <v>714756</v>
      </c>
      <c r="B1640" t="s">
        <v>1023</v>
      </c>
      <c r="C1640" t="s">
        <v>2713</v>
      </c>
      <c r="D1640" t="s">
        <v>1234</v>
      </c>
      <c r="F1640" t="s">
        <v>380</v>
      </c>
      <c r="G1640" t="s">
        <v>1237</v>
      </c>
      <c r="H1640" t="s">
        <v>1243</v>
      </c>
      <c r="J1640">
        <v>91</v>
      </c>
    </row>
    <row r="1641" spans="1:10">
      <c r="A1641">
        <v>709859</v>
      </c>
      <c r="B1641" t="s">
        <v>1133</v>
      </c>
      <c r="C1641" t="s">
        <v>2714</v>
      </c>
      <c r="D1641" t="s">
        <v>1234</v>
      </c>
      <c r="E1641" t="s">
        <v>1250</v>
      </c>
      <c r="F1641" t="s">
        <v>1888</v>
      </c>
      <c r="G1641" t="s">
        <v>1237</v>
      </c>
      <c r="J1641">
        <v>88</v>
      </c>
    </row>
    <row r="1642" spans="1:10">
      <c r="A1642">
        <v>715785</v>
      </c>
      <c r="B1642" t="s">
        <v>671</v>
      </c>
      <c r="C1642" t="s">
        <v>2714</v>
      </c>
      <c r="D1642" t="s">
        <v>1234</v>
      </c>
      <c r="E1642" t="s">
        <v>1250</v>
      </c>
      <c r="F1642" t="s">
        <v>1888</v>
      </c>
      <c r="G1642" t="s">
        <v>1237</v>
      </c>
      <c r="J1642">
        <v>93</v>
      </c>
    </row>
    <row r="1643" spans="1:10">
      <c r="A1643">
        <v>706745</v>
      </c>
      <c r="B1643" t="s">
        <v>935</v>
      </c>
      <c r="C1643" t="s">
        <v>2714</v>
      </c>
      <c r="D1643" t="s">
        <v>1234</v>
      </c>
      <c r="E1643" t="s">
        <v>1250</v>
      </c>
      <c r="F1643" t="s">
        <v>1888</v>
      </c>
      <c r="G1643" t="s">
        <v>1237</v>
      </c>
      <c r="J1643">
        <v>64</v>
      </c>
    </row>
    <row r="1644" spans="1:10">
      <c r="A1644">
        <v>807171</v>
      </c>
      <c r="B1644" t="s">
        <v>1252</v>
      </c>
      <c r="C1644" t="s">
        <v>2715</v>
      </c>
      <c r="D1644" t="s">
        <v>1241</v>
      </c>
      <c r="E1644" t="s">
        <v>1236</v>
      </c>
      <c r="F1644" t="s">
        <v>380</v>
      </c>
      <c r="G1644" t="s">
        <v>1237</v>
      </c>
      <c r="J1644">
        <v>75</v>
      </c>
    </row>
    <row r="1645" spans="1:10">
      <c r="A1645">
        <v>812165</v>
      </c>
      <c r="B1645" t="s">
        <v>131</v>
      </c>
      <c r="C1645" t="s">
        <v>2716</v>
      </c>
      <c r="D1645" t="s">
        <v>1241</v>
      </c>
      <c r="F1645" t="s">
        <v>380</v>
      </c>
      <c r="G1645" t="s">
        <v>1237</v>
      </c>
      <c r="J1645">
        <v>10</v>
      </c>
    </row>
    <row r="1646" spans="1:10">
      <c r="A1646">
        <v>710262</v>
      </c>
      <c r="B1646" t="s">
        <v>1023</v>
      </c>
      <c r="C1646" t="s">
        <v>2717</v>
      </c>
      <c r="D1646" t="s">
        <v>1234</v>
      </c>
      <c r="E1646" t="s">
        <v>1319</v>
      </c>
      <c r="F1646" t="s">
        <v>380</v>
      </c>
      <c r="G1646" t="s">
        <v>1237</v>
      </c>
      <c r="J1646">
        <v>86</v>
      </c>
    </row>
    <row r="1647" spans="1:10">
      <c r="A1647">
        <v>778006</v>
      </c>
      <c r="B1647" t="s">
        <v>1824</v>
      </c>
      <c r="C1647" t="s">
        <v>2718</v>
      </c>
      <c r="D1647" t="s">
        <v>1234</v>
      </c>
      <c r="E1647" t="s">
        <v>1256</v>
      </c>
      <c r="F1647" t="s">
        <v>444</v>
      </c>
      <c r="G1647" t="s">
        <v>1237</v>
      </c>
      <c r="J1647">
        <v>96</v>
      </c>
    </row>
    <row r="1648" spans="1:10">
      <c r="A1648">
        <v>811248</v>
      </c>
      <c r="B1648" t="s">
        <v>1406</v>
      </c>
      <c r="C1648" t="s">
        <v>2719</v>
      </c>
      <c r="D1648" t="s">
        <v>1241</v>
      </c>
      <c r="E1648" t="s">
        <v>1254</v>
      </c>
      <c r="F1648" t="s">
        <v>1829</v>
      </c>
      <c r="G1648" t="s">
        <v>1237</v>
      </c>
      <c r="H1648" t="s">
        <v>1243</v>
      </c>
      <c r="I1648">
        <v>9155049</v>
      </c>
      <c r="J1648">
        <v>1</v>
      </c>
    </row>
    <row r="1649" spans="1:10">
      <c r="A1649">
        <v>715018</v>
      </c>
      <c r="B1649" t="s">
        <v>1288</v>
      </c>
      <c r="C1649" t="s">
        <v>2720</v>
      </c>
      <c r="D1649" t="s">
        <v>1234</v>
      </c>
      <c r="F1649" t="s">
        <v>380</v>
      </c>
      <c r="G1649" t="s">
        <v>1237</v>
      </c>
      <c r="J1649">
        <v>84</v>
      </c>
    </row>
    <row r="1650" spans="1:10">
      <c r="A1650">
        <v>706000</v>
      </c>
      <c r="B1650" t="s">
        <v>2721</v>
      </c>
      <c r="C1650" t="s">
        <v>2722</v>
      </c>
      <c r="D1650" t="s">
        <v>1234</v>
      </c>
      <c r="E1650" t="s">
        <v>1312</v>
      </c>
      <c r="F1650" t="s">
        <v>1261</v>
      </c>
      <c r="G1650" t="s">
        <v>1237</v>
      </c>
    </row>
    <row r="1651" spans="1:10">
      <c r="A1651">
        <v>710643</v>
      </c>
      <c r="B1651" t="s">
        <v>938</v>
      </c>
      <c r="C1651" t="s">
        <v>2723</v>
      </c>
      <c r="D1651" t="s">
        <v>1234</v>
      </c>
      <c r="E1651" t="s">
        <v>1248</v>
      </c>
      <c r="F1651" t="s">
        <v>444</v>
      </c>
      <c r="G1651" t="s">
        <v>1237</v>
      </c>
      <c r="J1651">
        <v>75</v>
      </c>
    </row>
    <row r="1652" spans="1:10">
      <c r="A1652">
        <v>810166</v>
      </c>
      <c r="B1652" t="s">
        <v>1495</v>
      </c>
      <c r="C1652" t="s">
        <v>2724</v>
      </c>
      <c r="D1652" t="s">
        <v>1241</v>
      </c>
      <c r="E1652" t="s">
        <v>1248</v>
      </c>
      <c r="F1652" t="s">
        <v>444</v>
      </c>
      <c r="G1652" t="s">
        <v>1237</v>
      </c>
      <c r="J1652">
        <v>0</v>
      </c>
    </row>
    <row r="1653" spans="1:10">
      <c r="A1653">
        <v>800527</v>
      </c>
      <c r="B1653" t="s">
        <v>1267</v>
      </c>
      <c r="C1653" t="s">
        <v>2724</v>
      </c>
      <c r="D1653" t="s">
        <v>1241</v>
      </c>
      <c r="E1653" t="s">
        <v>1248</v>
      </c>
      <c r="F1653" t="s">
        <v>444</v>
      </c>
      <c r="G1653" t="s">
        <v>1237</v>
      </c>
      <c r="J1653">
        <v>3</v>
      </c>
    </row>
    <row r="1654" spans="1:10">
      <c r="A1654">
        <v>812219</v>
      </c>
      <c r="B1654" t="s">
        <v>919</v>
      </c>
      <c r="C1654" t="s">
        <v>2725</v>
      </c>
      <c r="D1654" t="s">
        <v>1241</v>
      </c>
      <c r="E1654" t="s">
        <v>1236</v>
      </c>
      <c r="F1654" t="s">
        <v>380</v>
      </c>
      <c r="G1654" t="s">
        <v>1237</v>
      </c>
      <c r="J1654">
        <v>88</v>
      </c>
    </row>
    <row r="1655" spans="1:10">
      <c r="A1655">
        <v>810669</v>
      </c>
      <c r="B1655" t="s">
        <v>1782</v>
      </c>
      <c r="C1655" t="s">
        <v>2725</v>
      </c>
      <c r="D1655" t="s">
        <v>1241</v>
      </c>
      <c r="E1655" t="s">
        <v>1292</v>
      </c>
      <c r="F1655" t="s">
        <v>1568</v>
      </c>
      <c r="G1655" t="s">
        <v>1237</v>
      </c>
      <c r="J1655">
        <v>95</v>
      </c>
    </row>
    <row r="1656" spans="1:10">
      <c r="A1656">
        <v>812484</v>
      </c>
      <c r="B1656" t="s">
        <v>1351</v>
      </c>
      <c r="C1656" t="s">
        <v>2726</v>
      </c>
      <c r="D1656" t="s">
        <v>1241</v>
      </c>
      <c r="E1656" t="s">
        <v>1271</v>
      </c>
      <c r="F1656" t="s">
        <v>380</v>
      </c>
      <c r="G1656" t="s">
        <v>1237</v>
      </c>
      <c r="J1656">
        <v>86</v>
      </c>
    </row>
    <row r="1657" spans="1:10">
      <c r="A1657">
        <v>888160</v>
      </c>
      <c r="B1657" t="s">
        <v>333</v>
      </c>
      <c r="C1657" t="s">
        <v>2727</v>
      </c>
      <c r="D1657" t="s">
        <v>1241</v>
      </c>
      <c r="F1657" t="s">
        <v>219</v>
      </c>
      <c r="G1657" t="s">
        <v>1237</v>
      </c>
      <c r="H1657" t="s">
        <v>1243</v>
      </c>
      <c r="I1657">
        <v>9155128</v>
      </c>
      <c r="J1657">
        <v>8</v>
      </c>
    </row>
    <row r="1658" spans="1:10">
      <c r="A1658">
        <v>718655</v>
      </c>
      <c r="B1658" t="s">
        <v>1380</v>
      </c>
      <c r="C1658" t="s">
        <v>2728</v>
      </c>
      <c r="D1658" t="s">
        <v>1234</v>
      </c>
      <c r="F1658" t="s">
        <v>380</v>
      </c>
      <c r="G1658" t="s">
        <v>1237</v>
      </c>
      <c r="J1658">
        <v>93</v>
      </c>
    </row>
    <row r="1659" spans="1:10">
      <c r="A1659">
        <v>718126</v>
      </c>
      <c r="B1659" t="s">
        <v>1755</v>
      </c>
      <c r="C1659" t="s">
        <v>2729</v>
      </c>
      <c r="D1659" t="s">
        <v>1234</v>
      </c>
      <c r="F1659" t="s">
        <v>380</v>
      </c>
      <c r="G1659" t="s">
        <v>1237</v>
      </c>
      <c r="J1659">
        <v>78</v>
      </c>
    </row>
    <row r="1660" spans="1:10">
      <c r="A1660">
        <v>774381</v>
      </c>
      <c r="B1660" t="s">
        <v>2730</v>
      </c>
      <c r="C1660" t="s">
        <v>2731</v>
      </c>
      <c r="D1660" t="s">
        <v>1234</v>
      </c>
      <c r="E1660" t="s">
        <v>1248</v>
      </c>
      <c r="F1660" t="s">
        <v>1550</v>
      </c>
      <c r="G1660" t="s">
        <v>1237</v>
      </c>
      <c r="H1660" t="s">
        <v>1243</v>
      </c>
      <c r="I1660">
        <v>1696239</v>
      </c>
      <c r="J1660">
        <v>87</v>
      </c>
    </row>
    <row r="1661" spans="1:10">
      <c r="A1661">
        <v>774382</v>
      </c>
      <c r="B1661" t="s">
        <v>938</v>
      </c>
      <c r="C1661" t="s">
        <v>2731</v>
      </c>
      <c r="D1661" t="s">
        <v>1234</v>
      </c>
      <c r="E1661" t="s">
        <v>1248</v>
      </c>
      <c r="F1661" t="s">
        <v>1550</v>
      </c>
      <c r="G1661" t="s">
        <v>1237</v>
      </c>
      <c r="H1661" t="s">
        <v>1243</v>
      </c>
      <c r="J1661">
        <v>87</v>
      </c>
    </row>
    <row r="1662" spans="1:10">
      <c r="A1662">
        <v>715867</v>
      </c>
      <c r="B1662" t="s">
        <v>1546</v>
      </c>
      <c r="C1662" t="s">
        <v>2732</v>
      </c>
      <c r="D1662" t="s">
        <v>1234</v>
      </c>
      <c r="E1662" t="s">
        <v>1236</v>
      </c>
      <c r="F1662" t="s">
        <v>380</v>
      </c>
      <c r="G1662" t="s">
        <v>1237</v>
      </c>
      <c r="J1662">
        <v>73</v>
      </c>
    </row>
    <row r="1663" spans="1:10">
      <c r="A1663">
        <v>808945</v>
      </c>
      <c r="B1663" t="s">
        <v>2733</v>
      </c>
      <c r="C1663" t="s">
        <v>2734</v>
      </c>
      <c r="D1663" t="s">
        <v>1241</v>
      </c>
      <c r="F1663" t="s">
        <v>380</v>
      </c>
      <c r="G1663" t="s">
        <v>1237</v>
      </c>
      <c r="J1663">
        <v>13</v>
      </c>
    </row>
    <row r="1664" spans="1:10">
      <c r="A1664">
        <v>801123</v>
      </c>
      <c r="B1664" t="s">
        <v>1432</v>
      </c>
      <c r="C1664" t="s">
        <v>2735</v>
      </c>
      <c r="D1664" t="s">
        <v>1241</v>
      </c>
      <c r="E1664" t="s">
        <v>1236</v>
      </c>
      <c r="F1664" t="s">
        <v>380</v>
      </c>
      <c r="G1664" t="s">
        <v>1237</v>
      </c>
      <c r="J1664">
        <v>78</v>
      </c>
    </row>
    <row r="1665" spans="1:10">
      <c r="A1665">
        <v>805316</v>
      </c>
      <c r="B1665" t="s">
        <v>1442</v>
      </c>
      <c r="C1665" t="s">
        <v>2736</v>
      </c>
      <c r="D1665" t="s">
        <v>1241</v>
      </c>
      <c r="E1665" t="s">
        <v>1236</v>
      </c>
      <c r="F1665" t="s">
        <v>380</v>
      </c>
      <c r="G1665" t="s">
        <v>1237</v>
      </c>
      <c r="H1665" t="s">
        <v>1243</v>
      </c>
      <c r="J1665">
        <v>83</v>
      </c>
    </row>
    <row r="1666" spans="1:10">
      <c r="A1666">
        <v>809808</v>
      </c>
      <c r="B1666" t="s">
        <v>2737</v>
      </c>
      <c r="C1666" t="s">
        <v>2738</v>
      </c>
      <c r="D1666" t="s">
        <v>1241</v>
      </c>
      <c r="F1666" t="s">
        <v>210</v>
      </c>
      <c r="G1666" t="s">
        <v>1237</v>
      </c>
      <c r="J1666">
        <v>61</v>
      </c>
    </row>
    <row r="1667" spans="1:10">
      <c r="A1667">
        <v>707378</v>
      </c>
      <c r="B1667" t="s">
        <v>652</v>
      </c>
      <c r="C1667" t="s">
        <v>2739</v>
      </c>
      <c r="D1667" t="s">
        <v>1234</v>
      </c>
      <c r="E1667" t="s">
        <v>1235</v>
      </c>
      <c r="F1667" t="s">
        <v>1261</v>
      </c>
      <c r="G1667" t="s">
        <v>1237</v>
      </c>
      <c r="J1667">
        <v>8</v>
      </c>
    </row>
    <row r="1668" spans="1:10">
      <c r="A1668">
        <v>718124</v>
      </c>
      <c r="B1668" t="s">
        <v>1133</v>
      </c>
      <c r="C1668" t="s">
        <v>2740</v>
      </c>
      <c r="D1668" t="s">
        <v>1234</v>
      </c>
      <c r="E1668" t="s">
        <v>1235</v>
      </c>
      <c r="F1668" t="s">
        <v>380</v>
      </c>
      <c r="G1668" t="s">
        <v>1237</v>
      </c>
      <c r="J1668">
        <v>4</v>
      </c>
    </row>
    <row r="1669" spans="1:10">
      <c r="A1669">
        <v>700994</v>
      </c>
      <c r="B1669" t="s">
        <v>2741</v>
      </c>
      <c r="C1669" t="s">
        <v>2742</v>
      </c>
      <c r="D1669" t="s">
        <v>1234</v>
      </c>
      <c r="E1669" t="s">
        <v>1236</v>
      </c>
      <c r="F1669" t="s">
        <v>380</v>
      </c>
      <c r="G1669" t="s">
        <v>1237</v>
      </c>
      <c r="H1669" t="s">
        <v>1243</v>
      </c>
      <c r="J1669">
        <v>80</v>
      </c>
    </row>
    <row r="1670" spans="1:10">
      <c r="A1670">
        <v>805327</v>
      </c>
      <c r="B1670" t="s">
        <v>1452</v>
      </c>
      <c r="C1670" t="s">
        <v>2743</v>
      </c>
      <c r="D1670" t="s">
        <v>1241</v>
      </c>
      <c r="F1670" t="s">
        <v>380</v>
      </c>
      <c r="G1670" t="s">
        <v>1237</v>
      </c>
      <c r="J1670">
        <v>7</v>
      </c>
    </row>
    <row r="1671" spans="1:10">
      <c r="A1671">
        <v>703048</v>
      </c>
      <c r="B1671" t="s">
        <v>116</v>
      </c>
      <c r="C1671" t="s">
        <v>2744</v>
      </c>
      <c r="D1671" t="s">
        <v>1234</v>
      </c>
      <c r="E1671" t="s">
        <v>1312</v>
      </c>
      <c r="F1671" t="s">
        <v>219</v>
      </c>
      <c r="G1671" t="s">
        <v>1237</v>
      </c>
      <c r="H1671" t="s">
        <v>1243</v>
      </c>
      <c r="J1671">
        <v>16</v>
      </c>
    </row>
    <row r="1672" spans="1:10">
      <c r="A1672">
        <v>707023</v>
      </c>
      <c r="B1672" t="s">
        <v>1013</v>
      </c>
      <c r="C1672" t="s">
        <v>2745</v>
      </c>
      <c r="D1672" t="s">
        <v>1234</v>
      </c>
      <c r="F1672" t="s">
        <v>380</v>
      </c>
      <c r="G1672" t="s">
        <v>1237</v>
      </c>
      <c r="J1672">
        <v>73</v>
      </c>
    </row>
    <row r="1673" spans="1:10">
      <c r="A1673">
        <v>803402</v>
      </c>
      <c r="B1673" t="s">
        <v>1252</v>
      </c>
      <c r="C1673" t="s">
        <v>2746</v>
      </c>
      <c r="D1673" t="s">
        <v>1241</v>
      </c>
      <c r="F1673" t="s">
        <v>380</v>
      </c>
      <c r="G1673" t="s">
        <v>1237</v>
      </c>
      <c r="J1673">
        <v>79</v>
      </c>
    </row>
    <row r="1674" spans="1:10">
      <c r="A1674">
        <v>804498</v>
      </c>
      <c r="B1674" t="s">
        <v>1333</v>
      </c>
      <c r="C1674" t="s">
        <v>2747</v>
      </c>
      <c r="D1674" t="s">
        <v>1241</v>
      </c>
      <c r="E1674" t="s">
        <v>1236</v>
      </c>
      <c r="F1674" t="s">
        <v>1263</v>
      </c>
      <c r="G1674" t="s">
        <v>1237</v>
      </c>
      <c r="J1674">
        <v>93</v>
      </c>
    </row>
    <row r="1675" spans="1:10">
      <c r="A1675">
        <v>712953</v>
      </c>
      <c r="B1675" t="s">
        <v>1019</v>
      </c>
      <c r="C1675" t="s">
        <v>2748</v>
      </c>
      <c r="D1675" t="s">
        <v>1234</v>
      </c>
      <c r="E1675" t="s">
        <v>1242</v>
      </c>
      <c r="F1675" t="s">
        <v>1261</v>
      </c>
      <c r="G1675" t="s">
        <v>1237</v>
      </c>
      <c r="J1675">
        <v>80</v>
      </c>
    </row>
    <row r="1676" spans="1:10">
      <c r="A1676">
        <v>802420</v>
      </c>
      <c r="B1676" t="s">
        <v>2749</v>
      </c>
      <c r="C1676" t="s">
        <v>2750</v>
      </c>
      <c r="D1676" t="s">
        <v>1241</v>
      </c>
      <c r="F1676" t="s">
        <v>380</v>
      </c>
      <c r="G1676" t="s">
        <v>1237</v>
      </c>
      <c r="J1676">
        <v>74</v>
      </c>
    </row>
    <row r="1677" spans="1:10">
      <c r="A1677">
        <v>718502</v>
      </c>
      <c r="B1677" t="s">
        <v>527</v>
      </c>
      <c r="C1677" t="s">
        <v>2751</v>
      </c>
      <c r="D1677" t="s">
        <v>1234</v>
      </c>
      <c r="F1677" t="s">
        <v>380</v>
      </c>
      <c r="G1677" t="s">
        <v>1237</v>
      </c>
      <c r="J1677">
        <v>87</v>
      </c>
    </row>
    <row r="1678" spans="1:10">
      <c r="A1678">
        <v>703884</v>
      </c>
      <c r="B1678" t="s">
        <v>116</v>
      </c>
      <c r="C1678" t="s">
        <v>2752</v>
      </c>
      <c r="D1678" t="s">
        <v>1234</v>
      </c>
      <c r="E1678" t="s">
        <v>1248</v>
      </c>
      <c r="F1678" t="s">
        <v>380</v>
      </c>
      <c r="G1678" t="s">
        <v>1237</v>
      </c>
      <c r="H1678" t="s">
        <v>1243</v>
      </c>
      <c r="I1678">
        <v>9150052</v>
      </c>
      <c r="J1678">
        <v>82</v>
      </c>
    </row>
    <row r="1679" spans="1:10">
      <c r="A1679">
        <v>805969</v>
      </c>
      <c r="B1679" t="s">
        <v>1351</v>
      </c>
      <c r="C1679" t="s">
        <v>2753</v>
      </c>
      <c r="D1679" t="s">
        <v>1241</v>
      </c>
      <c r="E1679" t="s">
        <v>1236</v>
      </c>
      <c r="F1679" t="s">
        <v>380</v>
      </c>
      <c r="G1679" t="s">
        <v>1237</v>
      </c>
      <c r="J1679">
        <v>96</v>
      </c>
    </row>
    <row r="1680" spans="1:10">
      <c r="A1680">
        <v>802508</v>
      </c>
      <c r="B1680" t="s">
        <v>1307</v>
      </c>
      <c r="C1680" t="s">
        <v>2753</v>
      </c>
      <c r="D1680" t="s">
        <v>1241</v>
      </c>
      <c r="E1680" t="s">
        <v>1236</v>
      </c>
      <c r="F1680" t="s">
        <v>179</v>
      </c>
      <c r="G1680" t="s">
        <v>1237</v>
      </c>
      <c r="J1680">
        <v>9</v>
      </c>
    </row>
    <row r="1681" spans="1:10">
      <c r="A1681">
        <v>700927</v>
      </c>
      <c r="B1681" t="s">
        <v>2221</v>
      </c>
      <c r="C1681" t="s">
        <v>675</v>
      </c>
      <c r="D1681" t="s">
        <v>1234</v>
      </c>
      <c r="E1681" t="s">
        <v>1235</v>
      </c>
      <c r="F1681" t="s">
        <v>380</v>
      </c>
      <c r="G1681" t="s">
        <v>1237</v>
      </c>
      <c r="J1681">
        <v>5</v>
      </c>
    </row>
    <row r="1682" spans="1:10">
      <c r="A1682">
        <v>704299</v>
      </c>
      <c r="B1682" t="s">
        <v>671</v>
      </c>
      <c r="C1682" t="s">
        <v>2754</v>
      </c>
      <c r="D1682" t="s">
        <v>1234</v>
      </c>
      <c r="E1682" t="s">
        <v>1242</v>
      </c>
      <c r="F1682" t="s">
        <v>380</v>
      </c>
      <c r="G1682" t="s">
        <v>1237</v>
      </c>
      <c r="H1682" t="s">
        <v>1243</v>
      </c>
      <c r="J1682">
        <v>89</v>
      </c>
    </row>
    <row r="1683" spans="1:10">
      <c r="A1683">
        <v>714731</v>
      </c>
      <c r="B1683" t="s">
        <v>1023</v>
      </c>
      <c r="C1683" t="s">
        <v>2755</v>
      </c>
      <c r="D1683" t="s">
        <v>1234</v>
      </c>
      <c r="E1683" t="s">
        <v>1254</v>
      </c>
      <c r="F1683" t="s">
        <v>380</v>
      </c>
      <c r="G1683" t="s">
        <v>1237</v>
      </c>
      <c r="J1683">
        <v>98</v>
      </c>
    </row>
    <row r="1684" spans="1:10">
      <c r="A1684">
        <v>701911</v>
      </c>
      <c r="B1684" t="s">
        <v>1336</v>
      </c>
      <c r="C1684" t="s">
        <v>2756</v>
      </c>
      <c r="D1684" t="s">
        <v>1234</v>
      </c>
      <c r="E1684" t="s">
        <v>1254</v>
      </c>
      <c r="F1684" t="s">
        <v>59</v>
      </c>
      <c r="G1684" t="s">
        <v>1237</v>
      </c>
      <c r="J1684">
        <v>17</v>
      </c>
    </row>
    <row r="1685" spans="1:10">
      <c r="A1685">
        <v>701865</v>
      </c>
      <c r="B1685" t="s">
        <v>675</v>
      </c>
      <c r="C1685" t="s">
        <v>2756</v>
      </c>
      <c r="D1685" t="s">
        <v>1234</v>
      </c>
      <c r="E1685" t="s">
        <v>1254</v>
      </c>
      <c r="F1685" t="s">
        <v>380</v>
      </c>
      <c r="G1685" t="s">
        <v>1237</v>
      </c>
      <c r="J1685">
        <v>9</v>
      </c>
    </row>
    <row r="1686" spans="1:10">
      <c r="A1686">
        <v>705161</v>
      </c>
      <c r="B1686" t="s">
        <v>1023</v>
      </c>
      <c r="C1686" t="s">
        <v>2757</v>
      </c>
      <c r="D1686" t="s">
        <v>1234</v>
      </c>
      <c r="E1686" t="s">
        <v>1236</v>
      </c>
      <c r="F1686" t="s">
        <v>380</v>
      </c>
      <c r="G1686" t="s">
        <v>1237</v>
      </c>
      <c r="J1686">
        <v>56</v>
      </c>
    </row>
    <row r="1687" spans="1:10">
      <c r="A1687">
        <v>714571</v>
      </c>
      <c r="B1687" t="s">
        <v>1425</v>
      </c>
      <c r="C1687" t="s">
        <v>2758</v>
      </c>
      <c r="D1687" t="s">
        <v>1234</v>
      </c>
      <c r="F1687" t="s">
        <v>380</v>
      </c>
      <c r="G1687" t="s">
        <v>1237</v>
      </c>
      <c r="H1687" t="s">
        <v>1243</v>
      </c>
      <c r="J1687">
        <v>89</v>
      </c>
    </row>
    <row r="1688" spans="1:10">
      <c r="A1688">
        <v>813172</v>
      </c>
      <c r="B1688" t="s">
        <v>965</v>
      </c>
      <c r="C1688" t="s">
        <v>2759</v>
      </c>
      <c r="D1688" t="s">
        <v>1241</v>
      </c>
      <c r="E1688" t="s">
        <v>1250</v>
      </c>
      <c r="F1688" t="s">
        <v>380</v>
      </c>
      <c r="G1688" t="s">
        <v>1237</v>
      </c>
      <c r="J1688">
        <v>5</v>
      </c>
    </row>
    <row r="1689" spans="1:10">
      <c r="A1689">
        <v>776049</v>
      </c>
      <c r="B1689" t="s">
        <v>675</v>
      </c>
      <c r="C1689" t="s">
        <v>2760</v>
      </c>
      <c r="D1689" t="s">
        <v>1234</v>
      </c>
      <c r="F1689" t="s">
        <v>380</v>
      </c>
      <c r="G1689" t="s">
        <v>1237</v>
      </c>
      <c r="H1689" t="s">
        <v>1243</v>
      </c>
      <c r="J1689">
        <v>2</v>
      </c>
    </row>
    <row r="1690" spans="1:10">
      <c r="A1690">
        <v>705803</v>
      </c>
      <c r="B1690" t="s">
        <v>1262</v>
      </c>
      <c r="C1690" t="s">
        <v>2760</v>
      </c>
      <c r="D1690" t="s">
        <v>1234</v>
      </c>
      <c r="F1690" t="s">
        <v>380</v>
      </c>
      <c r="G1690" t="s">
        <v>1237</v>
      </c>
      <c r="J1690">
        <v>82</v>
      </c>
    </row>
    <row r="1691" spans="1:10">
      <c r="A1691">
        <v>707205</v>
      </c>
      <c r="B1691" t="s">
        <v>935</v>
      </c>
      <c r="C1691" t="s">
        <v>2760</v>
      </c>
      <c r="D1691" t="s">
        <v>1234</v>
      </c>
      <c r="E1691" t="s">
        <v>1236</v>
      </c>
      <c r="F1691" t="s">
        <v>380</v>
      </c>
      <c r="G1691" t="s">
        <v>1237</v>
      </c>
      <c r="H1691" t="s">
        <v>1243</v>
      </c>
      <c r="J1691">
        <v>76</v>
      </c>
    </row>
    <row r="1692" spans="1:10">
      <c r="A1692">
        <v>717895</v>
      </c>
      <c r="B1692" t="s">
        <v>938</v>
      </c>
      <c r="C1692" t="s">
        <v>2760</v>
      </c>
      <c r="D1692" t="s">
        <v>1234</v>
      </c>
      <c r="E1692" t="s">
        <v>1248</v>
      </c>
      <c r="F1692" t="s">
        <v>197</v>
      </c>
      <c r="G1692" t="s">
        <v>1237</v>
      </c>
      <c r="J1692">
        <v>70</v>
      </c>
    </row>
    <row r="1693" spans="1:10">
      <c r="A1693">
        <v>804739</v>
      </c>
      <c r="B1693" t="s">
        <v>2761</v>
      </c>
      <c r="C1693" t="s">
        <v>2762</v>
      </c>
      <c r="D1693" t="s">
        <v>1241</v>
      </c>
      <c r="F1693" t="s">
        <v>380</v>
      </c>
      <c r="G1693" t="s">
        <v>1237</v>
      </c>
      <c r="J1693">
        <v>86</v>
      </c>
    </row>
    <row r="1694" spans="1:10">
      <c r="A1694">
        <v>800903</v>
      </c>
      <c r="B1694" t="s">
        <v>2763</v>
      </c>
      <c r="C1694" t="s">
        <v>2764</v>
      </c>
      <c r="D1694" t="s">
        <v>1241</v>
      </c>
      <c r="E1694" t="s">
        <v>1254</v>
      </c>
      <c r="F1694" t="s">
        <v>380</v>
      </c>
      <c r="G1694" t="s">
        <v>1237</v>
      </c>
      <c r="J1694">
        <v>11</v>
      </c>
    </row>
    <row r="1695" spans="1:10">
      <c r="A1695">
        <v>809302</v>
      </c>
      <c r="B1695" t="s">
        <v>919</v>
      </c>
      <c r="C1695" t="s">
        <v>2765</v>
      </c>
      <c r="D1695" t="s">
        <v>1241</v>
      </c>
      <c r="E1695" t="s">
        <v>1248</v>
      </c>
      <c r="F1695" t="s">
        <v>197</v>
      </c>
      <c r="G1695" t="s">
        <v>1237</v>
      </c>
      <c r="J1695">
        <v>6</v>
      </c>
    </row>
    <row r="1696" spans="1:10">
      <c r="A1696">
        <v>808377</v>
      </c>
      <c r="B1696" t="s">
        <v>1469</v>
      </c>
      <c r="C1696" t="s">
        <v>2765</v>
      </c>
      <c r="D1696" t="s">
        <v>1241</v>
      </c>
      <c r="E1696" t="s">
        <v>1271</v>
      </c>
      <c r="F1696" t="s">
        <v>380</v>
      </c>
      <c r="G1696" t="s">
        <v>1237</v>
      </c>
      <c r="J1696">
        <v>75</v>
      </c>
    </row>
    <row r="1697" spans="1:10">
      <c r="A1697">
        <v>808980</v>
      </c>
      <c r="B1697" t="s">
        <v>2706</v>
      </c>
      <c r="C1697" t="s">
        <v>2765</v>
      </c>
      <c r="D1697" t="s">
        <v>1241</v>
      </c>
      <c r="E1697" t="s">
        <v>1248</v>
      </c>
      <c r="F1697" t="s">
        <v>197</v>
      </c>
      <c r="G1697" t="s">
        <v>1237</v>
      </c>
      <c r="J1697">
        <v>8</v>
      </c>
    </row>
    <row r="1698" spans="1:10">
      <c r="A1698">
        <v>715461</v>
      </c>
      <c r="B1698" t="s">
        <v>116</v>
      </c>
      <c r="C1698" t="s">
        <v>2766</v>
      </c>
      <c r="D1698" t="s">
        <v>1234</v>
      </c>
      <c r="E1698" t="s">
        <v>1271</v>
      </c>
      <c r="F1698" t="s">
        <v>380</v>
      </c>
      <c r="G1698" t="s">
        <v>1237</v>
      </c>
      <c r="J1698">
        <v>89</v>
      </c>
    </row>
    <row r="1699" spans="1:10">
      <c r="A1699">
        <v>717595</v>
      </c>
      <c r="B1699" t="s">
        <v>1019</v>
      </c>
      <c r="C1699" t="s">
        <v>2766</v>
      </c>
      <c r="D1699" t="s">
        <v>1234</v>
      </c>
      <c r="E1699" t="s">
        <v>1236</v>
      </c>
      <c r="F1699" t="s">
        <v>380</v>
      </c>
      <c r="G1699" t="s">
        <v>1237</v>
      </c>
      <c r="H1699" t="s">
        <v>1243</v>
      </c>
      <c r="J1699">
        <v>85</v>
      </c>
    </row>
    <row r="1700" spans="1:10">
      <c r="A1700">
        <v>712375</v>
      </c>
      <c r="B1700" t="s">
        <v>661</v>
      </c>
      <c r="C1700" t="s">
        <v>2767</v>
      </c>
      <c r="D1700" t="s">
        <v>1234</v>
      </c>
      <c r="E1700" t="s">
        <v>1254</v>
      </c>
      <c r="F1700" t="s">
        <v>380</v>
      </c>
      <c r="G1700" t="s">
        <v>1237</v>
      </c>
      <c r="H1700" t="s">
        <v>1243</v>
      </c>
      <c r="J1700">
        <v>86</v>
      </c>
    </row>
    <row r="1701" spans="1:10">
      <c r="A1701">
        <v>703635</v>
      </c>
      <c r="B1701" t="s">
        <v>661</v>
      </c>
      <c r="C1701" t="s">
        <v>2767</v>
      </c>
      <c r="D1701" t="s">
        <v>1234</v>
      </c>
      <c r="E1701" t="s">
        <v>1236</v>
      </c>
      <c r="F1701" t="s">
        <v>380</v>
      </c>
      <c r="G1701" t="s">
        <v>1237</v>
      </c>
      <c r="J1701">
        <v>86</v>
      </c>
    </row>
    <row r="1702" spans="1:10">
      <c r="A1702">
        <v>891309</v>
      </c>
      <c r="B1702" t="s">
        <v>2185</v>
      </c>
      <c r="C1702" t="s">
        <v>2768</v>
      </c>
      <c r="D1702" t="s">
        <v>1241</v>
      </c>
      <c r="E1702" t="s">
        <v>1256</v>
      </c>
      <c r="F1702" t="s">
        <v>1647</v>
      </c>
      <c r="G1702" t="s">
        <v>1237</v>
      </c>
      <c r="J1702">
        <v>17</v>
      </c>
    </row>
    <row r="1703" spans="1:10">
      <c r="A1703">
        <v>700482</v>
      </c>
      <c r="B1703" t="s">
        <v>1424</v>
      </c>
      <c r="C1703" t="s">
        <v>2769</v>
      </c>
      <c r="D1703" t="s">
        <v>1234</v>
      </c>
      <c r="F1703" t="s">
        <v>380</v>
      </c>
      <c r="G1703" t="s">
        <v>1237</v>
      </c>
      <c r="J1703">
        <v>68</v>
      </c>
    </row>
    <row r="1704" spans="1:10">
      <c r="A1704">
        <v>704362</v>
      </c>
      <c r="B1704" t="s">
        <v>943</v>
      </c>
      <c r="C1704" t="s">
        <v>2770</v>
      </c>
      <c r="D1704" t="s">
        <v>1234</v>
      </c>
      <c r="E1704" t="s">
        <v>1242</v>
      </c>
      <c r="F1704" t="s">
        <v>380</v>
      </c>
      <c r="G1704" t="s">
        <v>1237</v>
      </c>
      <c r="J1704">
        <v>15</v>
      </c>
    </row>
    <row r="1705" spans="1:10">
      <c r="A1705">
        <v>708730</v>
      </c>
      <c r="B1705" t="s">
        <v>2771</v>
      </c>
      <c r="C1705" t="s">
        <v>2772</v>
      </c>
      <c r="D1705" t="s">
        <v>1234</v>
      </c>
      <c r="F1705" t="s">
        <v>380</v>
      </c>
      <c r="G1705" t="s">
        <v>1237</v>
      </c>
      <c r="J1705">
        <v>68</v>
      </c>
    </row>
    <row r="1706" spans="1:10">
      <c r="A1706">
        <v>813223</v>
      </c>
      <c r="B1706" t="s">
        <v>131</v>
      </c>
      <c r="C1706" t="s">
        <v>2773</v>
      </c>
      <c r="D1706" t="s">
        <v>1241</v>
      </c>
      <c r="E1706" t="s">
        <v>1236</v>
      </c>
      <c r="F1706" t="s">
        <v>22</v>
      </c>
      <c r="G1706" t="s">
        <v>1237</v>
      </c>
      <c r="J1706">
        <v>87</v>
      </c>
    </row>
    <row r="1707" spans="1:10">
      <c r="A1707">
        <v>805948</v>
      </c>
      <c r="B1707" t="s">
        <v>1307</v>
      </c>
      <c r="C1707" t="s">
        <v>2773</v>
      </c>
      <c r="D1707" t="s">
        <v>1241</v>
      </c>
      <c r="E1707" t="s">
        <v>1271</v>
      </c>
      <c r="F1707" t="s">
        <v>561</v>
      </c>
      <c r="G1707" t="s">
        <v>1237</v>
      </c>
      <c r="H1707" t="s">
        <v>1243</v>
      </c>
      <c r="I1707">
        <v>1159992</v>
      </c>
      <c r="J1707">
        <v>96</v>
      </c>
    </row>
    <row r="1708" spans="1:10">
      <c r="A1708">
        <v>805695</v>
      </c>
      <c r="B1708" t="s">
        <v>1668</v>
      </c>
      <c r="C1708" t="s">
        <v>2774</v>
      </c>
      <c r="D1708" t="s">
        <v>1241</v>
      </c>
      <c r="E1708" t="s">
        <v>1242</v>
      </c>
      <c r="F1708" t="s">
        <v>380</v>
      </c>
      <c r="G1708" t="s">
        <v>1237</v>
      </c>
      <c r="J1708">
        <v>6</v>
      </c>
    </row>
    <row r="1709" spans="1:10">
      <c r="A1709">
        <v>801119</v>
      </c>
      <c r="B1709" t="s">
        <v>2599</v>
      </c>
      <c r="C1709" t="s">
        <v>2774</v>
      </c>
      <c r="D1709" t="s">
        <v>1241</v>
      </c>
      <c r="E1709" t="s">
        <v>1242</v>
      </c>
      <c r="F1709" t="s">
        <v>380</v>
      </c>
      <c r="G1709" t="s">
        <v>1237</v>
      </c>
      <c r="J1709">
        <v>6</v>
      </c>
    </row>
    <row r="1710" spans="1:10">
      <c r="A1710">
        <v>802383</v>
      </c>
      <c r="B1710" t="s">
        <v>333</v>
      </c>
      <c r="C1710" t="s">
        <v>2775</v>
      </c>
      <c r="D1710" t="s">
        <v>1241</v>
      </c>
      <c r="E1710" t="s">
        <v>1248</v>
      </c>
      <c r="F1710" t="s">
        <v>444</v>
      </c>
      <c r="G1710" t="s">
        <v>1237</v>
      </c>
      <c r="H1710" t="s">
        <v>1243</v>
      </c>
      <c r="I1710">
        <v>9155001</v>
      </c>
      <c r="J1710">
        <v>99</v>
      </c>
    </row>
    <row r="1711" spans="1:10">
      <c r="A1711">
        <v>702473</v>
      </c>
      <c r="B1711" t="s">
        <v>655</v>
      </c>
      <c r="C1711" t="s">
        <v>2776</v>
      </c>
      <c r="D1711" t="s">
        <v>1234</v>
      </c>
      <c r="F1711" t="s">
        <v>380</v>
      </c>
      <c r="G1711" t="s">
        <v>1237</v>
      </c>
      <c r="J1711">
        <v>87</v>
      </c>
    </row>
    <row r="1712" spans="1:10">
      <c r="A1712">
        <v>715056</v>
      </c>
      <c r="B1712" t="s">
        <v>1435</v>
      </c>
      <c r="C1712" t="s">
        <v>2777</v>
      </c>
      <c r="D1712" t="s">
        <v>1234</v>
      </c>
      <c r="E1712" t="s">
        <v>1242</v>
      </c>
      <c r="F1712" t="s">
        <v>380</v>
      </c>
      <c r="G1712" t="s">
        <v>1237</v>
      </c>
      <c r="J1712">
        <v>9</v>
      </c>
    </row>
    <row r="1713" spans="1:10">
      <c r="A1713">
        <v>705125</v>
      </c>
      <c r="B1713" t="s">
        <v>2778</v>
      </c>
      <c r="C1713" t="s">
        <v>2779</v>
      </c>
      <c r="D1713" t="s">
        <v>1234</v>
      </c>
      <c r="E1713" t="s">
        <v>1250</v>
      </c>
      <c r="F1713" t="s">
        <v>380</v>
      </c>
      <c r="G1713" t="s">
        <v>1237</v>
      </c>
      <c r="H1713" t="s">
        <v>1243</v>
      </c>
      <c r="J1713">
        <v>87</v>
      </c>
    </row>
    <row r="1714" spans="1:10">
      <c r="A1714">
        <v>717347</v>
      </c>
      <c r="B1714" t="s">
        <v>525</v>
      </c>
      <c r="C1714" t="s">
        <v>2779</v>
      </c>
      <c r="D1714" t="s">
        <v>1234</v>
      </c>
      <c r="E1714" t="s">
        <v>1236</v>
      </c>
      <c r="F1714" t="s">
        <v>380</v>
      </c>
      <c r="G1714" t="s">
        <v>1237</v>
      </c>
      <c r="J1714">
        <v>68</v>
      </c>
    </row>
    <row r="1715" spans="1:10">
      <c r="A1715">
        <v>812408</v>
      </c>
      <c r="B1715" t="s">
        <v>2127</v>
      </c>
      <c r="C1715" t="s">
        <v>2780</v>
      </c>
      <c r="D1715" t="s">
        <v>1241</v>
      </c>
      <c r="E1715" t="s">
        <v>1236</v>
      </c>
      <c r="F1715" t="s">
        <v>169</v>
      </c>
      <c r="G1715" t="s">
        <v>1237</v>
      </c>
      <c r="H1715" t="s">
        <v>1243</v>
      </c>
      <c r="J1715">
        <v>6</v>
      </c>
    </row>
    <row r="1716" spans="1:10">
      <c r="A1716">
        <v>706198</v>
      </c>
      <c r="B1716" t="s">
        <v>1028</v>
      </c>
      <c r="C1716" t="s">
        <v>2781</v>
      </c>
      <c r="D1716" t="s">
        <v>1234</v>
      </c>
      <c r="E1716" t="s">
        <v>1242</v>
      </c>
      <c r="F1716" t="s">
        <v>380</v>
      </c>
      <c r="G1716" t="s">
        <v>1237</v>
      </c>
      <c r="J1716">
        <v>83</v>
      </c>
    </row>
    <row r="1717" spans="1:10">
      <c r="A1717">
        <v>806163</v>
      </c>
      <c r="B1717" t="s">
        <v>1395</v>
      </c>
      <c r="C1717" t="s">
        <v>2782</v>
      </c>
      <c r="D1717" t="s">
        <v>1241</v>
      </c>
      <c r="E1717" t="s">
        <v>1271</v>
      </c>
      <c r="F1717" t="s">
        <v>380</v>
      </c>
      <c r="G1717" t="s">
        <v>1237</v>
      </c>
      <c r="J1717">
        <v>73</v>
      </c>
    </row>
    <row r="1718" spans="1:10">
      <c r="A1718">
        <v>710997</v>
      </c>
      <c r="B1718" t="s">
        <v>1023</v>
      </c>
      <c r="C1718" t="s">
        <v>2783</v>
      </c>
      <c r="D1718" t="s">
        <v>1234</v>
      </c>
      <c r="F1718" t="s">
        <v>179</v>
      </c>
      <c r="G1718" t="s">
        <v>1237</v>
      </c>
      <c r="H1718" t="s">
        <v>1243</v>
      </c>
      <c r="J1718">
        <v>8</v>
      </c>
    </row>
    <row r="1719" spans="1:10">
      <c r="A1719">
        <v>709565</v>
      </c>
      <c r="B1719" t="s">
        <v>671</v>
      </c>
      <c r="C1719" t="s">
        <v>2784</v>
      </c>
      <c r="D1719" t="s">
        <v>1234</v>
      </c>
      <c r="E1719" t="s">
        <v>1271</v>
      </c>
      <c r="F1719" t="s">
        <v>179</v>
      </c>
      <c r="G1719" t="s">
        <v>1237</v>
      </c>
      <c r="H1719" t="s">
        <v>1243</v>
      </c>
      <c r="I1719">
        <v>9150315</v>
      </c>
      <c r="J1719">
        <v>82</v>
      </c>
    </row>
    <row r="1720" spans="1:10">
      <c r="A1720">
        <v>713973</v>
      </c>
      <c r="B1720" t="s">
        <v>2785</v>
      </c>
      <c r="C1720" t="s">
        <v>2784</v>
      </c>
      <c r="D1720" t="s">
        <v>1234</v>
      </c>
      <c r="E1720" t="s">
        <v>1236</v>
      </c>
      <c r="F1720" t="s">
        <v>179</v>
      </c>
      <c r="G1720" t="s">
        <v>1237</v>
      </c>
      <c r="H1720" t="s">
        <v>1243</v>
      </c>
      <c r="J1720">
        <v>7</v>
      </c>
    </row>
    <row r="1721" spans="1:10">
      <c r="A1721">
        <v>887892</v>
      </c>
      <c r="B1721" t="s">
        <v>1406</v>
      </c>
      <c r="C1721" t="s">
        <v>2786</v>
      </c>
      <c r="D1721" t="s">
        <v>1241</v>
      </c>
      <c r="E1721" t="s">
        <v>1248</v>
      </c>
      <c r="F1721" t="s">
        <v>195</v>
      </c>
      <c r="G1721" t="s">
        <v>1237</v>
      </c>
      <c r="H1721" t="s">
        <v>1243</v>
      </c>
      <c r="I1721">
        <v>9155121</v>
      </c>
      <c r="J1721">
        <v>5</v>
      </c>
    </row>
    <row r="1722" spans="1:10">
      <c r="A1722">
        <v>890689</v>
      </c>
      <c r="B1722" t="s">
        <v>986</v>
      </c>
      <c r="C1722" t="s">
        <v>2787</v>
      </c>
      <c r="D1722" t="s">
        <v>1241</v>
      </c>
      <c r="E1722" t="s">
        <v>1248</v>
      </c>
      <c r="F1722" t="s">
        <v>197</v>
      </c>
      <c r="G1722" t="s">
        <v>1237</v>
      </c>
      <c r="H1722" t="s">
        <v>1243</v>
      </c>
      <c r="I1722">
        <v>9155160</v>
      </c>
      <c r="J1722">
        <v>9</v>
      </c>
    </row>
    <row r="1723" spans="1:10">
      <c r="A1723">
        <v>777649</v>
      </c>
      <c r="B1723" t="s">
        <v>1411</v>
      </c>
      <c r="C1723" t="s">
        <v>2788</v>
      </c>
      <c r="D1723" t="s">
        <v>1234</v>
      </c>
      <c r="E1723" t="s">
        <v>1248</v>
      </c>
      <c r="F1723" t="s">
        <v>197</v>
      </c>
      <c r="G1723" t="s">
        <v>1237</v>
      </c>
      <c r="H1723" t="s">
        <v>1243</v>
      </c>
      <c r="J1723">
        <v>10</v>
      </c>
    </row>
    <row r="1724" spans="1:10">
      <c r="A1724">
        <v>777956</v>
      </c>
      <c r="B1724" t="s">
        <v>1373</v>
      </c>
      <c r="C1724" t="s">
        <v>2788</v>
      </c>
      <c r="D1724" t="s">
        <v>1234</v>
      </c>
      <c r="E1724" t="s">
        <v>1271</v>
      </c>
      <c r="F1724" t="s">
        <v>169</v>
      </c>
      <c r="G1724" t="s">
        <v>1237</v>
      </c>
      <c r="H1724" t="s">
        <v>1243</v>
      </c>
      <c r="J1724">
        <v>11</v>
      </c>
    </row>
    <row r="1725" spans="1:10">
      <c r="A1725">
        <v>777955</v>
      </c>
      <c r="B1725" t="s">
        <v>1349</v>
      </c>
      <c r="C1725" t="s">
        <v>2788</v>
      </c>
      <c r="D1725" t="s">
        <v>1234</v>
      </c>
      <c r="E1725" t="s">
        <v>1271</v>
      </c>
      <c r="F1725" t="s">
        <v>169</v>
      </c>
      <c r="G1725" t="s">
        <v>1237</v>
      </c>
      <c r="H1725" t="s">
        <v>1243</v>
      </c>
      <c r="J1725">
        <v>11</v>
      </c>
    </row>
    <row r="1726" spans="1:10">
      <c r="A1726">
        <v>712028</v>
      </c>
      <c r="B1726" t="s">
        <v>671</v>
      </c>
      <c r="C1726" t="s">
        <v>2789</v>
      </c>
      <c r="D1726" t="s">
        <v>1234</v>
      </c>
      <c r="E1726" t="s">
        <v>1271</v>
      </c>
      <c r="F1726" t="s">
        <v>2227</v>
      </c>
      <c r="G1726" t="s">
        <v>1237</v>
      </c>
      <c r="J1726">
        <v>75</v>
      </c>
    </row>
    <row r="1727" spans="1:10">
      <c r="A1727">
        <v>713895</v>
      </c>
      <c r="B1727" t="s">
        <v>671</v>
      </c>
      <c r="C1727" t="s">
        <v>2789</v>
      </c>
      <c r="D1727" t="s">
        <v>1234</v>
      </c>
      <c r="E1727" t="s">
        <v>1271</v>
      </c>
      <c r="F1727" t="s">
        <v>2227</v>
      </c>
      <c r="G1727" t="s">
        <v>1237</v>
      </c>
      <c r="J1727">
        <v>9</v>
      </c>
    </row>
    <row r="1728" spans="1:10">
      <c r="A1728">
        <v>811433</v>
      </c>
      <c r="B1728" t="s">
        <v>927</v>
      </c>
      <c r="C1728" t="s">
        <v>2790</v>
      </c>
      <c r="D1728" t="s">
        <v>1241</v>
      </c>
      <c r="E1728" t="s">
        <v>1271</v>
      </c>
      <c r="F1728" t="s">
        <v>2227</v>
      </c>
      <c r="G1728" t="s">
        <v>1237</v>
      </c>
      <c r="J1728">
        <v>7</v>
      </c>
    </row>
    <row r="1729" spans="1:10">
      <c r="A1729">
        <v>800172</v>
      </c>
      <c r="B1729" t="s">
        <v>1358</v>
      </c>
      <c r="C1729" t="s">
        <v>2790</v>
      </c>
      <c r="D1729" t="s">
        <v>1241</v>
      </c>
      <c r="E1729" t="s">
        <v>1271</v>
      </c>
      <c r="F1729" t="s">
        <v>179</v>
      </c>
      <c r="G1729" t="s">
        <v>1237</v>
      </c>
      <c r="J1729">
        <v>87</v>
      </c>
    </row>
    <row r="1730" spans="1:10">
      <c r="A1730">
        <v>807483</v>
      </c>
      <c r="B1730" t="s">
        <v>1500</v>
      </c>
      <c r="C1730" t="s">
        <v>2790</v>
      </c>
      <c r="D1730" t="s">
        <v>1241</v>
      </c>
      <c r="E1730" t="s">
        <v>1271</v>
      </c>
      <c r="F1730" t="s">
        <v>179</v>
      </c>
      <c r="G1730" t="s">
        <v>1237</v>
      </c>
      <c r="J1730">
        <v>71</v>
      </c>
    </row>
    <row r="1731" spans="1:10">
      <c r="A1731">
        <v>774314</v>
      </c>
      <c r="B1731" t="s">
        <v>529</v>
      </c>
      <c r="C1731" t="s">
        <v>2791</v>
      </c>
      <c r="D1731" t="s">
        <v>1234</v>
      </c>
      <c r="E1731" t="s">
        <v>1264</v>
      </c>
      <c r="F1731" t="s">
        <v>179</v>
      </c>
      <c r="G1731" t="s">
        <v>1237</v>
      </c>
      <c r="H1731" t="s">
        <v>1243</v>
      </c>
      <c r="J1731">
        <v>79</v>
      </c>
    </row>
    <row r="1732" spans="1:10">
      <c r="A1732">
        <v>709600</v>
      </c>
      <c r="B1732" t="s">
        <v>655</v>
      </c>
      <c r="C1732" t="s">
        <v>2792</v>
      </c>
      <c r="D1732" t="s">
        <v>1234</v>
      </c>
      <c r="E1732" t="s">
        <v>1235</v>
      </c>
      <c r="F1732" t="s">
        <v>380</v>
      </c>
      <c r="G1732" t="s">
        <v>1237</v>
      </c>
      <c r="H1732" t="s">
        <v>1243</v>
      </c>
      <c r="J1732">
        <v>84</v>
      </c>
    </row>
    <row r="1733" spans="1:10">
      <c r="A1733">
        <v>778769</v>
      </c>
      <c r="B1733" t="s">
        <v>675</v>
      </c>
      <c r="C1733" t="s">
        <v>2793</v>
      </c>
      <c r="D1733" t="s">
        <v>1234</v>
      </c>
      <c r="E1733" t="s">
        <v>1254</v>
      </c>
      <c r="F1733" t="s">
        <v>1937</v>
      </c>
      <c r="G1733" t="s">
        <v>1237</v>
      </c>
      <c r="J1733">
        <v>7</v>
      </c>
    </row>
    <row r="1734" spans="1:10">
      <c r="A1734">
        <v>800407</v>
      </c>
      <c r="B1734" t="s">
        <v>1449</v>
      </c>
      <c r="C1734" t="s">
        <v>2794</v>
      </c>
      <c r="D1734" t="s">
        <v>1241</v>
      </c>
      <c r="E1734" t="s">
        <v>1256</v>
      </c>
      <c r="F1734" t="s">
        <v>1647</v>
      </c>
      <c r="G1734" t="s">
        <v>1237</v>
      </c>
      <c r="J1734">
        <v>95</v>
      </c>
    </row>
    <row r="1735" spans="1:10">
      <c r="A1735">
        <v>713536</v>
      </c>
      <c r="B1735" t="s">
        <v>1013</v>
      </c>
      <c r="C1735" t="s">
        <v>2795</v>
      </c>
      <c r="D1735" t="s">
        <v>1234</v>
      </c>
      <c r="F1735" t="s">
        <v>179</v>
      </c>
      <c r="G1735" t="s">
        <v>1237</v>
      </c>
      <c r="J1735">
        <v>97</v>
      </c>
    </row>
    <row r="1736" spans="1:10">
      <c r="A1736">
        <v>776352</v>
      </c>
      <c r="B1736" t="s">
        <v>675</v>
      </c>
      <c r="C1736" t="s">
        <v>2796</v>
      </c>
      <c r="D1736" t="s">
        <v>1234</v>
      </c>
      <c r="E1736" t="s">
        <v>1271</v>
      </c>
      <c r="F1736" t="s">
        <v>235</v>
      </c>
      <c r="G1736" t="s">
        <v>1237</v>
      </c>
      <c r="H1736" t="s">
        <v>1243</v>
      </c>
      <c r="J1736">
        <v>10</v>
      </c>
    </row>
    <row r="1737" spans="1:10">
      <c r="A1737">
        <v>804006</v>
      </c>
      <c r="B1737" t="s">
        <v>1668</v>
      </c>
      <c r="C1737" t="s">
        <v>2797</v>
      </c>
      <c r="D1737" t="s">
        <v>1241</v>
      </c>
      <c r="E1737" t="s">
        <v>1235</v>
      </c>
      <c r="F1737" t="s">
        <v>380</v>
      </c>
      <c r="G1737" t="s">
        <v>1237</v>
      </c>
      <c r="J1737">
        <v>4</v>
      </c>
    </row>
    <row r="1738" spans="1:10">
      <c r="A1738">
        <v>800326</v>
      </c>
      <c r="B1738" t="s">
        <v>1770</v>
      </c>
      <c r="C1738" t="s">
        <v>2798</v>
      </c>
      <c r="D1738" t="s">
        <v>1241</v>
      </c>
      <c r="E1738" t="s">
        <v>1248</v>
      </c>
      <c r="F1738" t="s">
        <v>444</v>
      </c>
      <c r="G1738" t="s">
        <v>1237</v>
      </c>
      <c r="J1738">
        <v>74</v>
      </c>
    </row>
    <row r="1739" spans="1:10">
      <c r="A1739">
        <v>805277</v>
      </c>
      <c r="B1739" t="s">
        <v>1363</v>
      </c>
      <c r="C1739" t="s">
        <v>2798</v>
      </c>
      <c r="D1739" t="s">
        <v>1241</v>
      </c>
      <c r="F1739" t="s">
        <v>380</v>
      </c>
      <c r="G1739" t="s">
        <v>1237</v>
      </c>
      <c r="J1739">
        <v>78</v>
      </c>
    </row>
    <row r="1740" spans="1:10">
      <c r="A1740">
        <v>806098</v>
      </c>
      <c r="B1740" t="s">
        <v>1333</v>
      </c>
      <c r="C1740" t="s">
        <v>2798</v>
      </c>
      <c r="D1740" t="s">
        <v>1241</v>
      </c>
      <c r="E1740" t="s">
        <v>1248</v>
      </c>
      <c r="F1740" t="s">
        <v>444</v>
      </c>
      <c r="G1740" t="s">
        <v>1237</v>
      </c>
      <c r="J1740">
        <v>99</v>
      </c>
    </row>
    <row r="1741" spans="1:10">
      <c r="A1741">
        <v>806667</v>
      </c>
      <c r="B1741" t="s">
        <v>965</v>
      </c>
      <c r="C1741" t="s">
        <v>2798</v>
      </c>
      <c r="D1741" t="s">
        <v>1241</v>
      </c>
      <c r="E1741" t="s">
        <v>1248</v>
      </c>
      <c r="F1741" t="s">
        <v>444</v>
      </c>
      <c r="G1741" t="s">
        <v>1237</v>
      </c>
      <c r="J1741">
        <v>6</v>
      </c>
    </row>
    <row r="1742" spans="1:10">
      <c r="A1742">
        <v>711973</v>
      </c>
      <c r="B1742" t="s">
        <v>671</v>
      </c>
      <c r="C1742" t="s">
        <v>2799</v>
      </c>
      <c r="D1742" t="s">
        <v>1234</v>
      </c>
      <c r="E1742" t="s">
        <v>1248</v>
      </c>
      <c r="F1742" t="s">
        <v>444</v>
      </c>
      <c r="G1742" t="s">
        <v>1237</v>
      </c>
      <c r="J1742">
        <v>73</v>
      </c>
    </row>
    <row r="1743" spans="1:10">
      <c r="A1743">
        <v>711993</v>
      </c>
      <c r="B1743" t="s">
        <v>1156</v>
      </c>
      <c r="C1743" t="s">
        <v>2799</v>
      </c>
      <c r="D1743" t="s">
        <v>1234</v>
      </c>
      <c r="E1743" t="s">
        <v>1236</v>
      </c>
      <c r="F1743" t="s">
        <v>380</v>
      </c>
      <c r="G1743" t="s">
        <v>1237</v>
      </c>
      <c r="J1743">
        <v>73</v>
      </c>
    </row>
    <row r="1744" spans="1:10">
      <c r="A1744">
        <v>708195</v>
      </c>
      <c r="B1744" t="s">
        <v>1069</v>
      </c>
      <c r="C1744" t="s">
        <v>2800</v>
      </c>
      <c r="D1744" t="s">
        <v>1234</v>
      </c>
      <c r="F1744" t="s">
        <v>380</v>
      </c>
      <c r="G1744" t="s">
        <v>1237</v>
      </c>
      <c r="J1744">
        <v>70</v>
      </c>
    </row>
    <row r="1745" spans="1:10">
      <c r="A1745">
        <v>808815</v>
      </c>
      <c r="B1745" t="s">
        <v>1563</v>
      </c>
      <c r="C1745" t="s">
        <v>2801</v>
      </c>
      <c r="D1745" t="s">
        <v>1241</v>
      </c>
      <c r="F1745" t="s">
        <v>1261</v>
      </c>
      <c r="G1745" t="s">
        <v>1237</v>
      </c>
      <c r="J1745">
        <v>4</v>
      </c>
    </row>
    <row r="1746" spans="1:10">
      <c r="A1746">
        <v>715598</v>
      </c>
      <c r="B1746" t="s">
        <v>529</v>
      </c>
      <c r="C1746" t="s">
        <v>2802</v>
      </c>
      <c r="D1746" t="s">
        <v>1234</v>
      </c>
      <c r="E1746" t="s">
        <v>1250</v>
      </c>
      <c r="F1746" t="s">
        <v>380</v>
      </c>
      <c r="G1746" t="s">
        <v>1237</v>
      </c>
      <c r="H1746" t="s">
        <v>1243</v>
      </c>
      <c r="J1746">
        <v>76</v>
      </c>
    </row>
    <row r="1747" spans="1:10">
      <c r="A1747">
        <v>891612</v>
      </c>
      <c r="B1747" t="s">
        <v>2803</v>
      </c>
      <c r="C1747" t="s">
        <v>2804</v>
      </c>
      <c r="D1747" t="s">
        <v>1241</v>
      </c>
      <c r="E1747" t="s">
        <v>1236</v>
      </c>
      <c r="F1747" t="s">
        <v>1674</v>
      </c>
      <c r="G1747" t="s">
        <v>1237</v>
      </c>
      <c r="J1747">
        <v>21</v>
      </c>
    </row>
    <row r="1748" spans="1:10">
      <c r="A1748">
        <v>714197</v>
      </c>
      <c r="B1748" t="s">
        <v>1336</v>
      </c>
      <c r="C1748" t="s">
        <v>2805</v>
      </c>
      <c r="D1748" t="s">
        <v>1234</v>
      </c>
      <c r="E1748" t="s">
        <v>1271</v>
      </c>
      <c r="F1748" t="s">
        <v>380</v>
      </c>
      <c r="G1748" t="s">
        <v>1237</v>
      </c>
      <c r="J1748">
        <v>5</v>
      </c>
    </row>
    <row r="1749" spans="1:10">
      <c r="A1749">
        <v>778767</v>
      </c>
      <c r="B1749" t="s">
        <v>671</v>
      </c>
      <c r="C1749" t="s">
        <v>2805</v>
      </c>
      <c r="D1749" t="s">
        <v>1234</v>
      </c>
      <c r="E1749" t="s">
        <v>1254</v>
      </c>
      <c r="F1749" t="s">
        <v>1937</v>
      </c>
      <c r="G1749" t="s">
        <v>1237</v>
      </c>
      <c r="J1749">
        <v>7</v>
      </c>
    </row>
    <row r="1750" spans="1:10">
      <c r="A1750">
        <v>808044</v>
      </c>
      <c r="B1750" t="s">
        <v>1437</v>
      </c>
      <c r="C1750" t="s">
        <v>2806</v>
      </c>
      <c r="D1750" t="s">
        <v>1241</v>
      </c>
      <c r="E1750" t="s">
        <v>1256</v>
      </c>
      <c r="F1750" t="s">
        <v>380</v>
      </c>
      <c r="G1750" t="s">
        <v>1237</v>
      </c>
      <c r="H1750" t="s">
        <v>1243</v>
      </c>
      <c r="J1750">
        <v>87</v>
      </c>
    </row>
    <row r="1751" spans="1:10">
      <c r="A1751">
        <v>807979</v>
      </c>
      <c r="B1751" t="s">
        <v>1307</v>
      </c>
      <c r="C1751" t="s">
        <v>2806</v>
      </c>
      <c r="D1751" t="s">
        <v>1241</v>
      </c>
      <c r="E1751" t="s">
        <v>1271</v>
      </c>
      <c r="F1751" t="s">
        <v>380</v>
      </c>
      <c r="G1751" t="s">
        <v>1237</v>
      </c>
      <c r="J1751">
        <v>9</v>
      </c>
    </row>
    <row r="1752" spans="1:10">
      <c r="A1752">
        <v>802352</v>
      </c>
      <c r="B1752" t="s">
        <v>1432</v>
      </c>
      <c r="C1752" t="s">
        <v>2806</v>
      </c>
      <c r="D1752" t="s">
        <v>1241</v>
      </c>
      <c r="E1752" t="s">
        <v>1254</v>
      </c>
      <c r="F1752" t="s">
        <v>380</v>
      </c>
      <c r="G1752" t="s">
        <v>1237</v>
      </c>
      <c r="J1752">
        <v>5</v>
      </c>
    </row>
    <row r="1753" spans="1:10">
      <c r="A1753">
        <v>707172</v>
      </c>
      <c r="B1753" t="s">
        <v>652</v>
      </c>
      <c r="C1753" t="s">
        <v>2807</v>
      </c>
      <c r="D1753" t="s">
        <v>1234</v>
      </c>
      <c r="E1753" t="s">
        <v>1271</v>
      </c>
      <c r="F1753" t="s">
        <v>235</v>
      </c>
      <c r="G1753" t="s">
        <v>1237</v>
      </c>
      <c r="H1753" t="s">
        <v>1243</v>
      </c>
      <c r="I1753">
        <v>9150318</v>
      </c>
      <c r="J1753">
        <v>4</v>
      </c>
    </row>
    <row r="1754" spans="1:10">
      <c r="A1754">
        <v>776351</v>
      </c>
      <c r="B1754" t="s">
        <v>529</v>
      </c>
      <c r="C1754" t="s">
        <v>2807</v>
      </c>
      <c r="D1754" t="s">
        <v>1234</v>
      </c>
      <c r="E1754" t="s">
        <v>1271</v>
      </c>
      <c r="F1754" t="s">
        <v>235</v>
      </c>
      <c r="G1754" t="s">
        <v>1237</v>
      </c>
      <c r="H1754" t="s">
        <v>1243</v>
      </c>
      <c r="I1754">
        <v>9150424</v>
      </c>
      <c r="J1754">
        <v>10</v>
      </c>
    </row>
    <row r="1755" spans="1:10">
      <c r="A1755">
        <v>701236</v>
      </c>
      <c r="B1755" t="s">
        <v>938</v>
      </c>
      <c r="C1755" t="s">
        <v>2807</v>
      </c>
      <c r="D1755" t="s">
        <v>1234</v>
      </c>
      <c r="E1755" t="s">
        <v>1236</v>
      </c>
      <c r="F1755" t="s">
        <v>235</v>
      </c>
      <c r="G1755" t="s">
        <v>1237</v>
      </c>
      <c r="J1755">
        <v>69</v>
      </c>
    </row>
    <row r="1756" spans="1:10">
      <c r="A1756">
        <v>888884</v>
      </c>
      <c r="B1756" t="s">
        <v>960</v>
      </c>
      <c r="C1756" t="s">
        <v>2808</v>
      </c>
      <c r="D1756" t="s">
        <v>1241</v>
      </c>
      <c r="E1756" t="s">
        <v>1271</v>
      </c>
      <c r="F1756" t="s">
        <v>22</v>
      </c>
      <c r="G1756" t="s">
        <v>1237</v>
      </c>
      <c r="H1756" t="s">
        <v>1243</v>
      </c>
      <c r="I1756">
        <v>9155117</v>
      </c>
      <c r="J1756">
        <v>7</v>
      </c>
    </row>
    <row r="1757" spans="1:10">
      <c r="A1757">
        <v>813307</v>
      </c>
      <c r="B1757" t="s">
        <v>1462</v>
      </c>
      <c r="C1757" t="s">
        <v>2808</v>
      </c>
      <c r="D1757" t="s">
        <v>1241</v>
      </c>
      <c r="E1757" t="s">
        <v>1236</v>
      </c>
      <c r="F1757" t="s">
        <v>235</v>
      </c>
      <c r="G1757" t="s">
        <v>1237</v>
      </c>
      <c r="J1757">
        <v>74</v>
      </c>
    </row>
    <row r="1758" spans="1:10">
      <c r="A1758">
        <v>706515</v>
      </c>
      <c r="B1758" t="s">
        <v>2809</v>
      </c>
      <c r="C1758" t="s">
        <v>2810</v>
      </c>
      <c r="D1758" t="s">
        <v>1234</v>
      </c>
      <c r="E1758" t="s">
        <v>1256</v>
      </c>
      <c r="F1758" t="s">
        <v>380</v>
      </c>
      <c r="G1758" t="s">
        <v>1237</v>
      </c>
      <c r="H1758" t="s">
        <v>1243</v>
      </c>
      <c r="J1758">
        <v>89</v>
      </c>
    </row>
    <row r="1759" spans="1:10">
      <c r="A1759">
        <v>717381</v>
      </c>
      <c r="B1759" t="s">
        <v>2811</v>
      </c>
      <c r="C1759" t="s">
        <v>2812</v>
      </c>
      <c r="D1759" t="s">
        <v>1234</v>
      </c>
      <c r="E1759" t="s">
        <v>1236</v>
      </c>
      <c r="F1759" t="s">
        <v>174</v>
      </c>
      <c r="G1759" t="s">
        <v>1237</v>
      </c>
      <c r="H1759" t="s">
        <v>1243</v>
      </c>
      <c r="I1759">
        <v>9150026</v>
      </c>
      <c r="J1759">
        <v>90</v>
      </c>
    </row>
    <row r="1760" spans="1:10">
      <c r="A1760">
        <v>706449</v>
      </c>
      <c r="B1760" t="s">
        <v>2225</v>
      </c>
      <c r="C1760" t="s">
        <v>2812</v>
      </c>
      <c r="D1760" t="s">
        <v>1234</v>
      </c>
      <c r="E1760" t="s">
        <v>1271</v>
      </c>
      <c r="F1760" t="s">
        <v>181</v>
      </c>
      <c r="G1760" t="s">
        <v>1237</v>
      </c>
      <c r="J1760">
        <v>20</v>
      </c>
    </row>
    <row r="1761" spans="1:10">
      <c r="A1761">
        <v>707357</v>
      </c>
      <c r="B1761" t="s">
        <v>2813</v>
      </c>
      <c r="C1761" t="s">
        <v>2812</v>
      </c>
      <c r="D1761" t="s">
        <v>1234</v>
      </c>
      <c r="F1761" t="s">
        <v>1261</v>
      </c>
      <c r="G1761" t="s">
        <v>1237</v>
      </c>
      <c r="J1761">
        <v>10</v>
      </c>
    </row>
    <row r="1762" spans="1:10">
      <c r="A1762">
        <v>700322</v>
      </c>
      <c r="B1762" t="s">
        <v>527</v>
      </c>
      <c r="C1762" t="s">
        <v>2812</v>
      </c>
      <c r="D1762" t="s">
        <v>1234</v>
      </c>
      <c r="E1762" t="s">
        <v>1236</v>
      </c>
      <c r="F1762" t="s">
        <v>181</v>
      </c>
      <c r="G1762" t="s">
        <v>1237</v>
      </c>
      <c r="J1762">
        <v>7</v>
      </c>
    </row>
    <row r="1763" spans="1:10">
      <c r="A1763">
        <v>706981</v>
      </c>
      <c r="B1763" t="s">
        <v>2814</v>
      </c>
      <c r="C1763" t="s">
        <v>2812</v>
      </c>
      <c r="D1763" t="s">
        <v>1234</v>
      </c>
      <c r="E1763" t="s">
        <v>1242</v>
      </c>
      <c r="F1763" t="s">
        <v>380</v>
      </c>
      <c r="G1763" t="s">
        <v>1237</v>
      </c>
      <c r="J1763">
        <v>8</v>
      </c>
    </row>
    <row r="1764" spans="1:10">
      <c r="A1764">
        <v>709983</v>
      </c>
      <c r="B1764" t="s">
        <v>1013</v>
      </c>
      <c r="C1764" t="s">
        <v>2812</v>
      </c>
      <c r="D1764" t="s">
        <v>1234</v>
      </c>
      <c r="F1764" t="s">
        <v>380</v>
      </c>
      <c r="G1764" t="s">
        <v>1237</v>
      </c>
      <c r="J1764">
        <v>72</v>
      </c>
    </row>
    <row r="1765" spans="1:10">
      <c r="A1765">
        <v>777423</v>
      </c>
      <c r="B1765" t="s">
        <v>116</v>
      </c>
      <c r="C1765" t="s">
        <v>2812</v>
      </c>
      <c r="D1765" t="s">
        <v>1234</v>
      </c>
      <c r="E1765" t="s">
        <v>1264</v>
      </c>
      <c r="F1765" t="s">
        <v>169</v>
      </c>
      <c r="G1765" t="s">
        <v>1237</v>
      </c>
      <c r="H1765" t="s">
        <v>1243</v>
      </c>
      <c r="J1765">
        <v>9</v>
      </c>
    </row>
    <row r="1766" spans="1:10">
      <c r="A1766">
        <v>775655</v>
      </c>
      <c r="B1766" t="s">
        <v>671</v>
      </c>
      <c r="C1766" t="s">
        <v>2812</v>
      </c>
      <c r="D1766" t="s">
        <v>1234</v>
      </c>
      <c r="E1766" t="s">
        <v>1236</v>
      </c>
      <c r="F1766" t="s">
        <v>181</v>
      </c>
      <c r="G1766" t="s">
        <v>1237</v>
      </c>
      <c r="H1766" t="s">
        <v>1243</v>
      </c>
      <c r="J1766">
        <v>75</v>
      </c>
    </row>
    <row r="1767" spans="1:10">
      <c r="A1767">
        <v>702629</v>
      </c>
      <c r="B1767" t="s">
        <v>1019</v>
      </c>
      <c r="C1767" t="s">
        <v>2812</v>
      </c>
      <c r="D1767" t="s">
        <v>1234</v>
      </c>
      <c r="E1767" t="s">
        <v>1242</v>
      </c>
      <c r="F1767" t="s">
        <v>380</v>
      </c>
      <c r="G1767" t="s">
        <v>1237</v>
      </c>
      <c r="J1767">
        <v>80</v>
      </c>
    </row>
    <row r="1768" spans="1:10">
      <c r="A1768">
        <v>705871</v>
      </c>
      <c r="B1768" t="s">
        <v>1019</v>
      </c>
      <c r="C1768" t="s">
        <v>2812</v>
      </c>
      <c r="D1768" t="s">
        <v>1234</v>
      </c>
      <c r="E1768" t="s">
        <v>1254</v>
      </c>
      <c r="F1768" t="s">
        <v>380</v>
      </c>
      <c r="G1768" t="s">
        <v>1237</v>
      </c>
      <c r="J1768">
        <v>80</v>
      </c>
    </row>
    <row r="1769" spans="1:10">
      <c r="A1769">
        <v>777049</v>
      </c>
      <c r="B1769" t="s">
        <v>1156</v>
      </c>
      <c r="C1769" t="s">
        <v>2812</v>
      </c>
      <c r="D1769" t="s">
        <v>1234</v>
      </c>
      <c r="E1769" t="s">
        <v>1292</v>
      </c>
      <c r="F1769" t="s">
        <v>219</v>
      </c>
      <c r="G1769" t="s">
        <v>1237</v>
      </c>
      <c r="H1769" t="s">
        <v>1243</v>
      </c>
      <c r="J1769">
        <v>11</v>
      </c>
    </row>
    <row r="1770" spans="1:10">
      <c r="A1770">
        <v>708806</v>
      </c>
      <c r="B1770" t="s">
        <v>1424</v>
      </c>
      <c r="C1770" t="s">
        <v>2812</v>
      </c>
      <c r="D1770" t="s">
        <v>1234</v>
      </c>
      <c r="F1770" t="s">
        <v>380</v>
      </c>
      <c r="G1770" t="s">
        <v>1237</v>
      </c>
      <c r="J1770">
        <v>65</v>
      </c>
    </row>
    <row r="1771" spans="1:10">
      <c r="A1771">
        <v>708443</v>
      </c>
      <c r="B1771" t="s">
        <v>1424</v>
      </c>
      <c r="C1771" t="s">
        <v>2812</v>
      </c>
      <c r="D1771" t="s">
        <v>1234</v>
      </c>
      <c r="E1771" t="s">
        <v>1242</v>
      </c>
      <c r="F1771" t="s">
        <v>380</v>
      </c>
      <c r="G1771" t="s">
        <v>1237</v>
      </c>
      <c r="J1771">
        <v>75</v>
      </c>
    </row>
    <row r="1772" spans="1:10">
      <c r="A1772">
        <v>701508</v>
      </c>
      <c r="B1772" t="s">
        <v>1439</v>
      </c>
      <c r="C1772" t="s">
        <v>2812</v>
      </c>
      <c r="D1772" t="s">
        <v>1234</v>
      </c>
      <c r="E1772" t="s">
        <v>1271</v>
      </c>
      <c r="F1772" t="s">
        <v>181</v>
      </c>
      <c r="G1772" t="s">
        <v>1237</v>
      </c>
      <c r="J1772">
        <v>17</v>
      </c>
    </row>
    <row r="1773" spans="1:10">
      <c r="A1773">
        <v>718131</v>
      </c>
      <c r="B1773" t="s">
        <v>1847</v>
      </c>
      <c r="C1773" t="s">
        <v>2812</v>
      </c>
      <c r="D1773" t="s">
        <v>1234</v>
      </c>
      <c r="E1773" t="s">
        <v>1236</v>
      </c>
      <c r="F1773" t="s">
        <v>181</v>
      </c>
      <c r="G1773" t="s">
        <v>1237</v>
      </c>
      <c r="J1773">
        <v>50</v>
      </c>
    </row>
    <row r="1774" spans="1:10">
      <c r="A1774">
        <v>710918</v>
      </c>
      <c r="B1774" t="s">
        <v>1847</v>
      </c>
      <c r="C1774" t="s">
        <v>2812</v>
      </c>
      <c r="D1774" t="s">
        <v>1234</v>
      </c>
      <c r="E1774" t="s">
        <v>1271</v>
      </c>
      <c r="F1774" t="s">
        <v>181</v>
      </c>
      <c r="G1774" t="s">
        <v>1237</v>
      </c>
      <c r="H1774" t="s">
        <v>1243</v>
      </c>
      <c r="J1774">
        <v>73</v>
      </c>
    </row>
    <row r="1775" spans="1:10">
      <c r="A1775">
        <v>716415</v>
      </c>
      <c r="B1775" t="s">
        <v>1847</v>
      </c>
      <c r="C1775" t="s">
        <v>2812</v>
      </c>
      <c r="D1775" t="s">
        <v>1234</v>
      </c>
      <c r="E1775" t="s">
        <v>1271</v>
      </c>
      <c r="F1775" t="s">
        <v>181</v>
      </c>
      <c r="G1775" t="s">
        <v>1237</v>
      </c>
      <c r="J1775">
        <v>98</v>
      </c>
    </row>
    <row r="1776" spans="1:10">
      <c r="A1776">
        <v>801232</v>
      </c>
      <c r="B1776" t="s">
        <v>131</v>
      </c>
      <c r="C1776" t="s">
        <v>2815</v>
      </c>
      <c r="D1776" t="s">
        <v>1241</v>
      </c>
      <c r="E1776" t="s">
        <v>1271</v>
      </c>
      <c r="F1776" t="s">
        <v>181</v>
      </c>
      <c r="G1776" t="s">
        <v>1237</v>
      </c>
      <c r="J1776">
        <v>97</v>
      </c>
    </row>
    <row r="1777" spans="1:10">
      <c r="A1777">
        <v>889195</v>
      </c>
      <c r="B1777" t="s">
        <v>1751</v>
      </c>
      <c r="C1777" t="s">
        <v>2815</v>
      </c>
      <c r="D1777" t="s">
        <v>1241</v>
      </c>
      <c r="E1777" t="s">
        <v>1242</v>
      </c>
      <c r="F1777" t="s">
        <v>380</v>
      </c>
      <c r="G1777" t="s">
        <v>1237</v>
      </c>
      <c r="H1777" t="s">
        <v>1243</v>
      </c>
      <c r="J1777">
        <v>2</v>
      </c>
    </row>
    <row r="1778" spans="1:10">
      <c r="A1778">
        <v>889333</v>
      </c>
      <c r="B1778" t="s">
        <v>1563</v>
      </c>
      <c r="C1778" t="s">
        <v>2815</v>
      </c>
      <c r="D1778" t="s">
        <v>1241</v>
      </c>
      <c r="F1778" t="s">
        <v>1261</v>
      </c>
      <c r="G1778" t="s">
        <v>1237</v>
      </c>
      <c r="H1778" t="s">
        <v>1243</v>
      </c>
      <c r="J1778">
        <v>8</v>
      </c>
    </row>
    <row r="1779" spans="1:10">
      <c r="A1779">
        <v>810822</v>
      </c>
      <c r="B1779" t="s">
        <v>2816</v>
      </c>
      <c r="C1779" t="s">
        <v>2815</v>
      </c>
      <c r="D1779" t="s">
        <v>1241</v>
      </c>
      <c r="F1779" t="s">
        <v>380</v>
      </c>
      <c r="G1779" t="s">
        <v>1237</v>
      </c>
      <c r="J1779">
        <v>74</v>
      </c>
    </row>
    <row r="1780" spans="1:10">
      <c r="A1780">
        <v>809372</v>
      </c>
      <c r="B1780" t="s">
        <v>2817</v>
      </c>
      <c r="C1780" t="s">
        <v>2815</v>
      </c>
      <c r="D1780" t="s">
        <v>1241</v>
      </c>
      <c r="E1780" t="s">
        <v>1236</v>
      </c>
      <c r="F1780" t="s">
        <v>181</v>
      </c>
      <c r="G1780" t="s">
        <v>1237</v>
      </c>
      <c r="J1780">
        <v>10</v>
      </c>
    </row>
    <row r="1781" spans="1:10">
      <c r="A1781">
        <v>803686</v>
      </c>
      <c r="B1781" t="s">
        <v>1432</v>
      </c>
      <c r="C1781" t="s">
        <v>2815</v>
      </c>
      <c r="D1781" t="s">
        <v>1241</v>
      </c>
      <c r="E1781" t="s">
        <v>1236</v>
      </c>
      <c r="F1781" t="s">
        <v>181</v>
      </c>
      <c r="G1781" t="s">
        <v>1237</v>
      </c>
      <c r="J1781">
        <v>75</v>
      </c>
    </row>
    <row r="1782" spans="1:10">
      <c r="A1782">
        <v>805680</v>
      </c>
      <c r="B1782" t="s">
        <v>1307</v>
      </c>
      <c r="C1782" t="s">
        <v>2818</v>
      </c>
      <c r="D1782" t="s">
        <v>1241</v>
      </c>
      <c r="E1782" t="s">
        <v>1264</v>
      </c>
      <c r="F1782" t="s">
        <v>210</v>
      </c>
      <c r="G1782" t="s">
        <v>1237</v>
      </c>
      <c r="J1782">
        <v>10</v>
      </c>
    </row>
    <row r="1783" spans="1:10">
      <c r="A1783">
        <v>805306</v>
      </c>
      <c r="B1783" t="s">
        <v>919</v>
      </c>
      <c r="C1783" t="s">
        <v>2819</v>
      </c>
      <c r="D1783" t="s">
        <v>1241</v>
      </c>
      <c r="E1783" t="s">
        <v>1248</v>
      </c>
      <c r="F1783" t="s">
        <v>444</v>
      </c>
      <c r="G1783" t="s">
        <v>1237</v>
      </c>
      <c r="J1783">
        <v>5</v>
      </c>
    </row>
    <row r="1784" spans="1:10">
      <c r="A1784">
        <v>889337</v>
      </c>
      <c r="B1784" t="s">
        <v>1748</v>
      </c>
      <c r="C1784" t="s">
        <v>2820</v>
      </c>
      <c r="D1784" t="s">
        <v>1241</v>
      </c>
      <c r="E1784" t="s">
        <v>1242</v>
      </c>
      <c r="F1784" t="s">
        <v>1261</v>
      </c>
      <c r="G1784" t="s">
        <v>1237</v>
      </c>
      <c r="H1784" t="s">
        <v>1243</v>
      </c>
      <c r="J1784">
        <v>10</v>
      </c>
    </row>
    <row r="1785" spans="1:10">
      <c r="A1785">
        <v>889338</v>
      </c>
      <c r="B1785" t="s">
        <v>1745</v>
      </c>
      <c r="C1785" t="s">
        <v>2820</v>
      </c>
      <c r="D1785" t="s">
        <v>1241</v>
      </c>
      <c r="E1785" t="s">
        <v>1242</v>
      </c>
      <c r="F1785" t="s">
        <v>1261</v>
      </c>
      <c r="G1785" t="s">
        <v>1237</v>
      </c>
      <c r="H1785" t="s">
        <v>1243</v>
      </c>
      <c r="J1785">
        <v>8</v>
      </c>
    </row>
    <row r="1786" spans="1:10">
      <c r="A1786">
        <v>710844</v>
      </c>
      <c r="B1786" t="s">
        <v>1133</v>
      </c>
      <c r="C1786" t="s">
        <v>2821</v>
      </c>
      <c r="D1786" t="s">
        <v>1234</v>
      </c>
      <c r="E1786" t="s">
        <v>1236</v>
      </c>
      <c r="F1786" t="s">
        <v>1566</v>
      </c>
      <c r="G1786" t="s">
        <v>1237</v>
      </c>
      <c r="H1786" t="s">
        <v>1243</v>
      </c>
      <c r="J1786">
        <v>70</v>
      </c>
    </row>
    <row r="1787" spans="1:10">
      <c r="A1787">
        <v>805361</v>
      </c>
      <c r="B1787" t="s">
        <v>1159</v>
      </c>
      <c r="C1787" t="s">
        <v>2822</v>
      </c>
      <c r="D1787" t="s">
        <v>1241</v>
      </c>
      <c r="E1787" t="s">
        <v>1236</v>
      </c>
      <c r="F1787" t="s">
        <v>1566</v>
      </c>
      <c r="G1787" t="s">
        <v>1237</v>
      </c>
      <c r="H1787" t="s">
        <v>1243</v>
      </c>
      <c r="J1787">
        <v>81</v>
      </c>
    </row>
    <row r="1788" spans="1:10">
      <c r="A1788">
        <v>775673</v>
      </c>
      <c r="B1788" t="s">
        <v>2823</v>
      </c>
      <c r="C1788" t="s">
        <v>2824</v>
      </c>
      <c r="D1788" t="s">
        <v>1234</v>
      </c>
      <c r="E1788" t="s">
        <v>1236</v>
      </c>
      <c r="F1788" t="s">
        <v>327</v>
      </c>
      <c r="G1788" t="s">
        <v>1237</v>
      </c>
      <c r="H1788" t="s">
        <v>1243</v>
      </c>
      <c r="J1788">
        <v>8</v>
      </c>
    </row>
    <row r="1789" spans="1:10">
      <c r="A1789">
        <v>707585</v>
      </c>
      <c r="B1789" t="s">
        <v>2825</v>
      </c>
      <c r="C1789" t="s">
        <v>2826</v>
      </c>
      <c r="D1789" t="s">
        <v>1234</v>
      </c>
      <c r="F1789" t="s">
        <v>179</v>
      </c>
      <c r="G1789" t="s">
        <v>1237</v>
      </c>
      <c r="J1789">
        <v>12</v>
      </c>
    </row>
    <row r="1790" spans="1:10">
      <c r="A1790">
        <v>716884</v>
      </c>
      <c r="B1790" t="s">
        <v>1869</v>
      </c>
      <c r="C1790" t="s">
        <v>2827</v>
      </c>
      <c r="D1790" t="s">
        <v>1234</v>
      </c>
      <c r="E1790" t="s">
        <v>1236</v>
      </c>
      <c r="F1790" t="s">
        <v>22</v>
      </c>
      <c r="G1790" t="s">
        <v>1237</v>
      </c>
      <c r="J1790">
        <v>64</v>
      </c>
    </row>
    <row r="1791" spans="1:10">
      <c r="A1791">
        <v>706868</v>
      </c>
      <c r="B1791" t="s">
        <v>661</v>
      </c>
      <c r="C1791" t="s">
        <v>2828</v>
      </c>
      <c r="D1791" t="s">
        <v>1234</v>
      </c>
      <c r="E1791" t="s">
        <v>1271</v>
      </c>
      <c r="F1791" t="s">
        <v>1550</v>
      </c>
      <c r="G1791" t="s">
        <v>1237</v>
      </c>
      <c r="J1791">
        <v>85</v>
      </c>
    </row>
    <row r="1792" spans="1:10">
      <c r="A1792">
        <v>776044</v>
      </c>
      <c r="B1792" t="s">
        <v>671</v>
      </c>
      <c r="C1792" t="s">
        <v>2828</v>
      </c>
      <c r="D1792" t="s">
        <v>1234</v>
      </c>
      <c r="E1792" t="s">
        <v>1256</v>
      </c>
      <c r="F1792" t="s">
        <v>179</v>
      </c>
      <c r="G1792" t="s">
        <v>1237</v>
      </c>
      <c r="H1792" t="s">
        <v>1243</v>
      </c>
      <c r="I1792">
        <v>9150378</v>
      </c>
      <c r="J1792">
        <v>95</v>
      </c>
    </row>
    <row r="1793" spans="1:10">
      <c r="A1793">
        <v>712723</v>
      </c>
      <c r="B1793" t="s">
        <v>938</v>
      </c>
      <c r="C1793" t="s">
        <v>2828</v>
      </c>
      <c r="D1793" t="s">
        <v>1234</v>
      </c>
      <c r="F1793" t="s">
        <v>380</v>
      </c>
      <c r="G1793" t="s">
        <v>1237</v>
      </c>
      <c r="J1793">
        <v>74</v>
      </c>
    </row>
    <row r="1794" spans="1:10">
      <c r="A1794">
        <v>808055</v>
      </c>
      <c r="B1794" t="s">
        <v>1159</v>
      </c>
      <c r="C1794" t="s">
        <v>2829</v>
      </c>
      <c r="D1794" t="s">
        <v>1241</v>
      </c>
      <c r="F1794" t="s">
        <v>380</v>
      </c>
      <c r="G1794" t="s">
        <v>1237</v>
      </c>
      <c r="J1794">
        <v>80</v>
      </c>
    </row>
    <row r="1795" spans="1:10">
      <c r="A1795">
        <v>806454</v>
      </c>
      <c r="B1795" t="s">
        <v>1351</v>
      </c>
      <c r="C1795" t="s">
        <v>2829</v>
      </c>
      <c r="D1795" t="s">
        <v>1241</v>
      </c>
      <c r="F1795" t="s">
        <v>380</v>
      </c>
      <c r="G1795" t="s">
        <v>1237</v>
      </c>
      <c r="J1795">
        <v>93</v>
      </c>
    </row>
    <row r="1796" spans="1:10">
      <c r="A1796">
        <v>807931</v>
      </c>
      <c r="B1796" t="s">
        <v>1166</v>
      </c>
      <c r="C1796" t="s">
        <v>2829</v>
      </c>
      <c r="D1796" t="s">
        <v>1241</v>
      </c>
      <c r="E1796" t="s">
        <v>1256</v>
      </c>
      <c r="F1796" t="s">
        <v>380</v>
      </c>
      <c r="G1796" t="s">
        <v>1237</v>
      </c>
      <c r="H1796" t="s">
        <v>1243</v>
      </c>
      <c r="J1796">
        <v>89</v>
      </c>
    </row>
    <row r="1797" spans="1:10">
      <c r="A1797">
        <v>805424</v>
      </c>
      <c r="B1797" t="s">
        <v>1429</v>
      </c>
      <c r="C1797" t="s">
        <v>2829</v>
      </c>
      <c r="D1797" t="s">
        <v>1241</v>
      </c>
      <c r="F1797" t="s">
        <v>380</v>
      </c>
      <c r="G1797" t="s">
        <v>1237</v>
      </c>
      <c r="J1797">
        <v>69</v>
      </c>
    </row>
    <row r="1798" spans="1:10">
      <c r="A1798">
        <v>800867</v>
      </c>
      <c r="B1798" t="s">
        <v>1563</v>
      </c>
      <c r="C1798" t="s">
        <v>2830</v>
      </c>
      <c r="D1798" t="s">
        <v>1241</v>
      </c>
      <c r="E1798" t="s">
        <v>1242</v>
      </c>
      <c r="F1798" t="s">
        <v>380</v>
      </c>
      <c r="G1798" t="s">
        <v>1237</v>
      </c>
      <c r="J1798">
        <v>85</v>
      </c>
    </row>
    <row r="1799" spans="1:10">
      <c r="A1799">
        <v>706614</v>
      </c>
      <c r="B1799" t="s">
        <v>1258</v>
      </c>
      <c r="C1799" t="s">
        <v>2831</v>
      </c>
      <c r="D1799" t="s">
        <v>1234</v>
      </c>
      <c r="E1799" t="s">
        <v>1256</v>
      </c>
      <c r="F1799" t="s">
        <v>380</v>
      </c>
      <c r="G1799" t="s">
        <v>1237</v>
      </c>
      <c r="H1799" t="s">
        <v>1243</v>
      </c>
      <c r="J1799">
        <v>90</v>
      </c>
    </row>
    <row r="1800" spans="1:10">
      <c r="A1800">
        <v>710328</v>
      </c>
      <c r="B1800" t="s">
        <v>1382</v>
      </c>
      <c r="C1800" t="s">
        <v>2831</v>
      </c>
      <c r="D1800" t="s">
        <v>1234</v>
      </c>
      <c r="F1800" t="s">
        <v>380</v>
      </c>
      <c r="G1800" t="s">
        <v>1237</v>
      </c>
      <c r="J1800">
        <v>8</v>
      </c>
    </row>
    <row r="1801" spans="1:10">
      <c r="A1801">
        <v>801154</v>
      </c>
      <c r="B1801" t="s">
        <v>1478</v>
      </c>
      <c r="C1801" t="s">
        <v>2832</v>
      </c>
      <c r="D1801" t="s">
        <v>1241</v>
      </c>
      <c r="F1801" t="s">
        <v>380</v>
      </c>
      <c r="G1801" t="s">
        <v>1237</v>
      </c>
      <c r="J1801">
        <v>11</v>
      </c>
    </row>
    <row r="1802" spans="1:10">
      <c r="A1802">
        <v>889367</v>
      </c>
      <c r="B1802" t="s">
        <v>1351</v>
      </c>
      <c r="C1802" t="s">
        <v>2833</v>
      </c>
      <c r="D1802" t="s">
        <v>1241</v>
      </c>
      <c r="E1802" t="s">
        <v>1319</v>
      </c>
      <c r="F1802" t="s">
        <v>1261</v>
      </c>
      <c r="G1802" t="s">
        <v>1237</v>
      </c>
      <c r="H1802" t="s">
        <v>1243</v>
      </c>
      <c r="J1802">
        <v>98</v>
      </c>
    </row>
    <row r="1803" spans="1:10">
      <c r="A1803">
        <v>800788</v>
      </c>
      <c r="B1803" t="s">
        <v>1307</v>
      </c>
      <c r="C1803" t="s">
        <v>2833</v>
      </c>
      <c r="D1803" t="s">
        <v>1241</v>
      </c>
      <c r="F1803" t="s">
        <v>380</v>
      </c>
      <c r="G1803" t="s">
        <v>1237</v>
      </c>
      <c r="H1803" t="s">
        <v>1243</v>
      </c>
      <c r="J1803">
        <v>86</v>
      </c>
    </row>
    <row r="1804" spans="1:10">
      <c r="A1804">
        <v>810318</v>
      </c>
      <c r="B1804" t="s">
        <v>1386</v>
      </c>
      <c r="C1804" t="s">
        <v>2833</v>
      </c>
      <c r="D1804" t="s">
        <v>1241</v>
      </c>
      <c r="E1804" t="s">
        <v>1245</v>
      </c>
      <c r="F1804" t="s">
        <v>380</v>
      </c>
      <c r="G1804" t="s">
        <v>1237</v>
      </c>
      <c r="H1804" t="s">
        <v>1243</v>
      </c>
      <c r="J1804">
        <v>90</v>
      </c>
    </row>
    <row r="1805" spans="1:10">
      <c r="A1805">
        <v>800304</v>
      </c>
      <c r="B1805" t="s">
        <v>2834</v>
      </c>
      <c r="C1805" t="s">
        <v>2835</v>
      </c>
      <c r="D1805" t="s">
        <v>1241</v>
      </c>
      <c r="E1805" t="s">
        <v>1236</v>
      </c>
      <c r="F1805" t="s">
        <v>380</v>
      </c>
      <c r="G1805" t="s">
        <v>1237</v>
      </c>
      <c r="J1805">
        <v>77</v>
      </c>
    </row>
    <row r="1806" spans="1:10">
      <c r="A1806">
        <v>716736</v>
      </c>
      <c r="B1806" t="s">
        <v>938</v>
      </c>
      <c r="C1806" t="s">
        <v>2836</v>
      </c>
      <c r="D1806" t="s">
        <v>1234</v>
      </c>
      <c r="F1806" t="s">
        <v>380</v>
      </c>
      <c r="G1806" t="s">
        <v>1237</v>
      </c>
      <c r="J1806">
        <v>78</v>
      </c>
    </row>
    <row r="1807" spans="1:10">
      <c r="A1807">
        <v>887624</v>
      </c>
      <c r="B1807" t="s">
        <v>2028</v>
      </c>
      <c r="C1807" t="s">
        <v>2837</v>
      </c>
      <c r="D1807" t="s">
        <v>1241</v>
      </c>
      <c r="E1807" t="s">
        <v>1264</v>
      </c>
      <c r="F1807" t="s">
        <v>210</v>
      </c>
      <c r="G1807" t="s">
        <v>1237</v>
      </c>
      <c r="H1807" t="s">
        <v>1243</v>
      </c>
      <c r="J1807">
        <v>70</v>
      </c>
    </row>
    <row r="1808" spans="1:10">
      <c r="A1808">
        <v>710292</v>
      </c>
      <c r="B1808" t="s">
        <v>2838</v>
      </c>
      <c r="C1808" t="s">
        <v>2839</v>
      </c>
      <c r="D1808" t="s">
        <v>1234</v>
      </c>
      <c r="E1808" t="s">
        <v>1236</v>
      </c>
      <c r="F1808" t="s">
        <v>380</v>
      </c>
      <c r="G1808" t="s">
        <v>1237</v>
      </c>
      <c r="J1808">
        <v>69</v>
      </c>
    </row>
    <row r="1809" spans="1:10">
      <c r="A1809">
        <v>711587</v>
      </c>
      <c r="B1809" t="s">
        <v>938</v>
      </c>
      <c r="C1809" t="s">
        <v>2840</v>
      </c>
      <c r="D1809" t="s">
        <v>1234</v>
      </c>
      <c r="E1809" t="s">
        <v>1236</v>
      </c>
      <c r="F1809" t="s">
        <v>380</v>
      </c>
      <c r="G1809" t="s">
        <v>1237</v>
      </c>
      <c r="J1809">
        <v>73</v>
      </c>
    </row>
    <row r="1810" spans="1:10">
      <c r="A1810">
        <v>775385</v>
      </c>
      <c r="B1810" t="s">
        <v>1019</v>
      </c>
      <c r="C1810" t="s">
        <v>2438</v>
      </c>
      <c r="D1810" t="s">
        <v>1234</v>
      </c>
      <c r="E1810" t="s">
        <v>1256</v>
      </c>
      <c r="F1810" t="s">
        <v>348</v>
      </c>
      <c r="G1810" t="s">
        <v>1237</v>
      </c>
      <c r="H1810" t="s">
        <v>1243</v>
      </c>
      <c r="I1810">
        <v>9150366</v>
      </c>
      <c r="J1810">
        <v>8</v>
      </c>
    </row>
    <row r="1811" spans="1:10">
      <c r="A1811">
        <v>701516</v>
      </c>
      <c r="B1811" t="s">
        <v>1417</v>
      </c>
      <c r="C1811" t="s">
        <v>2438</v>
      </c>
      <c r="D1811" t="s">
        <v>1234</v>
      </c>
      <c r="E1811" t="s">
        <v>1271</v>
      </c>
      <c r="F1811" t="s">
        <v>380</v>
      </c>
      <c r="G1811" t="s">
        <v>1237</v>
      </c>
      <c r="J1811">
        <v>69</v>
      </c>
    </row>
    <row r="1812" spans="1:10">
      <c r="A1812">
        <v>713778</v>
      </c>
      <c r="B1812" t="s">
        <v>2841</v>
      </c>
      <c r="C1812" t="s">
        <v>2842</v>
      </c>
      <c r="D1812" t="s">
        <v>1234</v>
      </c>
      <c r="F1812" t="s">
        <v>179</v>
      </c>
      <c r="G1812" t="s">
        <v>1237</v>
      </c>
      <c r="J1812">
        <v>90</v>
      </c>
    </row>
    <row r="1813" spans="1:10">
      <c r="A1813">
        <v>708480</v>
      </c>
      <c r="B1813" t="s">
        <v>938</v>
      </c>
      <c r="C1813" t="s">
        <v>2843</v>
      </c>
      <c r="D1813" t="s">
        <v>1234</v>
      </c>
      <c r="E1813" t="s">
        <v>1264</v>
      </c>
      <c r="F1813" t="s">
        <v>380</v>
      </c>
      <c r="G1813" t="s">
        <v>1237</v>
      </c>
      <c r="H1813" t="s">
        <v>1243</v>
      </c>
      <c r="J1813">
        <v>91</v>
      </c>
    </row>
    <row r="1814" spans="1:10">
      <c r="A1814">
        <v>712976</v>
      </c>
      <c r="B1814" t="s">
        <v>529</v>
      </c>
      <c r="C1814" t="s">
        <v>2844</v>
      </c>
      <c r="D1814" t="s">
        <v>1234</v>
      </c>
      <c r="E1814" t="s">
        <v>1248</v>
      </c>
      <c r="F1814" t="s">
        <v>2845</v>
      </c>
      <c r="G1814" t="s">
        <v>1237</v>
      </c>
      <c r="J1814">
        <v>94</v>
      </c>
    </row>
    <row r="1815" spans="1:10">
      <c r="A1815">
        <v>716517</v>
      </c>
      <c r="B1815" t="s">
        <v>2846</v>
      </c>
      <c r="C1815" t="s">
        <v>2847</v>
      </c>
      <c r="D1815" t="s">
        <v>1234</v>
      </c>
      <c r="E1815" t="s">
        <v>1236</v>
      </c>
      <c r="F1815" t="s">
        <v>380</v>
      </c>
      <c r="G1815" t="s">
        <v>1237</v>
      </c>
      <c r="J1815">
        <v>71</v>
      </c>
    </row>
    <row r="1816" spans="1:10">
      <c r="A1816">
        <v>707443</v>
      </c>
      <c r="B1816" t="s">
        <v>1019</v>
      </c>
      <c r="C1816" t="s">
        <v>2848</v>
      </c>
      <c r="D1816" t="s">
        <v>1234</v>
      </c>
      <c r="E1816" t="s">
        <v>1256</v>
      </c>
      <c r="F1816" t="s">
        <v>380</v>
      </c>
      <c r="G1816" t="s">
        <v>1237</v>
      </c>
      <c r="J1816">
        <v>91</v>
      </c>
    </row>
    <row r="1817" spans="1:10">
      <c r="A1817">
        <v>707870</v>
      </c>
      <c r="B1817" t="s">
        <v>2849</v>
      </c>
      <c r="C1817" t="s">
        <v>1411</v>
      </c>
      <c r="D1817" t="s">
        <v>1234</v>
      </c>
      <c r="E1817" t="s">
        <v>1256</v>
      </c>
      <c r="F1817" t="s">
        <v>1447</v>
      </c>
      <c r="G1817" t="s">
        <v>1237</v>
      </c>
      <c r="J1817">
        <v>96</v>
      </c>
    </row>
    <row r="1818" spans="1:10">
      <c r="A1818">
        <v>804914</v>
      </c>
      <c r="B1818" t="s">
        <v>333</v>
      </c>
      <c r="C1818" t="s">
        <v>2850</v>
      </c>
      <c r="D1818" t="s">
        <v>1241</v>
      </c>
      <c r="E1818" t="s">
        <v>1236</v>
      </c>
      <c r="F1818" t="s">
        <v>1566</v>
      </c>
      <c r="G1818" t="s">
        <v>1237</v>
      </c>
      <c r="J1818">
        <v>3</v>
      </c>
    </row>
    <row r="1819" spans="1:10">
      <c r="A1819">
        <v>777769</v>
      </c>
      <c r="B1819" t="s">
        <v>1069</v>
      </c>
      <c r="C1819" t="s">
        <v>2851</v>
      </c>
      <c r="D1819" t="s">
        <v>1234</v>
      </c>
      <c r="E1819" t="s">
        <v>1319</v>
      </c>
      <c r="F1819" t="s">
        <v>189</v>
      </c>
      <c r="G1819" t="s">
        <v>1237</v>
      </c>
      <c r="H1819" t="s">
        <v>1243</v>
      </c>
      <c r="J1819">
        <v>13</v>
      </c>
    </row>
    <row r="1820" spans="1:10">
      <c r="A1820">
        <v>716895</v>
      </c>
      <c r="B1820" t="s">
        <v>1298</v>
      </c>
      <c r="C1820" t="s">
        <v>2851</v>
      </c>
      <c r="D1820" t="s">
        <v>1234</v>
      </c>
      <c r="E1820" t="s">
        <v>1319</v>
      </c>
      <c r="F1820" t="s">
        <v>171</v>
      </c>
      <c r="G1820" t="s">
        <v>1237</v>
      </c>
      <c r="H1820" t="s">
        <v>1243</v>
      </c>
      <c r="J1820">
        <v>9</v>
      </c>
    </row>
    <row r="1821" spans="1:10">
      <c r="A1821">
        <v>807847</v>
      </c>
      <c r="B1821" t="s">
        <v>1168</v>
      </c>
      <c r="C1821" t="s">
        <v>2852</v>
      </c>
      <c r="D1821" t="s">
        <v>1241</v>
      </c>
      <c r="E1821" t="s">
        <v>1271</v>
      </c>
      <c r="F1821" t="s">
        <v>380</v>
      </c>
      <c r="G1821" t="s">
        <v>1237</v>
      </c>
      <c r="J1821">
        <v>70</v>
      </c>
    </row>
    <row r="1822" spans="1:10">
      <c r="A1822">
        <v>890710</v>
      </c>
      <c r="B1822" t="s">
        <v>1449</v>
      </c>
      <c r="C1822" t="s">
        <v>2852</v>
      </c>
      <c r="D1822" t="s">
        <v>1241</v>
      </c>
      <c r="E1822" t="s">
        <v>1319</v>
      </c>
      <c r="F1822" t="s">
        <v>189</v>
      </c>
      <c r="G1822" t="s">
        <v>1237</v>
      </c>
      <c r="H1822" t="s">
        <v>1243</v>
      </c>
      <c r="J1822">
        <v>14</v>
      </c>
    </row>
    <row r="1823" spans="1:10">
      <c r="A1823">
        <v>890396</v>
      </c>
      <c r="B1823" t="s">
        <v>1745</v>
      </c>
      <c r="C1823" t="s">
        <v>2853</v>
      </c>
      <c r="D1823" t="s">
        <v>1241</v>
      </c>
      <c r="E1823" t="s">
        <v>1292</v>
      </c>
      <c r="F1823" t="s">
        <v>169</v>
      </c>
      <c r="G1823" t="s">
        <v>1237</v>
      </c>
      <c r="H1823" t="s">
        <v>1243</v>
      </c>
      <c r="J1823">
        <v>10</v>
      </c>
    </row>
    <row r="1824" spans="1:10">
      <c r="A1824">
        <v>716147</v>
      </c>
      <c r="B1824" t="s">
        <v>1019</v>
      </c>
      <c r="C1824" t="s">
        <v>2854</v>
      </c>
      <c r="D1824" t="s">
        <v>1234</v>
      </c>
      <c r="F1824" t="s">
        <v>380</v>
      </c>
      <c r="G1824" t="s">
        <v>1237</v>
      </c>
      <c r="I1824">
        <v>9150284</v>
      </c>
      <c r="J1824">
        <v>90</v>
      </c>
    </row>
    <row r="1825" spans="1:10">
      <c r="A1825">
        <v>704627</v>
      </c>
      <c r="B1825" t="s">
        <v>529</v>
      </c>
      <c r="C1825" t="s">
        <v>2855</v>
      </c>
      <c r="D1825" t="s">
        <v>1234</v>
      </c>
      <c r="F1825" t="s">
        <v>380</v>
      </c>
      <c r="G1825" t="s">
        <v>1237</v>
      </c>
      <c r="J1825">
        <v>97</v>
      </c>
    </row>
    <row r="1826" spans="1:10">
      <c r="A1826">
        <v>807409</v>
      </c>
      <c r="B1826" t="s">
        <v>1355</v>
      </c>
      <c r="C1826" t="s">
        <v>2856</v>
      </c>
      <c r="D1826" t="s">
        <v>1241</v>
      </c>
      <c r="F1826" t="s">
        <v>380</v>
      </c>
      <c r="G1826" t="s">
        <v>1237</v>
      </c>
      <c r="J1826">
        <v>96</v>
      </c>
    </row>
    <row r="1827" spans="1:10">
      <c r="A1827">
        <v>806640</v>
      </c>
      <c r="B1827" t="s">
        <v>1795</v>
      </c>
      <c r="C1827" t="s">
        <v>2857</v>
      </c>
      <c r="D1827" t="s">
        <v>1241</v>
      </c>
      <c r="F1827" t="s">
        <v>380</v>
      </c>
      <c r="G1827" t="s">
        <v>1237</v>
      </c>
      <c r="J1827">
        <v>78</v>
      </c>
    </row>
    <row r="1828" spans="1:10">
      <c r="A1828">
        <v>707331</v>
      </c>
      <c r="B1828" t="s">
        <v>2858</v>
      </c>
      <c r="C1828" t="s">
        <v>1813</v>
      </c>
      <c r="D1828" t="s">
        <v>1234</v>
      </c>
      <c r="E1828" t="s">
        <v>1236</v>
      </c>
      <c r="F1828" t="s">
        <v>380</v>
      </c>
      <c r="G1828" t="s">
        <v>1237</v>
      </c>
      <c r="J1828">
        <v>73</v>
      </c>
    </row>
    <row r="1829" spans="1:10">
      <c r="A1829">
        <v>701641</v>
      </c>
      <c r="B1829" t="s">
        <v>1105</v>
      </c>
      <c r="C1829" t="s">
        <v>2859</v>
      </c>
      <c r="D1829" t="s">
        <v>1234</v>
      </c>
      <c r="E1829" t="s">
        <v>1248</v>
      </c>
      <c r="F1829" t="s">
        <v>179</v>
      </c>
      <c r="G1829" t="s">
        <v>1237</v>
      </c>
      <c r="J1829">
        <v>4</v>
      </c>
    </row>
    <row r="1830" spans="1:10">
      <c r="A1830">
        <v>889417</v>
      </c>
      <c r="B1830" t="s">
        <v>1299</v>
      </c>
      <c r="C1830" t="s">
        <v>2860</v>
      </c>
      <c r="D1830" t="s">
        <v>1241</v>
      </c>
      <c r="E1830" t="s">
        <v>1248</v>
      </c>
      <c r="F1830" t="s">
        <v>444</v>
      </c>
      <c r="G1830" t="s">
        <v>1237</v>
      </c>
      <c r="H1830" t="s">
        <v>1243</v>
      </c>
      <c r="I1830">
        <v>9155045</v>
      </c>
      <c r="J1830">
        <v>1</v>
      </c>
    </row>
    <row r="1831" spans="1:10">
      <c r="A1831">
        <v>711047</v>
      </c>
      <c r="B1831" t="s">
        <v>1424</v>
      </c>
      <c r="C1831" t="s">
        <v>2861</v>
      </c>
      <c r="D1831" t="s">
        <v>1234</v>
      </c>
      <c r="E1831" t="s">
        <v>1249</v>
      </c>
      <c r="F1831" t="s">
        <v>380</v>
      </c>
      <c r="G1831" t="s">
        <v>1237</v>
      </c>
      <c r="J1831">
        <v>64</v>
      </c>
    </row>
    <row r="1832" spans="1:10">
      <c r="A1832">
        <v>711494</v>
      </c>
      <c r="B1832" t="s">
        <v>1023</v>
      </c>
      <c r="C1832" t="s">
        <v>2862</v>
      </c>
      <c r="D1832" t="s">
        <v>1234</v>
      </c>
      <c r="E1832" t="s">
        <v>1242</v>
      </c>
      <c r="F1832" t="s">
        <v>1261</v>
      </c>
      <c r="G1832" t="s">
        <v>1237</v>
      </c>
      <c r="J1832">
        <v>6</v>
      </c>
    </row>
    <row r="1833" spans="1:10">
      <c r="A1833">
        <v>700476</v>
      </c>
      <c r="B1833" t="s">
        <v>2863</v>
      </c>
      <c r="C1833" t="s">
        <v>2864</v>
      </c>
      <c r="D1833" t="s">
        <v>1234</v>
      </c>
      <c r="E1833" t="s">
        <v>1235</v>
      </c>
      <c r="F1833" t="s">
        <v>380</v>
      </c>
      <c r="G1833" t="s">
        <v>1237</v>
      </c>
      <c r="J1833">
        <v>88</v>
      </c>
    </row>
    <row r="1834" spans="1:10">
      <c r="A1834">
        <v>812222</v>
      </c>
      <c r="B1834" t="s">
        <v>2865</v>
      </c>
      <c r="C1834" t="s">
        <v>2866</v>
      </c>
      <c r="D1834" t="s">
        <v>1241</v>
      </c>
      <c r="E1834" t="s">
        <v>1242</v>
      </c>
      <c r="F1834" t="s">
        <v>169</v>
      </c>
      <c r="G1834" t="s">
        <v>1237</v>
      </c>
      <c r="H1834" t="s">
        <v>1243</v>
      </c>
      <c r="I1834">
        <v>9155040</v>
      </c>
      <c r="J1834">
        <v>98</v>
      </c>
    </row>
    <row r="1835" spans="1:10">
      <c r="A1835">
        <v>810909</v>
      </c>
      <c r="B1835" t="s">
        <v>1351</v>
      </c>
      <c r="C1835" t="s">
        <v>2867</v>
      </c>
      <c r="D1835" t="s">
        <v>1241</v>
      </c>
      <c r="F1835" t="s">
        <v>348</v>
      </c>
      <c r="G1835" t="s">
        <v>1237</v>
      </c>
      <c r="H1835" t="s">
        <v>1243</v>
      </c>
      <c r="J1835">
        <v>8</v>
      </c>
    </row>
    <row r="1836" spans="1:10">
      <c r="A1836">
        <v>712785</v>
      </c>
      <c r="B1836" t="s">
        <v>661</v>
      </c>
      <c r="C1836" t="s">
        <v>1425</v>
      </c>
      <c r="D1836" t="s">
        <v>1234</v>
      </c>
      <c r="E1836" t="s">
        <v>1236</v>
      </c>
      <c r="F1836" t="s">
        <v>380</v>
      </c>
      <c r="G1836" t="s">
        <v>1237</v>
      </c>
      <c r="H1836" t="s">
        <v>1243</v>
      </c>
      <c r="J1836">
        <v>92</v>
      </c>
    </row>
    <row r="1837" spans="1:10">
      <c r="A1837">
        <v>802208</v>
      </c>
      <c r="B1837" t="s">
        <v>1432</v>
      </c>
      <c r="C1837" t="s">
        <v>2868</v>
      </c>
      <c r="D1837" t="s">
        <v>1241</v>
      </c>
      <c r="E1837" t="s">
        <v>1242</v>
      </c>
      <c r="F1837" t="s">
        <v>380</v>
      </c>
      <c r="G1837" t="s">
        <v>1237</v>
      </c>
      <c r="J1837">
        <v>80</v>
      </c>
    </row>
    <row r="1838" spans="1:10">
      <c r="A1838">
        <v>889346</v>
      </c>
      <c r="B1838" t="s">
        <v>1605</v>
      </c>
      <c r="C1838" t="s">
        <v>2869</v>
      </c>
      <c r="D1838" t="s">
        <v>1241</v>
      </c>
      <c r="E1838" t="s">
        <v>1250</v>
      </c>
      <c r="F1838" t="s">
        <v>1261</v>
      </c>
      <c r="G1838" t="s">
        <v>1237</v>
      </c>
      <c r="H1838" t="s">
        <v>1243</v>
      </c>
      <c r="J1838">
        <v>6</v>
      </c>
    </row>
    <row r="1839" spans="1:10">
      <c r="A1839">
        <v>812633</v>
      </c>
      <c r="B1839" t="s">
        <v>2870</v>
      </c>
      <c r="C1839" t="s">
        <v>2871</v>
      </c>
      <c r="D1839" t="s">
        <v>1241</v>
      </c>
      <c r="E1839" t="s">
        <v>1250</v>
      </c>
      <c r="F1839" t="s">
        <v>179</v>
      </c>
      <c r="G1839" t="s">
        <v>1237</v>
      </c>
      <c r="J1839">
        <v>9</v>
      </c>
    </row>
    <row r="1840" spans="1:10">
      <c r="A1840">
        <v>810299</v>
      </c>
      <c r="B1840" t="s">
        <v>1355</v>
      </c>
      <c r="C1840" t="s">
        <v>2872</v>
      </c>
      <c r="D1840" t="s">
        <v>1241</v>
      </c>
      <c r="E1840" t="s">
        <v>1256</v>
      </c>
      <c r="F1840" t="s">
        <v>1647</v>
      </c>
      <c r="G1840" t="s">
        <v>1237</v>
      </c>
      <c r="J1840">
        <v>9</v>
      </c>
    </row>
    <row r="1841" spans="1:10">
      <c r="A1841">
        <v>808872</v>
      </c>
      <c r="B1841" t="s">
        <v>2454</v>
      </c>
      <c r="C1841" t="s">
        <v>2873</v>
      </c>
      <c r="D1841" t="s">
        <v>1241</v>
      </c>
      <c r="E1841" t="s">
        <v>1236</v>
      </c>
      <c r="F1841" t="s">
        <v>380</v>
      </c>
      <c r="G1841" t="s">
        <v>1237</v>
      </c>
      <c r="J1841">
        <v>74</v>
      </c>
    </row>
    <row r="1842" spans="1:10">
      <c r="A1842">
        <v>715324</v>
      </c>
      <c r="B1842" t="s">
        <v>935</v>
      </c>
      <c r="C1842" t="s">
        <v>2874</v>
      </c>
      <c r="D1842" t="s">
        <v>1234</v>
      </c>
      <c r="E1842" t="s">
        <v>1249</v>
      </c>
      <c r="F1842" t="s">
        <v>380</v>
      </c>
      <c r="G1842" t="s">
        <v>1237</v>
      </c>
      <c r="H1842" t="s">
        <v>1243</v>
      </c>
      <c r="J1842">
        <v>90</v>
      </c>
    </row>
    <row r="1843" spans="1:10">
      <c r="A1843">
        <v>710428</v>
      </c>
      <c r="B1843" t="s">
        <v>655</v>
      </c>
      <c r="C1843" t="s">
        <v>2875</v>
      </c>
      <c r="D1843" t="s">
        <v>1234</v>
      </c>
      <c r="E1843" t="s">
        <v>1292</v>
      </c>
      <c r="F1843" t="s">
        <v>219</v>
      </c>
      <c r="G1843" t="s">
        <v>1237</v>
      </c>
      <c r="J1843">
        <v>89</v>
      </c>
    </row>
    <row r="1844" spans="1:10">
      <c r="A1844">
        <v>711166</v>
      </c>
      <c r="B1844" t="s">
        <v>1477</v>
      </c>
      <c r="C1844" t="s">
        <v>2876</v>
      </c>
      <c r="D1844" t="s">
        <v>1234</v>
      </c>
      <c r="E1844" t="s">
        <v>1236</v>
      </c>
      <c r="F1844" t="s">
        <v>380</v>
      </c>
      <c r="G1844" t="s">
        <v>1237</v>
      </c>
      <c r="J1844">
        <v>53</v>
      </c>
    </row>
    <row r="1845" spans="1:10">
      <c r="A1845">
        <v>711750</v>
      </c>
      <c r="B1845" t="s">
        <v>2785</v>
      </c>
      <c r="C1845" t="s">
        <v>2877</v>
      </c>
      <c r="D1845" t="s">
        <v>1234</v>
      </c>
      <c r="F1845" t="s">
        <v>380</v>
      </c>
      <c r="G1845" t="s">
        <v>1237</v>
      </c>
      <c r="J1845">
        <v>9</v>
      </c>
    </row>
    <row r="1846" spans="1:10">
      <c r="A1846">
        <v>810462</v>
      </c>
      <c r="B1846" t="s">
        <v>2878</v>
      </c>
      <c r="C1846" t="s">
        <v>2879</v>
      </c>
      <c r="D1846" t="s">
        <v>1241</v>
      </c>
      <c r="E1846" t="s">
        <v>1236</v>
      </c>
      <c r="F1846" t="s">
        <v>179</v>
      </c>
      <c r="G1846" t="s">
        <v>1237</v>
      </c>
      <c r="H1846" t="s">
        <v>1243</v>
      </c>
      <c r="I1846">
        <v>9155048</v>
      </c>
      <c r="J1846">
        <v>0</v>
      </c>
    </row>
    <row r="1847" spans="1:10">
      <c r="A1847">
        <v>811948</v>
      </c>
      <c r="B1847" t="s">
        <v>1333</v>
      </c>
      <c r="C1847" t="s">
        <v>2880</v>
      </c>
      <c r="D1847" t="s">
        <v>1241</v>
      </c>
      <c r="F1847" t="s">
        <v>380</v>
      </c>
      <c r="G1847" t="s">
        <v>1237</v>
      </c>
      <c r="J1847">
        <v>90</v>
      </c>
    </row>
    <row r="1848" spans="1:10">
      <c r="A1848">
        <v>705736</v>
      </c>
      <c r="B1848" t="s">
        <v>1013</v>
      </c>
      <c r="C1848" t="s">
        <v>2881</v>
      </c>
      <c r="D1848" t="s">
        <v>1234</v>
      </c>
      <c r="E1848" t="s">
        <v>1236</v>
      </c>
      <c r="F1848" t="s">
        <v>380</v>
      </c>
      <c r="G1848" t="s">
        <v>1237</v>
      </c>
      <c r="J1848">
        <v>70</v>
      </c>
    </row>
    <row r="1849" spans="1:10">
      <c r="A1849">
        <v>712930</v>
      </c>
      <c r="B1849" t="s">
        <v>1411</v>
      </c>
      <c r="C1849" t="s">
        <v>2882</v>
      </c>
      <c r="D1849" t="s">
        <v>1234</v>
      </c>
      <c r="E1849" t="s">
        <v>1236</v>
      </c>
      <c r="F1849" t="s">
        <v>380</v>
      </c>
      <c r="G1849" t="s">
        <v>1237</v>
      </c>
      <c r="J1849">
        <v>69</v>
      </c>
    </row>
    <row r="1850" spans="1:10">
      <c r="A1850">
        <v>700583</v>
      </c>
      <c r="B1850" t="s">
        <v>671</v>
      </c>
      <c r="C1850" t="s">
        <v>2883</v>
      </c>
      <c r="D1850" t="s">
        <v>1234</v>
      </c>
      <c r="F1850" t="s">
        <v>380</v>
      </c>
      <c r="G1850" t="s">
        <v>1237</v>
      </c>
      <c r="J1850">
        <v>77</v>
      </c>
    </row>
    <row r="1851" spans="1:10">
      <c r="A1851">
        <v>811206</v>
      </c>
      <c r="B1851" t="s">
        <v>929</v>
      </c>
      <c r="C1851" t="s">
        <v>2884</v>
      </c>
      <c r="D1851" t="s">
        <v>1241</v>
      </c>
      <c r="F1851" t="s">
        <v>2845</v>
      </c>
      <c r="G1851" t="s">
        <v>1237</v>
      </c>
      <c r="J1851">
        <v>4</v>
      </c>
    </row>
    <row r="1852" spans="1:10">
      <c r="A1852">
        <v>891173</v>
      </c>
      <c r="B1852" t="s">
        <v>965</v>
      </c>
      <c r="C1852" t="s">
        <v>2884</v>
      </c>
      <c r="D1852" t="s">
        <v>1241</v>
      </c>
      <c r="E1852" t="s">
        <v>1319</v>
      </c>
      <c r="F1852" t="s">
        <v>189</v>
      </c>
      <c r="G1852" t="s">
        <v>1237</v>
      </c>
      <c r="J1852">
        <v>16</v>
      </c>
    </row>
    <row r="1853" spans="1:10">
      <c r="A1853">
        <v>805458</v>
      </c>
      <c r="B1853" t="s">
        <v>333</v>
      </c>
      <c r="C1853" t="s">
        <v>2885</v>
      </c>
      <c r="D1853" t="s">
        <v>1241</v>
      </c>
      <c r="E1853" t="s">
        <v>1254</v>
      </c>
      <c r="F1853" t="s">
        <v>380</v>
      </c>
      <c r="G1853" t="s">
        <v>1237</v>
      </c>
      <c r="J1853">
        <v>7</v>
      </c>
    </row>
    <row r="1854" spans="1:10">
      <c r="A1854">
        <v>715739</v>
      </c>
      <c r="B1854" t="s">
        <v>652</v>
      </c>
      <c r="C1854" t="s">
        <v>2886</v>
      </c>
      <c r="D1854" t="s">
        <v>1234</v>
      </c>
      <c r="F1854" t="s">
        <v>380</v>
      </c>
      <c r="G1854" t="s">
        <v>1237</v>
      </c>
      <c r="J1854">
        <v>96</v>
      </c>
    </row>
    <row r="1855" spans="1:10">
      <c r="A1855">
        <v>711679</v>
      </c>
      <c r="B1855" t="s">
        <v>1336</v>
      </c>
      <c r="C1855" t="s">
        <v>2886</v>
      </c>
      <c r="D1855" t="s">
        <v>1234</v>
      </c>
      <c r="F1855" t="s">
        <v>380</v>
      </c>
      <c r="G1855" t="s">
        <v>1237</v>
      </c>
      <c r="J1855">
        <v>90</v>
      </c>
    </row>
    <row r="1856" spans="1:10">
      <c r="A1856">
        <v>713814</v>
      </c>
      <c r="B1856" t="s">
        <v>2041</v>
      </c>
      <c r="C1856" t="s">
        <v>2887</v>
      </c>
      <c r="D1856" t="s">
        <v>1234</v>
      </c>
      <c r="F1856" t="s">
        <v>380</v>
      </c>
      <c r="G1856" t="s">
        <v>1237</v>
      </c>
      <c r="J1856">
        <v>78</v>
      </c>
    </row>
    <row r="1857" spans="1:10">
      <c r="A1857">
        <v>889375</v>
      </c>
      <c r="B1857" t="s">
        <v>2047</v>
      </c>
      <c r="C1857" t="s">
        <v>2888</v>
      </c>
      <c r="D1857" t="s">
        <v>1241</v>
      </c>
      <c r="E1857" t="s">
        <v>1254</v>
      </c>
      <c r="F1857" t="s">
        <v>1261</v>
      </c>
      <c r="G1857" t="s">
        <v>1237</v>
      </c>
      <c r="H1857" t="s">
        <v>1243</v>
      </c>
      <c r="J1857">
        <v>3</v>
      </c>
    </row>
    <row r="1858" spans="1:10">
      <c r="A1858">
        <v>716690</v>
      </c>
      <c r="B1858" t="s">
        <v>122</v>
      </c>
      <c r="C1858" t="s">
        <v>2889</v>
      </c>
      <c r="D1858" t="s">
        <v>1234</v>
      </c>
      <c r="E1858" t="s">
        <v>1264</v>
      </c>
      <c r="F1858" t="s">
        <v>1261</v>
      </c>
      <c r="G1858" t="s">
        <v>1237</v>
      </c>
      <c r="J1858">
        <v>6</v>
      </c>
    </row>
    <row r="1859" spans="1:10">
      <c r="A1859">
        <v>811023</v>
      </c>
      <c r="B1859" t="s">
        <v>1351</v>
      </c>
      <c r="C1859" t="s">
        <v>2890</v>
      </c>
      <c r="D1859" t="s">
        <v>1241</v>
      </c>
      <c r="E1859" t="s">
        <v>1250</v>
      </c>
      <c r="F1859" t="s">
        <v>1888</v>
      </c>
      <c r="G1859" t="s">
        <v>1237</v>
      </c>
      <c r="J1859">
        <v>95</v>
      </c>
    </row>
    <row r="1860" spans="1:10">
      <c r="A1860">
        <v>774331</v>
      </c>
      <c r="B1860" t="s">
        <v>1895</v>
      </c>
      <c r="C1860" t="s">
        <v>2891</v>
      </c>
      <c r="D1860" t="s">
        <v>1234</v>
      </c>
      <c r="E1860" t="s">
        <v>1264</v>
      </c>
      <c r="F1860" t="s">
        <v>179</v>
      </c>
      <c r="G1860" t="s">
        <v>1237</v>
      </c>
      <c r="H1860" t="s">
        <v>1243</v>
      </c>
      <c r="J1860">
        <v>82</v>
      </c>
    </row>
    <row r="1861" spans="1:10">
      <c r="A1861">
        <v>805140</v>
      </c>
      <c r="B1861" t="s">
        <v>1511</v>
      </c>
      <c r="C1861" t="s">
        <v>2892</v>
      </c>
      <c r="D1861" t="s">
        <v>1241</v>
      </c>
      <c r="F1861" t="s">
        <v>380</v>
      </c>
      <c r="G1861" t="s">
        <v>1237</v>
      </c>
      <c r="H1861" t="s">
        <v>1243</v>
      </c>
      <c r="J1861">
        <v>87</v>
      </c>
    </row>
    <row r="1862" spans="1:10">
      <c r="A1862">
        <v>708618</v>
      </c>
      <c r="B1862" t="s">
        <v>1023</v>
      </c>
      <c r="C1862" t="s">
        <v>2893</v>
      </c>
      <c r="D1862" t="s">
        <v>1234</v>
      </c>
      <c r="E1862" t="s">
        <v>1242</v>
      </c>
      <c r="F1862" t="s">
        <v>380</v>
      </c>
      <c r="G1862" t="s">
        <v>1237</v>
      </c>
      <c r="J1862">
        <v>14</v>
      </c>
    </row>
    <row r="1863" spans="1:10">
      <c r="A1863">
        <v>812949</v>
      </c>
      <c r="B1863" t="s">
        <v>1351</v>
      </c>
      <c r="C1863" t="s">
        <v>2894</v>
      </c>
      <c r="D1863" t="s">
        <v>1241</v>
      </c>
      <c r="E1863" t="s">
        <v>1254</v>
      </c>
      <c r="F1863" t="s">
        <v>380</v>
      </c>
      <c r="G1863" t="s">
        <v>1237</v>
      </c>
      <c r="J1863">
        <v>8</v>
      </c>
    </row>
    <row r="1864" spans="1:10">
      <c r="A1864">
        <v>887901</v>
      </c>
      <c r="B1864" t="s">
        <v>2684</v>
      </c>
      <c r="C1864" t="s">
        <v>2895</v>
      </c>
      <c r="D1864" t="s">
        <v>1241</v>
      </c>
      <c r="E1864" t="s">
        <v>1236</v>
      </c>
      <c r="F1864" t="s">
        <v>348</v>
      </c>
      <c r="G1864" t="s">
        <v>1237</v>
      </c>
      <c r="H1864" t="s">
        <v>1243</v>
      </c>
      <c r="J1864">
        <v>12</v>
      </c>
    </row>
    <row r="1865" spans="1:10">
      <c r="A1865">
        <v>887900</v>
      </c>
      <c r="B1865" t="s">
        <v>1745</v>
      </c>
      <c r="C1865" t="s">
        <v>2895</v>
      </c>
      <c r="D1865" t="s">
        <v>1241</v>
      </c>
      <c r="E1865" t="s">
        <v>1236</v>
      </c>
      <c r="F1865" t="s">
        <v>195</v>
      </c>
      <c r="G1865" t="s">
        <v>1237</v>
      </c>
      <c r="H1865" t="s">
        <v>1243</v>
      </c>
      <c r="I1865">
        <v>9155156</v>
      </c>
      <c r="J1865">
        <v>9</v>
      </c>
    </row>
    <row r="1866" spans="1:10">
      <c r="A1866">
        <v>811011</v>
      </c>
      <c r="B1866" t="s">
        <v>1279</v>
      </c>
      <c r="C1866" t="s">
        <v>2896</v>
      </c>
      <c r="D1866" t="s">
        <v>1241</v>
      </c>
      <c r="E1866" t="s">
        <v>1236</v>
      </c>
      <c r="F1866" t="s">
        <v>380</v>
      </c>
      <c r="G1866" t="s">
        <v>1237</v>
      </c>
      <c r="J1866">
        <v>65</v>
      </c>
    </row>
    <row r="1867" spans="1:10">
      <c r="A1867">
        <v>890394</v>
      </c>
      <c r="B1867" t="s">
        <v>2897</v>
      </c>
      <c r="C1867" t="s">
        <v>2898</v>
      </c>
      <c r="D1867" t="s">
        <v>1241</v>
      </c>
      <c r="E1867" t="s">
        <v>1292</v>
      </c>
      <c r="F1867" t="s">
        <v>169</v>
      </c>
      <c r="G1867" t="s">
        <v>1237</v>
      </c>
      <c r="H1867" t="s">
        <v>1243</v>
      </c>
      <c r="J1867">
        <v>11</v>
      </c>
    </row>
    <row r="1868" spans="1:10">
      <c r="A1868">
        <v>703651</v>
      </c>
      <c r="B1868" t="s">
        <v>1019</v>
      </c>
      <c r="C1868" t="s">
        <v>2899</v>
      </c>
      <c r="D1868" t="s">
        <v>1234</v>
      </c>
      <c r="E1868" t="s">
        <v>1319</v>
      </c>
      <c r="F1868" t="s">
        <v>179</v>
      </c>
      <c r="G1868" t="s">
        <v>1237</v>
      </c>
      <c r="J1868">
        <v>20</v>
      </c>
    </row>
    <row r="1869" spans="1:10">
      <c r="A1869">
        <v>889218</v>
      </c>
      <c r="B1869" t="s">
        <v>333</v>
      </c>
      <c r="C1869" t="s">
        <v>2900</v>
      </c>
      <c r="D1869" t="s">
        <v>1241</v>
      </c>
      <c r="E1869" t="s">
        <v>1236</v>
      </c>
      <c r="F1869" t="s">
        <v>169</v>
      </c>
      <c r="G1869" t="s">
        <v>1237</v>
      </c>
      <c r="H1869" t="s">
        <v>1243</v>
      </c>
      <c r="J1869">
        <v>7</v>
      </c>
    </row>
    <row r="1870" spans="1:10">
      <c r="A1870">
        <v>709168</v>
      </c>
      <c r="B1870" t="s">
        <v>655</v>
      </c>
      <c r="C1870" t="s">
        <v>2901</v>
      </c>
      <c r="D1870" t="s">
        <v>1234</v>
      </c>
      <c r="E1870" t="s">
        <v>1236</v>
      </c>
      <c r="F1870" t="s">
        <v>2902</v>
      </c>
      <c r="G1870" t="s">
        <v>1237</v>
      </c>
      <c r="J1870">
        <v>86</v>
      </c>
    </row>
    <row r="1871" spans="1:10">
      <c r="A1871">
        <v>714127</v>
      </c>
      <c r="B1871" t="s">
        <v>116</v>
      </c>
      <c r="C1871" t="s">
        <v>2903</v>
      </c>
      <c r="D1871" t="s">
        <v>1234</v>
      </c>
      <c r="E1871" t="s">
        <v>1242</v>
      </c>
      <c r="F1871" t="s">
        <v>380</v>
      </c>
      <c r="G1871" t="s">
        <v>1237</v>
      </c>
      <c r="H1871" t="s">
        <v>1243</v>
      </c>
      <c r="J1871">
        <v>87</v>
      </c>
    </row>
    <row r="1872" spans="1:10">
      <c r="A1872">
        <v>718132</v>
      </c>
      <c r="B1872" t="s">
        <v>655</v>
      </c>
      <c r="C1872" t="s">
        <v>2904</v>
      </c>
      <c r="D1872" t="s">
        <v>1234</v>
      </c>
      <c r="F1872" t="s">
        <v>380</v>
      </c>
      <c r="G1872" t="s">
        <v>1237</v>
      </c>
      <c r="J1872">
        <v>6</v>
      </c>
    </row>
    <row r="1873" spans="1:10">
      <c r="A1873">
        <v>717991</v>
      </c>
      <c r="B1873" t="s">
        <v>1133</v>
      </c>
      <c r="C1873" t="s">
        <v>2905</v>
      </c>
      <c r="D1873" t="s">
        <v>1234</v>
      </c>
      <c r="F1873" t="s">
        <v>1261</v>
      </c>
      <c r="G1873" t="s">
        <v>1237</v>
      </c>
      <c r="J1873">
        <v>8</v>
      </c>
    </row>
    <row r="1874" spans="1:10">
      <c r="A1874">
        <v>714137</v>
      </c>
      <c r="B1874" t="s">
        <v>2906</v>
      </c>
      <c r="C1874" t="s">
        <v>2905</v>
      </c>
      <c r="D1874" t="s">
        <v>1234</v>
      </c>
      <c r="E1874" t="s">
        <v>1254</v>
      </c>
      <c r="F1874" t="s">
        <v>380</v>
      </c>
      <c r="G1874" t="s">
        <v>1237</v>
      </c>
      <c r="J1874">
        <v>11</v>
      </c>
    </row>
    <row r="1875" spans="1:10">
      <c r="A1875">
        <v>716818</v>
      </c>
      <c r="B1875" t="s">
        <v>1023</v>
      </c>
      <c r="C1875" t="s">
        <v>2907</v>
      </c>
      <c r="D1875" t="s">
        <v>1234</v>
      </c>
      <c r="E1875" t="s">
        <v>1254</v>
      </c>
      <c r="F1875" t="s">
        <v>380</v>
      </c>
      <c r="G1875" t="s">
        <v>1237</v>
      </c>
      <c r="J1875">
        <v>91</v>
      </c>
    </row>
    <row r="1876" spans="1:10">
      <c r="A1876">
        <v>712069</v>
      </c>
      <c r="B1876" t="s">
        <v>652</v>
      </c>
      <c r="C1876" t="s">
        <v>2908</v>
      </c>
      <c r="D1876" t="s">
        <v>1234</v>
      </c>
      <c r="F1876" t="s">
        <v>380</v>
      </c>
      <c r="G1876" t="s">
        <v>1237</v>
      </c>
      <c r="J1876">
        <v>2</v>
      </c>
    </row>
    <row r="1877" spans="1:10">
      <c r="A1877">
        <v>708362</v>
      </c>
      <c r="B1877" t="s">
        <v>529</v>
      </c>
      <c r="C1877" t="s">
        <v>2908</v>
      </c>
      <c r="D1877" t="s">
        <v>1234</v>
      </c>
      <c r="F1877" t="s">
        <v>380</v>
      </c>
      <c r="G1877" t="s">
        <v>1237</v>
      </c>
      <c r="J1877">
        <v>6</v>
      </c>
    </row>
    <row r="1878" spans="1:10">
      <c r="A1878">
        <v>718647</v>
      </c>
      <c r="B1878" t="s">
        <v>2811</v>
      </c>
      <c r="C1878" t="s">
        <v>2909</v>
      </c>
      <c r="D1878" t="s">
        <v>1234</v>
      </c>
      <c r="E1878" t="s">
        <v>1242</v>
      </c>
      <c r="F1878" t="s">
        <v>380</v>
      </c>
      <c r="G1878" t="s">
        <v>1237</v>
      </c>
      <c r="J1878">
        <v>12</v>
      </c>
    </row>
    <row r="1879" spans="1:10">
      <c r="A1879">
        <v>703764</v>
      </c>
      <c r="B1879" t="s">
        <v>652</v>
      </c>
      <c r="C1879" t="s">
        <v>2909</v>
      </c>
      <c r="D1879" t="s">
        <v>1234</v>
      </c>
      <c r="E1879" t="s">
        <v>1242</v>
      </c>
      <c r="F1879" t="s">
        <v>380</v>
      </c>
      <c r="G1879" t="s">
        <v>1237</v>
      </c>
      <c r="J1879">
        <v>78</v>
      </c>
    </row>
    <row r="1880" spans="1:10">
      <c r="A1880">
        <v>890615</v>
      </c>
      <c r="B1880" t="s">
        <v>2910</v>
      </c>
      <c r="C1880" t="s">
        <v>2911</v>
      </c>
      <c r="D1880" t="s">
        <v>1241</v>
      </c>
      <c r="E1880" t="s">
        <v>1236</v>
      </c>
      <c r="F1880" t="s">
        <v>169</v>
      </c>
      <c r="G1880" t="s">
        <v>1237</v>
      </c>
      <c r="H1880" t="s">
        <v>1243</v>
      </c>
      <c r="I1880">
        <v>9155158</v>
      </c>
      <c r="J1880">
        <v>1</v>
      </c>
    </row>
    <row r="1881" spans="1:10">
      <c r="A1881">
        <v>777363</v>
      </c>
      <c r="B1881" t="s">
        <v>943</v>
      </c>
      <c r="C1881" t="s">
        <v>942</v>
      </c>
      <c r="D1881" t="s">
        <v>1234</v>
      </c>
      <c r="E1881" t="s">
        <v>1254</v>
      </c>
      <c r="F1881" t="s">
        <v>59</v>
      </c>
      <c r="G1881" t="s">
        <v>1237</v>
      </c>
      <c r="H1881" t="s">
        <v>1243</v>
      </c>
      <c r="J1881">
        <v>11</v>
      </c>
    </row>
    <row r="1882" spans="1:10">
      <c r="A1882">
        <v>801948</v>
      </c>
      <c r="B1882" t="s">
        <v>1500</v>
      </c>
      <c r="C1882" t="s">
        <v>2912</v>
      </c>
      <c r="D1882" t="s">
        <v>1241</v>
      </c>
      <c r="E1882" t="s">
        <v>1250</v>
      </c>
      <c r="F1882" t="s">
        <v>169</v>
      </c>
      <c r="G1882" t="s">
        <v>1237</v>
      </c>
      <c r="J1882">
        <v>86</v>
      </c>
    </row>
    <row r="1883" spans="1:10">
      <c r="A1883">
        <v>703480</v>
      </c>
      <c r="B1883" t="s">
        <v>1411</v>
      </c>
      <c r="C1883" t="s">
        <v>2913</v>
      </c>
      <c r="D1883" t="s">
        <v>1234</v>
      </c>
      <c r="E1883" t="s">
        <v>1235</v>
      </c>
      <c r="F1883" t="s">
        <v>380</v>
      </c>
      <c r="G1883" t="s">
        <v>1237</v>
      </c>
      <c r="H1883" t="s">
        <v>1243</v>
      </c>
      <c r="J1883">
        <v>82</v>
      </c>
    </row>
    <row r="1884" spans="1:10">
      <c r="A1884">
        <v>803000</v>
      </c>
      <c r="B1884" t="s">
        <v>1795</v>
      </c>
      <c r="C1884" t="s">
        <v>2914</v>
      </c>
      <c r="D1884" t="s">
        <v>1241</v>
      </c>
      <c r="E1884" t="s">
        <v>1254</v>
      </c>
      <c r="F1884" t="s">
        <v>380</v>
      </c>
      <c r="G1884" t="s">
        <v>1237</v>
      </c>
      <c r="H1884" t="s">
        <v>1243</v>
      </c>
      <c r="J1884">
        <v>82</v>
      </c>
    </row>
    <row r="1885" spans="1:10">
      <c r="A1885">
        <v>700436</v>
      </c>
      <c r="B1885" t="s">
        <v>1380</v>
      </c>
      <c r="C1885" t="s">
        <v>2915</v>
      </c>
      <c r="D1885" t="s">
        <v>1234</v>
      </c>
      <c r="E1885" t="s">
        <v>1319</v>
      </c>
      <c r="F1885" t="s">
        <v>179</v>
      </c>
      <c r="G1885" t="s">
        <v>1237</v>
      </c>
      <c r="J1885">
        <v>12</v>
      </c>
    </row>
    <row r="1886" spans="1:10">
      <c r="A1886">
        <v>774743</v>
      </c>
      <c r="B1886" t="s">
        <v>1247</v>
      </c>
      <c r="C1886" t="s">
        <v>2915</v>
      </c>
      <c r="D1886" t="s">
        <v>1234</v>
      </c>
      <c r="E1886" t="s">
        <v>1264</v>
      </c>
      <c r="F1886" t="s">
        <v>179</v>
      </c>
      <c r="G1886" t="s">
        <v>1237</v>
      </c>
      <c r="H1886" t="s">
        <v>1243</v>
      </c>
      <c r="J1886">
        <v>79</v>
      </c>
    </row>
    <row r="1887" spans="1:10">
      <c r="A1887">
        <v>813350</v>
      </c>
      <c r="B1887" t="s">
        <v>1726</v>
      </c>
      <c r="C1887" t="s">
        <v>2917</v>
      </c>
      <c r="D1887" t="s">
        <v>1241</v>
      </c>
      <c r="E1887" t="s">
        <v>1248</v>
      </c>
      <c r="F1887" t="s">
        <v>561</v>
      </c>
      <c r="G1887" t="s">
        <v>1237</v>
      </c>
      <c r="H1887" t="s">
        <v>1243</v>
      </c>
      <c r="I1887">
        <v>9155088</v>
      </c>
      <c r="J1887">
        <v>2</v>
      </c>
    </row>
    <row r="1888" spans="1:10">
      <c r="A1888">
        <v>811541</v>
      </c>
      <c r="B1888" t="s">
        <v>929</v>
      </c>
      <c r="C1888" t="s">
        <v>2917</v>
      </c>
      <c r="D1888" t="s">
        <v>1241</v>
      </c>
      <c r="E1888" t="s">
        <v>1319</v>
      </c>
      <c r="F1888" t="s">
        <v>179</v>
      </c>
      <c r="G1888" t="s">
        <v>1237</v>
      </c>
      <c r="J1888">
        <v>11</v>
      </c>
    </row>
    <row r="1889" spans="1:10">
      <c r="A1889">
        <v>810352</v>
      </c>
      <c r="B1889" t="s">
        <v>2918</v>
      </c>
      <c r="C1889" t="s">
        <v>2917</v>
      </c>
      <c r="D1889" t="s">
        <v>1241</v>
      </c>
      <c r="E1889" t="s">
        <v>1264</v>
      </c>
      <c r="F1889" t="s">
        <v>210</v>
      </c>
      <c r="G1889" t="s">
        <v>1237</v>
      </c>
      <c r="H1889" t="s">
        <v>1243</v>
      </c>
      <c r="J1889">
        <v>81</v>
      </c>
    </row>
    <row r="1890" spans="1:10">
      <c r="A1890">
        <v>811833</v>
      </c>
      <c r="B1890" t="s">
        <v>1929</v>
      </c>
      <c r="C1890" t="s">
        <v>2919</v>
      </c>
      <c r="D1890" t="s">
        <v>1241</v>
      </c>
      <c r="E1890" t="s">
        <v>1271</v>
      </c>
      <c r="F1890" t="s">
        <v>1550</v>
      </c>
      <c r="G1890" t="s">
        <v>1237</v>
      </c>
      <c r="J1890">
        <v>88</v>
      </c>
    </row>
    <row r="1891" spans="1:10">
      <c r="A1891">
        <v>718887</v>
      </c>
      <c r="B1891" t="s">
        <v>675</v>
      </c>
      <c r="C1891" t="s">
        <v>2920</v>
      </c>
      <c r="D1891" t="s">
        <v>1234</v>
      </c>
      <c r="E1891" t="s">
        <v>1292</v>
      </c>
      <c r="F1891" t="s">
        <v>380</v>
      </c>
      <c r="G1891" t="s">
        <v>1237</v>
      </c>
      <c r="J1891">
        <v>93</v>
      </c>
    </row>
    <row r="1892" spans="1:10">
      <c r="A1892">
        <v>800270</v>
      </c>
      <c r="B1892" t="s">
        <v>2922</v>
      </c>
      <c r="C1892" t="s">
        <v>2923</v>
      </c>
      <c r="D1892" t="s">
        <v>1241</v>
      </c>
      <c r="E1892" t="s">
        <v>1242</v>
      </c>
      <c r="F1892" t="s">
        <v>179</v>
      </c>
      <c r="G1892" t="s">
        <v>1237</v>
      </c>
      <c r="J1892">
        <v>6</v>
      </c>
    </row>
    <row r="1893" spans="1:10">
      <c r="A1893">
        <v>800095</v>
      </c>
      <c r="B1893" t="s">
        <v>915</v>
      </c>
      <c r="C1893" t="s">
        <v>2923</v>
      </c>
      <c r="D1893" t="s">
        <v>1241</v>
      </c>
      <c r="E1893" t="s">
        <v>1242</v>
      </c>
      <c r="F1893" t="s">
        <v>219</v>
      </c>
      <c r="G1893" t="s">
        <v>1237</v>
      </c>
      <c r="J1893">
        <v>9</v>
      </c>
    </row>
    <row r="1894" spans="1:10">
      <c r="A1894">
        <v>802235</v>
      </c>
      <c r="B1894" t="s">
        <v>1333</v>
      </c>
      <c r="C1894" t="s">
        <v>2924</v>
      </c>
      <c r="D1894" t="s">
        <v>1241</v>
      </c>
      <c r="E1894" t="s">
        <v>1319</v>
      </c>
      <c r="F1894" t="s">
        <v>179</v>
      </c>
      <c r="G1894" t="s">
        <v>1237</v>
      </c>
      <c r="J1894">
        <v>98</v>
      </c>
    </row>
    <row r="1895" spans="1:10">
      <c r="A1895">
        <v>715788</v>
      </c>
      <c r="B1895" t="s">
        <v>938</v>
      </c>
      <c r="C1895" t="s">
        <v>2925</v>
      </c>
      <c r="D1895" t="s">
        <v>1234</v>
      </c>
      <c r="E1895" t="s">
        <v>1271</v>
      </c>
      <c r="F1895" t="s">
        <v>380</v>
      </c>
      <c r="G1895" t="s">
        <v>1237</v>
      </c>
      <c r="H1895" t="s">
        <v>1243</v>
      </c>
      <c r="J1895">
        <v>85</v>
      </c>
    </row>
    <row r="1896" spans="1:10">
      <c r="A1896">
        <v>812621</v>
      </c>
      <c r="B1896" t="s">
        <v>1399</v>
      </c>
      <c r="C1896" t="s">
        <v>2926</v>
      </c>
      <c r="D1896" t="s">
        <v>1241</v>
      </c>
      <c r="E1896" t="s">
        <v>1271</v>
      </c>
      <c r="F1896" t="s">
        <v>179</v>
      </c>
      <c r="G1896" t="s">
        <v>1237</v>
      </c>
      <c r="H1896" t="s">
        <v>1243</v>
      </c>
      <c r="J1896">
        <v>10</v>
      </c>
    </row>
    <row r="1897" spans="1:10">
      <c r="A1897">
        <v>802916</v>
      </c>
      <c r="B1897" t="s">
        <v>333</v>
      </c>
      <c r="C1897" t="s">
        <v>2927</v>
      </c>
      <c r="D1897" t="s">
        <v>1241</v>
      </c>
      <c r="F1897" t="s">
        <v>380</v>
      </c>
      <c r="G1897" t="s">
        <v>1237</v>
      </c>
      <c r="J1897">
        <v>8</v>
      </c>
    </row>
    <row r="1898" spans="1:10">
      <c r="A1898">
        <v>708182</v>
      </c>
      <c r="B1898" t="s">
        <v>675</v>
      </c>
      <c r="C1898" t="s">
        <v>2928</v>
      </c>
      <c r="D1898" t="s">
        <v>1234</v>
      </c>
      <c r="E1898" t="s">
        <v>1254</v>
      </c>
      <c r="F1898" t="s">
        <v>1261</v>
      </c>
      <c r="G1898" t="s">
        <v>1237</v>
      </c>
      <c r="J1898">
        <v>4</v>
      </c>
    </row>
    <row r="1899" spans="1:10">
      <c r="A1899">
        <v>806990</v>
      </c>
      <c r="B1899" t="s">
        <v>1317</v>
      </c>
      <c r="C1899" t="s">
        <v>2929</v>
      </c>
      <c r="D1899" t="s">
        <v>1241</v>
      </c>
      <c r="F1899" t="s">
        <v>380</v>
      </c>
      <c r="G1899" t="s">
        <v>1237</v>
      </c>
      <c r="J1899">
        <v>73</v>
      </c>
    </row>
    <row r="1900" spans="1:10">
      <c r="A1900">
        <v>705128</v>
      </c>
      <c r="B1900" t="s">
        <v>1133</v>
      </c>
      <c r="C1900" t="s">
        <v>2930</v>
      </c>
      <c r="D1900" t="s">
        <v>1234</v>
      </c>
      <c r="E1900" t="s">
        <v>1242</v>
      </c>
      <c r="F1900" t="s">
        <v>380</v>
      </c>
      <c r="G1900" t="s">
        <v>1237</v>
      </c>
      <c r="J1900">
        <v>96</v>
      </c>
    </row>
    <row r="1901" spans="1:10">
      <c r="A1901">
        <v>716934</v>
      </c>
      <c r="B1901" t="s">
        <v>935</v>
      </c>
      <c r="C1901" t="s">
        <v>2930</v>
      </c>
      <c r="D1901" t="s">
        <v>1234</v>
      </c>
      <c r="F1901" t="s">
        <v>179</v>
      </c>
      <c r="G1901" t="s">
        <v>1237</v>
      </c>
      <c r="I1901">
        <v>9150046</v>
      </c>
      <c r="J1901">
        <v>70</v>
      </c>
    </row>
    <row r="1902" spans="1:10">
      <c r="A1902">
        <v>776342</v>
      </c>
      <c r="B1902" t="s">
        <v>1380</v>
      </c>
      <c r="C1902" t="s">
        <v>2931</v>
      </c>
      <c r="D1902" t="s">
        <v>1234</v>
      </c>
      <c r="E1902" t="s">
        <v>1254</v>
      </c>
      <c r="F1902" t="s">
        <v>1261</v>
      </c>
      <c r="G1902" t="s">
        <v>1237</v>
      </c>
      <c r="H1902" t="s">
        <v>1243</v>
      </c>
      <c r="J1902">
        <v>4</v>
      </c>
    </row>
    <row r="1903" spans="1:10">
      <c r="A1903">
        <v>801532</v>
      </c>
      <c r="B1903" t="s">
        <v>919</v>
      </c>
      <c r="C1903" t="s">
        <v>2932</v>
      </c>
      <c r="D1903" t="s">
        <v>1241</v>
      </c>
      <c r="E1903" t="s">
        <v>1248</v>
      </c>
      <c r="F1903" t="s">
        <v>179</v>
      </c>
      <c r="G1903" t="s">
        <v>1237</v>
      </c>
      <c r="H1903" t="s">
        <v>1243</v>
      </c>
      <c r="J1903">
        <v>5</v>
      </c>
    </row>
    <row r="1904" spans="1:10">
      <c r="A1904">
        <v>813446</v>
      </c>
      <c r="B1904" t="s">
        <v>2933</v>
      </c>
      <c r="C1904" t="s">
        <v>2932</v>
      </c>
      <c r="D1904" t="s">
        <v>1241</v>
      </c>
      <c r="E1904" t="s">
        <v>1254</v>
      </c>
      <c r="F1904" t="s">
        <v>380</v>
      </c>
      <c r="G1904" t="s">
        <v>1237</v>
      </c>
      <c r="J1904">
        <v>5</v>
      </c>
    </row>
    <row r="1905" spans="1:10">
      <c r="A1905">
        <v>811128</v>
      </c>
      <c r="B1905" t="s">
        <v>2934</v>
      </c>
      <c r="C1905" t="s">
        <v>2932</v>
      </c>
      <c r="D1905" t="s">
        <v>1241</v>
      </c>
      <c r="E1905" t="s">
        <v>1254</v>
      </c>
      <c r="F1905" t="s">
        <v>380</v>
      </c>
      <c r="G1905" t="s">
        <v>1237</v>
      </c>
      <c r="J1905">
        <v>5</v>
      </c>
    </row>
    <row r="1906" spans="1:10">
      <c r="A1906">
        <v>703361</v>
      </c>
      <c r="B1906" t="s">
        <v>1133</v>
      </c>
      <c r="C1906" t="s">
        <v>2935</v>
      </c>
      <c r="D1906" t="s">
        <v>1234</v>
      </c>
      <c r="F1906" t="s">
        <v>380</v>
      </c>
      <c r="G1906" t="s">
        <v>1237</v>
      </c>
      <c r="H1906" t="s">
        <v>1243</v>
      </c>
      <c r="J1906">
        <v>86</v>
      </c>
    </row>
    <row r="1907" spans="1:10">
      <c r="A1907">
        <v>774773</v>
      </c>
      <c r="B1907" t="s">
        <v>652</v>
      </c>
      <c r="C1907" t="s">
        <v>2936</v>
      </c>
      <c r="D1907" t="s">
        <v>1234</v>
      </c>
      <c r="E1907" t="s">
        <v>1312</v>
      </c>
      <c r="F1907" t="s">
        <v>219</v>
      </c>
      <c r="G1907" t="s">
        <v>1237</v>
      </c>
      <c r="H1907" t="s">
        <v>1243</v>
      </c>
      <c r="I1907">
        <v>9150376</v>
      </c>
      <c r="J1907">
        <v>6</v>
      </c>
    </row>
    <row r="1908" spans="1:10">
      <c r="A1908">
        <v>774764</v>
      </c>
      <c r="B1908" t="s">
        <v>1258</v>
      </c>
      <c r="C1908" t="s">
        <v>2936</v>
      </c>
      <c r="D1908" t="s">
        <v>1234</v>
      </c>
      <c r="E1908" t="s">
        <v>1312</v>
      </c>
      <c r="F1908" t="s">
        <v>219</v>
      </c>
      <c r="G1908" t="s">
        <v>1237</v>
      </c>
      <c r="H1908" t="s">
        <v>1243</v>
      </c>
      <c r="I1908">
        <v>9150289</v>
      </c>
      <c r="J1908">
        <v>3</v>
      </c>
    </row>
    <row r="1909" spans="1:10">
      <c r="A1909">
        <v>710190</v>
      </c>
      <c r="B1909" t="s">
        <v>652</v>
      </c>
      <c r="C1909" t="s">
        <v>2937</v>
      </c>
      <c r="D1909" t="s">
        <v>1234</v>
      </c>
      <c r="F1909" t="s">
        <v>380</v>
      </c>
      <c r="G1909" t="s">
        <v>1237</v>
      </c>
      <c r="J1909">
        <v>5</v>
      </c>
    </row>
    <row r="1910" spans="1:10">
      <c r="A1910">
        <v>716912</v>
      </c>
      <c r="B1910" t="s">
        <v>1336</v>
      </c>
      <c r="C1910" t="s">
        <v>2938</v>
      </c>
      <c r="D1910" t="s">
        <v>1234</v>
      </c>
      <c r="E1910" t="s">
        <v>1248</v>
      </c>
      <c r="F1910" t="s">
        <v>380</v>
      </c>
      <c r="G1910" t="s">
        <v>1237</v>
      </c>
      <c r="J1910">
        <v>78</v>
      </c>
    </row>
    <row r="1911" spans="1:10">
      <c r="A1911">
        <v>716255</v>
      </c>
      <c r="B1911" t="s">
        <v>116</v>
      </c>
      <c r="C1911" t="s">
        <v>2938</v>
      </c>
      <c r="D1911" t="s">
        <v>1234</v>
      </c>
      <c r="E1911" t="s">
        <v>1319</v>
      </c>
      <c r="F1911" t="s">
        <v>1568</v>
      </c>
      <c r="G1911" t="s">
        <v>1237</v>
      </c>
      <c r="J1911">
        <v>72</v>
      </c>
    </row>
    <row r="1912" spans="1:10">
      <c r="A1912">
        <v>709361</v>
      </c>
      <c r="B1912" t="s">
        <v>1258</v>
      </c>
      <c r="C1912" t="s">
        <v>2938</v>
      </c>
      <c r="D1912" t="s">
        <v>1234</v>
      </c>
      <c r="E1912" t="s">
        <v>1242</v>
      </c>
      <c r="F1912" t="s">
        <v>380</v>
      </c>
      <c r="G1912" t="s">
        <v>1237</v>
      </c>
      <c r="J1912">
        <v>10</v>
      </c>
    </row>
    <row r="1913" spans="1:10">
      <c r="A1913">
        <v>702781</v>
      </c>
      <c r="B1913" t="s">
        <v>1382</v>
      </c>
      <c r="C1913" t="s">
        <v>2938</v>
      </c>
      <c r="D1913" t="s">
        <v>1234</v>
      </c>
      <c r="E1913" t="s">
        <v>1319</v>
      </c>
      <c r="F1913" t="s">
        <v>1568</v>
      </c>
      <c r="G1913" t="s">
        <v>1237</v>
      </c>
      <c r="J1913">
        <v>14</v>
      </c>
    </row>
    <row r="1914" spans="1:10">
      <c r="A1914">
        <v>710581</v>
      </c>
      <c r="B1914" t="s">
        <v>2939</v>
      </c>
      <c r="C1914" t="s">
        <v>2938</v>
      </c>
      <c r="D1914" t="s">
        <v>1234</v>
      </c>
      <c r="E1914" t="s">
        <v>1319</v>
      </c>
      <c r="F1914" t="s">
        <v>1568</v>
      </c>
      <c r="G1914" t="s">
        <v>1237</v>
      </c>
      <c r="J1914">
        <v>4</v>
      </c>
    </row>
    <row r="1915" spans="1:10">
      <c r="A1915">
        <v>813305</v>
      </c>
      <c r="B1915" t="s">
        <v>1462</v>
      </c>
      <c r="C1915" t="s">
        <v>2940</v>
      </c>
      <c r="D1915" t="s">
        <v>1241</v>
      </c>
      <c r="E1915" t="s">
        <v>1249</v>
      </c>
      <c r="F1915" t="s">
        <v>380</v>
      </c>
      <c r="G1915" t="s">
        <v>1237</v>
      </c>
      <c r="J1915">
        <v>79</v>
      </c>
    </row>
    <row r="1916" spans="1:10">
      <c r="A1916">
        <v>714241</v>
      </c>
      <c r="B1916" t="s">
        <v>1424</v>
      </c>
      <c r="C1916" t="s">
        <v>2941</v>
      </c>
      <c r="D1916" t="s">
        <v>1234</v>
      </c>
      <c r="E1916" t="s">
        <v>1236</v>
      </c>
      <c r="F1916" t="s">
        <v>380</v>
      </c>
      <c r="G1916" t="s">
        <v>1237</v>
      </c>
      <c r="H1916" t="s">
        <v>1243</v>
      </c>
      <c r="J1916">
        <v>85</v>
      </c>
    </row>
    <row r="1917" spans="1:10">
      <c r="A1917">
        <v>717911</v>
      </c>
      <c r="B1917" t="s">
        <v>1288</v>
      </c>
      <c r="C1917" t="s">
        <v>2942</v>
      </c>
      <c r="D1917" t="s">
        <v>1234</v>
      </c>
      <c r="E1917" t="s">
        <v>1292</v>
      </c>
      <c r="F1917" t="s">
        <v>179</v>
      </c>
      <c r="G1917" t="s">
        <v>1237</v>
      </c>
      <c r="H1917" t="s">
        <v>1243</v>
      </c>
      <c r="I1917">
        <v>9150273</v>
      </c>
      <c r="J1917">
        <v>87</v>
      </c>
    </row>
    <row r="1918" spans="1:10">
      <c r="A1918">
        <v>812438</v>
      </c>
      <c r="B1918" t="s">
        <v>915</v>
      </c>
      <c r="C1918" t="s">
        <v>2943</v>
      </c>
      <c r="D1918" t="s">
        <v>1241</v>
      </c>
      <c r="E1918" t="s">
        <v>1236</v>
      </c>
      <c r="F1918" t="s">
        <v>1566</v>
      </c>
      <c r="G1918" t="s">
        <v>1237</v>
      </c>
      <c r="J1918">
        <v>7</v>
      </c>
    </row>
    <row r="1919" spans="1:10">
      <c r="A1919">
        <v>774776</v>
      </c>
      <c r="B1919" t="s">
        <v>1399</v>
      </c>
      <c r="C1919" t="s">
        <v>2944</v>
      </c>
      <c r="D1919" t="s">
        <v>1234</v>
      </c>
      <c r="E1919" t="s">
        <v>1312</v>
      </c>
      <c r="F1919" t="s">
        <v>219</v>
      </c>
      <c r="G1919" t="s">
        <v>1237</v>
      </c>
      <c r="H1919" t="s">
        <v>1243</v>
      </c>
      <c r="I1919">
        <v>9150357</v>
      </c>
      <c r="J1919">
        <v>6</v>
      </c>
    </row>
    <row r="1920" spans="1:10">
      <c r="A1920">
        <v>706377</v>
      </c>
      <c r="B1920" t="s">
        <v>1258</v>
      </c>
      <c r="C1920" t="s">
        <v>2945</v>
      </c>
      <c r="D1920" t="s">
        <v>1234</v>
      </c>
      <c r="F1920" t="s">
        <v>219</v>
      </c>
      <c r="G1920" t="s">
        <v>1237</v>
      </c>
      <c r="J1920">
        <v>69</v>
      </c>
    </row>
    <row r="1921" spans="1:10">
      <c r="A1921">
        <v>713273</v>
      </c>
      <c r="B1921" t="s">
        <v>1129</v>
      </c>
      <c r="C1921" t="s">
        <v>2946</v>
      </c>
      <c r="D1921" t="s">
        <v>1234</v>
      </c>
      <c r="F1921" t="s">
        <v>380</v>
      </c>
      <c r="G1921" t="s">
        <v>1237</v>
      </c>
      <c r="J1921">
        <v>8</v>
      </c>
    </row>
    <row r="1922" spans="1:10">
      <c r="A1922">
        <v>889198</v>
      </c>
      <c r="B1922" t="s">
        <v>1313</v>
      </c>
      <c r="C1922" t="s">
        <v>2947</v>
      </c>
      <c r="D1922" t="s">
        <v>1241</v>
      </c>
      <c r="F1922" t="s">
        <v>380</v>
      </c>
      <c r="G1922" t="s">
        <v>1237</v>
      </c>
      <c r="H1922" t="s">
        <v>1243</v>
      </c>
      <c r="J1922">
        <v>8</v>
      </c>
    </row>
    <row r="1923" spans="1:10">
      <c r="A1923">
        <v>709871</v>
      </c>
      <c r="B1923" t="s">
        <v>1382</v>
      </c>
      <c r="C1923" t="s">
        <v>2948</v>
      </c>
      <c r="D1923" t="s">
        <v>1234</v>
      </c>
      <c r="E1923" t="s">
        <v>1254</v>
      </c>
      <c r="F1923" t="s">
        <v>380</v>
      </c>
      <c r="G1923" t="s">
        <v>1237</v>
      </c>
      <c r="J1923">
        <v>5</v>
      </c>
    </row>
    <row r="1924" spans="1:10">
      <c r="A1924">
        <v>714566</v>
      </c>
      <c r="B1924" t="s">
        <v>1453</v>
      </c>
      <c r="C1924" t="s">
        <v>2949</v>
      </c>
      <c r="D1924" t="s">
        <v>1234</v>
      </c>
      <c r="E1924" t="s">
        <v>1319</v>
      </c>
      <c r="F1924" t="s">
        <v>179</v>
      </c>
      <c r="G1924" t="s">
        <v>1237</v>
      </c>
      <c r="H1924" t="s">
        <v>1243</v>
      </c>
    </row>
    <row r="1925" spans="1:10">
      <c r="A1925">
        <v>889230</v>
      </c>
      <c r="B1925" t="s">
        <v>1313</v>
      </c>
      <c r="C1925" t="s">
        <v>2950</v>
      </c>
      <c r="D1925" t="s">
        <v>1241</v>
      </c>
      <c r="E1925" t="s">
        <v>1242</v>
      </c>
      <c r="F1925" t="s">
        <v>169</v>
      </c>
      <c r="G1925" t="s">
        <v>1237</v>
      </c>
      <c r="H1925" t="s">
        <v>1243</v>
      </c>
      <c r="J1925">
        <v>11</v>
      </c>
    </row>
    <row r="1926" spans="1:10">
      <c r="A1926">
        <v>700427</v>
      </c>
      <c r="B1926" t="s">
        <v>1298</v>
      </c>
      <c r="C1926" t="s">
        <v>2951</v>
      </c>
      <c r="D1926" t="s">
        <v>1234</v>
      </c>
      <c r="F1926" t="s">
        <v>380</v>
      </c>
      <c r="G1926" t="s">
        <v>1237</v>
      </c>
      <c r="J1926">
        <v>82</v>
      </c>
    </row>
    <row r="1927" spans="1:10">
      <c r="A1927">
        <v>802648</v>
      </c>
      <c r="B1927" t="s">
        <v>1831</v>
      </c>
      <c r="C1927" t="s">
        <v>2952</v>
      </c>
      <c r="D1927" t="s">
        <v>1241</v>
      </c>
      <c r="E1927" t="s">
        <v>1242</v>
      </c>
      <c r="F1927" t="s">
        <v>380</v>
      </c>
      <c r="G1927" t="s">
        <v>1237</v>
      </c>
      <c r="J1927">
        <v>84</v>
      </c>
    </row>
    <row r="1928" spans="1:10">
      <c r="A1928">
        <v>710250</v>
      </c>
      <c r="B1928" t="s">
        <v>661</v>
      </c>
      <c r="C1928" t="s">
        <v>2953</v>
      </c>
      <c r="D1928" t="s">
        <v>1234</v>
      </c>
      <c r="E1928" t="s">
        <v>1242</v>
      </c>
      <c r="F1928" t="s">
        <v>380</v>
      </c>
      <c r="G1928" t="s">
        <v>1237</v>
      </c>
      <c r="J1928">
        <v>15</v>
      </c>
    </row>
    <row r="1929" spans="1:10">
      <c r="A1929">
        <v>717821</v>
      </c>
      <c r="B1929" t="s">
        <v>675</v>
      </c>
      <c r="C1929" t="s">
        <v>2953</v>
      </c>
      <c r="D1929" t="s">
        <v>1234</v>
      </c>
      <c r="E1929" t="s">
        <v>1256</v>
      </c>
      <c r="F1929" t="s">
        <v>380</v>
      </c>
      <c r="G1929" t="s">
        <v>1237</v>
      </c>
      <c r="H1929" t="s">
        <v>1243</v>
      </c>
      <c r="J1929">
        <v>89</v>
      </c>
    </row>
    <row r="1930" spans="1:10">
      <c r="A1930">
        <v>807535</v>
      </c>
      <c r="B1930" t="s">
        <v>1351</v>
      </c>
      <c r="C1930" t="s">
        <v>2954</v>
      </c>
      <c r="D1930" t="s">
        <v>1241</v>
      </c>
      <c r="E1930" t="s">
        <v>1271</v>
      </c>
      <c r="F1930" t="s">
        <v>22</v>
      </c>
      <c r="G1930" t="s">
        <v>1237</v>
      </c>
      <c r="J1930">
        <v>5</v>
      </c>
    </row>
    <row r="1931" spans="1:10">
      <c r="A1931">
        <v>804716</v>
      </c>
      <c r="B1931" t="s">
        <v>1279</v>
      </c>
      <c r="C1931" t="s">
        <v>2955</v>
      </c>
      <c r="D1931" t="s">
        <v>1241</v>
      </c>
      <c r="E1931" t="s">
        <v>1236</v>
      </c>
      <c r="F1931" t="s">
        <v>380</v>
      </c>
      <c r="G1931" t="s">
        <v>1237</v>
      </c>
      <c r="J1931">
        <v>75</v>
      </c>
    </row>
    <row r="1932" spans="1:10">
      <c r="A1932">
        <v>704819</v>
      </c>
      <c r="B1932" t="s">
        <v>1019</v>
      </c>
      <c r="C1932" t="s">
        <v>2956</v>
      </c>
      <c r="D1932" t="s">
        <v>1234</v>
      </c>
      <c r="F1932" t="s">
        <v>348</v>
      </c>
      <c r="G1932" t="s">
        <v>1237</v>
      </c>
    </row>
    <row r="1933" spans="1:10">
      <c r="A1933">
        <v>805615</v>
      </c>
      <c r="B1933" t="s">
        <v>925</v>
      </c>
      <c r="C1933" t="s">
        <v>2957</v>
      </c>
      <c r="D1933" t="s">
        <v>1241</v>
      </c>
      <c r="E1933" t="s">
        <v>1319</v>
      </c>
      <c r="F1933" t="s">
        <v>179</v>
      </c>
      <c r="G1933" t="s">
        <v>1237</v>
      </c>
      <c r="J1933">
        <v>13</v>
      </c>
    </row>
    <row r="1934" spans="1:10">
      <c r="A1934">
        <v>776091</v>
      </c>
      <c r="B1934" t="s">
        <v>652</v>
      </c>
      <c r="C1934" t="s">
        <v>2958</v>
      </c>
      <c r="D1934" t="s">
        <v>1234</v>
      </c>
      <c r="E1934" t="s">
        <v>1254</v>
      </c>
      <c r="F1934" t="s">
        <v>380</v>
      </c>
      <c r="G1934" t="s">
        <v>1237</v>
      </c>
      <c r="H1934" t="s">
        <v>1243</v>
      </c>
      <c r="J1934">
        <v>7</v>
      </c>
    </row>
    <row r="1935" spans="1:10">
      <c r="A1935">
        <v>776030</v>
      </c>
      <c r="B1935" t="s">
        <v>661</v>
      </c>
      <c r="C1935" t="s">
        <v>2959</v>
      </c>
      <c r="D1935" t="s">
        <v>1234</v>
      </c>
      <c r="E1935" t="s">
        <v>1312</v>
      </c>
      <c r="F1935" t="s">
        <v>380</v>
      </c>
      <c r="G1935" t="s">
        <v>1237</v>
      </c>
      <c r="H1935" t="s">
        <v>1243</v>
      </c>
      <c r="J1935">
        <v>4</v>
      </c>
    </row>
    <row r="1936" spans="1:10">
      <c r="A1936">
        <v>776327</v>
      </c>
      <c r="B1936" t="s">
        <v>675</v>
      </c>
      <c r="C1936" t="s">
        <v>2960</v>
      </c>
      <c r="D1936" t="s">
        <v>1234</v>
      </c>
      <c r="E1936" t="s">
        <v>1242</v>
      </c>
      <c r="F1936" t="s">
        <v>1261</v>
      </c>
      <c r="G1936" t="s">
        <v>1237</v>
      </c>
      <c r="H1936" t="s">
        <v>1243</v>
      </c>
      <c r="J1936">
        <v>8</v>
      </c>
    </row>
    <row r="1937" spans="1:10">
      <c r="A1937">
        <v>700170</v>
      </c>
      <c r="B1937" t="s">
        <v>1013</v>
      </c>
      <c r="C1937" t="s">
        <v>2961</v>
      </c>
      <c r="D1937" t="s">
        <v>1234</v>
      </c>
      <c r="F1937" t="s">
        <v>380</v>
      </c>
      <c r="G1937" t="s">
        <v>1237</v>
      </c>
      <c r="H1937" t="s">
        <v>1243</v>
      </c>
      <c r="J1937">
        <v>80</v>
      </c>
    </row>
    <row r="1938" spans="1:10">
      <c r="A1938">
        <v>709711</v>
      </c>
      <c r="B1938" t="s">
        <v>671</v>
      </c>
      <c r="C1938" t="s">
        <v>2962</v>
      </c>
      <c r="D1938" t="s">
        <v>1234</v>
      </c>
      <c r="E1938" t="s">
        <v>1254</v>
      </c>
      <c r="F1938" t="s">
        <v>380</v>
      </c>
      <c r="G1938" t="s">
        <v>1237</v>
      </c>
      <c r="J1938">
        <v>3</v>
      </c>
    </row>
    <row r="1939" spans="1:10">
      <c r="A1939">
        <v>800261</v>
      </c>
      <c r="B1939" t="s">
        <v>1770</v>
      </c>
      <c r="C1939" t="s">
        <v>2963</v>
      </c>
      <c r="D1939" t="s">
        <v>1241</v>
      </c>
      <c r="E1939" t="s">
        <v>1254</v>
      </c>
      <c r="F1939" t="s">
        <v>380</v>
      </c>
      <c r="G1939" t="s">
        <v>1237</v>
      </c>
      <c r="J1939">
        <v>3</v>
      </c>
    </row>
    <row r="1940" spans="1:10">
      <c r="A1940">
        <v>889381</v>
      </c>
      <c r="B1940" t="s">
        <v>1351</v>
      </c>
      <c r="C1940" t="s">
        <v>2964</v>
      </c>
      <c r="D1940" t="s">
        <v>1241</v>
      </c>
      <c r="F1940" t="s">
        <v>1261</v>
      </c>
      <c r="G1940" t="s">
        <v>1237</v>
      </c>
      <c r="H1940" t="s">
        <v>1243</v>
      </c>
      <c r="J1940">
        <v>8</v>
      </c>
    </row>
    <row r="1941" spans="1:10">
      <c r="A1941">
        <v>706711</v>
      </c>
      <c r="B1941" t="s">
        <v>1288</v>
      </c>
      <c r="C1941" t="s">
        <v>2965</v>
      </c>
      <c r="D1941" t="s">
        <v>1234</v>
      </c>
      <c r="E1941" t="s">
        <v>1242</v>
      </c>
      <c r="F1941" t="s">
        <v>380</v>
      </c>
      <c r="G1941" t="s">
        <v>1237</v>
      </c>
      <c r="J1941">
        <v>12</v>
      </c>
    </row>
    <row r="1942" spans="1:10">
      <c r="A1942">
        <v>714096</v>
      </c>
      <c r="B1942" t="s">
        <v>1019</v>
      </c>
      <c r="C1942" t="s">
        <v>2966</v>
      </c>
      <c r="D1942" t="s">
        <v>1234</v>
      </c>
      <c r="E1942" t="s">
        <v>1235</v>
      </c>
      <c r="F1942" t="s">
        <v>380</v>
      </c>
      <c r="G1942" t="s">
        <v>1237</v>
      </c>
      <c r="H1942" t="s">
        <v>1243</v>
      </c>
      <c r="I1942">
        <v>9150074</v>
      </c>
      <c r="J1942">
        <v>90</v>
      </c>
    </row>
    <row r="1943" spans="1:10">
      <c r="A1943">
        <v>718334</v>
      </c>
      <c r="B1943" t="s">
        <v>1023</v>
      </c>
      <c r="C1943" t="s">
        <v>2967</v>
      </c>
      <c r="D1943" t="s">
        <v>1234</v>
      </c>
      <c r="E1943" t="s">
        <v>1235</v>
      </c>
      <c r="F1943" t="s">
        <v>380</v>
      </c>
      <c r="G1943" t="s">
        <v>1237</v>
      </c>
      <c r="H1943" t="s">
        <v>1243</v>
      </c>
      <c r="J1943">
        <v>85</v>
      </c>
    </row>
    <row r="1944" spans="1:10">
      <c r="A1944">
        <v>803503</v>
      </c>
      <c r="B1944" t="s">
        <v>1462</v>
      </c>
      <c r="C1944" t="s">
        <v>2968</v>
      </c>
      <c r="D1944" t="s">
        <v>1241</v>
      </c>
      <c r="E1944" t="s">
        <v>1248</v>
      </c>
      <c r="F1944" t="s">
        <v>380</v>
      </c>
      <c r="G1944" t="s">
        <v>1237</v>
      </c>
      <c r="H1944" t="s">
        <v>1243</v>
      </c>
      <c r="J1944">
        <v>80</v>
      </c>
    </row>
    <row r="1945" spans="1:10">
      <c r="A1945">
        <v>774758</v>
      </c>
      <c r="B1945" t="s">
        <v>652</v>
      </c>
      <c r="C1945" t="s">
        <v>2969</v>
      </c>
      <c r="D1945" t="s">
        <v>1234</v>
      </c>
      <c r="E1945" t="s">
        <v>1264</v>
      </c>
      <c r="F1945" t="s">
        <v>219</v>
      </c>
      <c r="G1945" t="s">
        <v>1237</v>
      </c>
      <c r="H1945" t="s">
        <v>1243</v>
      </c>
      <c r="I1945">
        <v>9150340</v>
      </c>
      <c r="J1945">
        <v>1</v>
      </c>
    </row>
    <row r="1946" spans="1:10">
      <c r="A1946">
        <v>800384</v>
      </c>
      <c r="B1946" t="s">
        <v>652</v>
      </c>
      <c r="C1946" t="s">
        <v>2969</v>
      </c>
      <c r="D1946" t="s">
        <v>1241</v>
      </c>
      <c r="F1946" t="s">
        <v>380</v>
      </c>
      <c r="G1946" t="s">
        <v>1237</v>
      </c>
      <c r="J1946">
        <v>8</v>
      </c>
    </row>
    <row r="1947" spans="1:10">
      <c r="A1947">
        <v>888152</v>
      </c>
      <c r="B1947" t="s">
        <v>1275</v>
      </c>
      <c r="C1947" t="s">
        <v>2970</v>
      </c>
      <c r="D1947" t="s">
        <v>1241</v>
      </c>
      <c r="E1947" t="s">
        <v>1264</v>
      </c>
      <c r="F1947" t="s">
        <v>219</v>
      </c>
      <c r="G1947" t="s">
        <v>1237</v>
      </c>
      <c r="H1947" t="s">
        <v>1243</v>
      </c>
      <c r="J1947">
        <v>3</v>
      </c>
    </row>
    <row r="1948" spans="1:10">
      <c r="A1948">
        <v>715367</v>
      </c>
      <c r="B1948" t="s">
        <v>1247</v>
      </c>
      <c r="C1948" t="s">
        <v>2971</v>
      </c>
      <c r="D1948" t="s">
        <v>1234</v>
      </c>
      <c r="E1948" t="s">
        <v>1236</v>
      </c>
      <c r="F1948" t="s">
        <v>380</v>
      </c>
      <c r="G1948" t="s">
        <v>1237</v>
      </c>
      <c r="J1948">
        <v>64</v>
      </c>
    </row>
    <row r="1949" spans="1:10">
      <c r="A1949">
        <v>709226</v>
      </c>
      <c r="B1949" t="s">
        <v>1466</v>
      </c>
      <c r="C1949" t="s">
        <v>2972</v>
      </c>
      <c r="D1949" t="s">
        <v>1234</v>
      </c>
      <c r="E1949" t="s">
        <v>1254</v>
      </c>
      <c r="F1949" t="s">
        <v>59</v>
      </c>
      <c r="G1949" t="s">
        <v>1237</v>
      </c>
      <c r="H1949" t="s">
        <v>1243</v>
      </c>
      <c r="I1949">
        <v>9150194</v>
      </c>
      <c r="J1949">
        <v>75</v>
      </c>
    </row>
    <row r="1950" spans="1:10">
      <c r="A1950">
        <v>704292</v>
      </c>
      <c r="B1950" t="s">
        <v>1411</v>
      </c>
      <c r="C1950" t="s">
        <v>2972</v>
      </c>
      <c r="D1950" t="s">
        <v>1234</v>
      </c>
      <c r="E1950" t="s">
        <v>1250</v>
      </c>
      <c r="F1950" t="s">
        <v>1367</v>
      </c>
      <c r="G1950" t="s">
        <v>1237</v>
      </c>
      <c r="J1950">
        <v>7</v>
      </c>
    </row>
    <row r="1951" spans="1:10">
      <c r="A1951">
        <v>711119</v>
      </c>
      <c r="B1951" t="s">
        <v>1539</v>
      </c>
      <c r="C1951" t="s">
        <v>2973</v>
      </c>
      <c r="D1951" t="s">
        <v>1234</v>
      </c>
      <c r="E1951" t="s">
        <v>1292</v>
      </c>
      <c r="F1951" t="s">
        <v>179</v>
      </c>
      <c r="G1951" t="s">
        <v>1237</v>
      </c>
      <c r="H1951" t="s">
        <v>1243</v>
      </c>
      <c r="J1951">
        <v>7</v>
      </c>
    </row>
    <row r="1952" spans="1:10">
      <c r="A1952">
        <v>716187</v>
      </c>
      <c r="B1952" t="s">
        <v>675</v>
      </c>
      <c r="C1952" t="s">
        <v>2974</v>
      </c>
      <c r="D1952" t="s">
        <v>1234</v>
      </c>
      <c r="E1952" t="s">
        <v>1236</v>
      </c>
      <c r="F1952" t="s">
        <v>380</v>
      </c>
      <c r="G1952" t="s">
        <v>1237</v>
      </c>
      <c r="J1952">
        <v>93</v>
      </c>
    </row>
    <row r="1953" spans="1:10">
      <c r="A1953">
        <v>808653</v>
      </c>
      <c r="B1953" t="s">
        <v>915</v>
      </c>
      <c r="C1953" t="s">
        <v>2975</v>
      </c>
      <c r="D1953" t="s">
        <v>1241</v>
      </c>
      <c r="E1953" t="s">
        <v>1235</v>
      </c>
      <c r="F1953" t="s">
        <v>380</v>
      </c>
      <c r="G1953" t="s">
        <v>1237</v>
      </c>
      <c r="J1953">
        <v>4</v>
      </c>
    </row>
    <row r="1954" spans="1:10">
      <c r="A1954">
        <v>713620</v>
      </c>
      <c r="B1954" t="s">
        <v>935</v>
      </c>
      <c r="C1954" t="s">
        <v>2976</v>
      </c>
      <c r="D1954" t="s">
        <v>1234</v>
      </c>
      <c r="F1954" t="s">
        <v>380</v>
      </c>
      <c r="G1954" t="s">
        <v>1237</v>
      </c>
      <c r="H1954" t="s">
        <v>1243</v>
      </c>
      <c r="J1954">
        <v>79</v>
      </c>
    </row>
    <row r="1955" spans="1:10">
      <c r="A1955">
        <v>704542</v>
      </c>
      <c r="B1955" t="s">
        <v>1013</v>
      </c>
      <c r="C1955" t="s">
        <v>2977</v>
      </c>
      <c r="D1955" t="s">
        <v>1234</v>
      </c>
      <c r="E1955" t="s">
        <v>1249</v>
      </c>
      <c r="F1955" t="s">
        <v>179</v>
      </c>
      <c r="G1955" t="s">
        <v>1237</v>
      </c>
      <c r="H1955" t="s">
        <v>1243</v>
      </c>
      <c r="J1955">
        <v>92</v>
      </c>
    </row>
    <row r="1956" spans="1:10">
      <c r="A1956">
        <v>800746</v>
      </c>
      <c r="B1956" t="s">
        <v>1351</v>
      </c>
      <c r="C1956" t="s">
        <v>2978</v>
      </c>
      <c r="D1956" t="s">
        <v>1241</v>
      </c>
      <c r="E1956" t="s">
        <v>1256</v>
      </c>
      <c r="F1956" t="s">
        <v>380</v>
      </c>
      <c r="G1956" t="s">
        <v>1237</v>
      </c>
      <c r="H1956" t="s">
        <v>1243</v>
      </c>
      <c r="J1956">
        <v>83</v>
      </c>
    </row>
    <row r="1957" spans="1:10">
      <c r="A1957">
        <v>709555</v>
      </c>
      <c r="B1957" t="s">
        <v>1133</v>
      </c>
      <c r="C1957" t="s">
        <v>2979</v>
      </c>
      <c r="D1957" t="s">
        <v>1234</v>
      </c>
      <c r="E1957" t="s">
        <v>1242</v>
      </c>
      <c r="F1957" t="s">
        <v>380</v>
      </c>
      <c r="G1957" t="s">
        <v>1237</v>
      </c>
      <c r="J1957">
        <v>9</v>
      </c>
    </row>
    <row r="1958" spans="1:10">
      <c r="A1958">
        <v>812838</v>
      </c>
      <c r="B1958" t="s">
        <v>1592</v>
      </c>
      <c r="C1958" t="s">
        <v>2980</v>
      </c>
      <c r="D1958" t="s">
        <v>1241</v>
      </c>
      <c r="E1958" t="s">
        <v>1242</v>
      </c>
      <c r="F1958" t="s">
        <v>380</v>
      </c>
      <c r="G1958" t="s">
        <v>1237</v>
      </c>
      <c r="J1958">
        <v>5</v>
      </c>
    </row>
    <row r="1959" spans="1:10">
      <c r="A1959">
        <v>890015</v>
      </c>
      <c r="B1959" t="s">
        <v>1956</v>
      </c>
      <c r="C1959" t="s">
        <v>2981</v>
      </c>
      <c r="D1959" t="s">
        <v>1241</v>
      </c>
      <c r="E1959" t="s">
        <v>1319</v>
      </c>
      <c r="F1959" t="s">
        <v>189</v>
      </c>
      <c r="G1959" t="s">
        <v>1237</v>
      </c>
      <c r="H1959" t="s">
        <v>1243</v>
      </c>
      <c r="J1959">
        <v>11</v>
      </c>
    </row>
    <row r="1960" spans="1:10">
      <c r="A1960">
        <v>887296</v>
      </c>
      <c r="B1960" t="s">
        <v>2982</v>
      </c>
      <c r="C1960" t="s">
        <v>2981</v>
      </c>
      <c r="D1960" t="s">
        <v>1241</v>
      </c>
      <c r="E1960" t="s">
        <v>1319</v>
      </c>
      <c r="F1960" t="s">
        <v>179</v>
      </c>
      <c r="G1960" t="s">
        <v>1237</v>
      </c>
      <c r="H1960" t="s">
        <v>1243</v>
      </c>
      <c r="J1960">
        <v>6</v>
      </c>
    </row>
    <row r="1961" spans="1:10">
      <c r="A1961">
        <v>718267</v>
      </c>
      <c r="B1961" t="s">
        <v>1309</v>
      </c>
      <c r="C1961" t="s">
        <v>2983</v>
      </c>
      <c r="D1961" t="s">
        <v>1234</v>
      </c>
      <c r="E1961" t="s">
        <v>1271</v>
      </c>
      <c r="F1961" t="s">
        <v>380</v>
      </c>
      <c r="G1961" t="s">
        <v>1237</v>
      </c>
      <c r="J1961">
        <v>89</v>
      </c>
    </row>
    <row r="1962" spans="1:10">
      <c r="A1962">
        <v>700348</v>
      </c>
      <c r="B1962" t="s">
        <v>1425</v>
      </c>
      <c r="C1962" t="s">
        <v>2983</v>
      </c>
      <c r="D1962" t="s">
        <v>1234</v>
      </c>
      <c r="E1962" t="s">
        <v>1236</v>
      </c>
      <c r="F1962" t="s">
        <v>1568</v>
      </c>
      <c r="G1962" t="s">
        <v>1237</v>
      </c>
      <c r="J1962">
        <v>82</v>
      </c>
    </row>
    <row r="1963" spans="1:10">
      <c r="A1963">
        <v>803273</v>
      </c>
      <c r="B1963" t="s">
        <v>1355</v>
      </c>
      <c r="C1963" t="s">
        <v>2984</v>
      </c>
      <c r="D1963" t="s">
        <v>1241</v>
      </c>
      <c r="F1963" t="s">
        <v>380</v>
      </c>
      <c r="G1963" t="s">
        <v>1237</v>
      </c>
      <c r="J1963">
        <v>91</v>
      </c>
    </row>
    <row r="1964" spans="1:10">
      <c r="A1964">
        <v>802012</v>
      </c>
      <c r="B1964" t="s">
        <v>1307</v>
      </c>
      <c r="C1964" t="s">
        <v>2985</v>
      </c>
      <c r="D1964" t="s">
        <v>1241</v>
      </c>
      <c r="F1964" t="s">
        <v>380</v>
      </c>
      <c r="G1964" t="s">
        <v>1237</v>
      </c>
      <c r="J1964">
        <v>7</v>
      </c>
    </row>
    <row r="1965" spans="1:10">
      <c r="A1965">
        <v>703498</v>
      </c>
      <c r="B1965" t="s">
        <v>529</v>
      </c>
      <c r="C1965" t="s">
        <v>2986</v>
      </c>
      <c r="D1965" t="s">
        <v>1234</v>
      </c>
      <c r="E1965" t="s">
        <v>1271</v>
      </c>
      <c r="F1965" t="s">
        <v>1550</v>
      </c>
      <c r="G1965" t="s">
        <v>1237</v>
      </c>
      <c r="J1965">
        <v>80</v>
      </c>
    </row>
    <row r="1966" spans="1:10">
      <c r="A1966">
        <v>703464</v>
      </c>
      <c r="B1966" t="s">
        <v>1023</v>
      </c>
      <c r="C1966" t="s">
        <v>2987</v>
      </c>
      <c r="D1966" t="s">
        <v>1234</v>
      </c>
      <c r="E1966" t="s">
        <v>1292</v>
      </c>
      <c r="F1966" t="s">
        <v>380</v>
      </c>
      <c r="G1966" t="s">
        <v>1237</v>
      </c>
      <c r="H1966" t="s">
        <v>1243</v>
      </c>
      <c r="J1966">
        <v>85</v>
      </c>
    </row>
    <row r="1967" spans="1:10">
      <c r="A1967">
        <v>776051</v>
      </c>
      <c r="B1967" t="s">
        <v>1023</v>
      </c>
      <c r="C1967" t="s">
        <v>2988</v>
      </c>
      <c r="D1967" t="s">
        <v>1234</v>
      </c>
      <c r="F1967" t="s">
        <v>380</v>
      </c>
      <c r="G1967" t="s">
        <v>1237</v>
      </c>
      <c r="H1967" t="s">
        <v>1243</v>
      </c>
      <c r="J1967">
        <v>98</v>
      </c>
    </row>
    <row r="1968" spans="1:10">
      <c r="A1968">
        <v>709669</v>
      </c>
      <c r="B1968" t="s">
        <v>938</v>
      </c>
      <c r="C1968" t="s">
        <v>2989</v>
      </c>
      <c r="D1968" t="s">
        <v>1234</v>
      </c>
      <c r="E1968" t="s">
        <v>1292</v>
      </c>
      <c r="F1968" t="s">
        <v>179</v>
      </c>
      <c r="G1968" t="s">
        <v>1237</v>
      </c>
      <c r="I1968">
        <v>9150391</v>
      </c>
      <c r="J1968">
        <v>95</v>
      </c>
    </row>
    <row r="1969" spans="1:10">
      <c r="A1969">
        <v>776043</v>
      </c>
      <c r="B1969" t="s">
        <v>1380</v>
      </c>
      <c r="C1969" t="s">
        <v>2990</v>
      </c>
      <c r="D1969" t="s">
        <v>1234</v>
      </c>
      <c r="E1969" t="s">
        <v>1312</v>
      </c>
      <c r="F1969" t="s">
        <v>219</v>
      </c>
      <c r="G1969" t="s">
        <v>1237</v>
      </c>
      <c r="H1969" t="s">
        <v>1243</v>
      </c>
      <c r="I1969">
        <v>9150145</v>
      </c>
      <c r="J1969">
        <v>98</v>
      </c>
    </row>
    <row r="1970" spans="1:10">
      <c r="A1970">
        <v>706419</v>
      </c>
      <c r="B1970" t="s">
        <v>652</v>
      </c>
      <c r="C1970" t="s">
        <v>2990</v>
      </c>
      <c r="D1970" t="s">
        <v>1234</v>
      </c>
      <c r="F1970" t="s">
        <v>380</v>
      </c>
      <c r="G1970" t="s">
        <v>1237</v>
      </c>
      <c r="J1970">
        <v>86</v>
      </c>
    </row>
    <row r="1971" spans="1:10">
      <c r="A1971">
        <v>712780</v>
      </c>
      <c r="B1971" t="s">
        <v>1023</v>
      </c>
      <c r="C1971" t="s">
        <v>2990</v>
      </c>
      <c r="D1971" t="s">
        <v>1234</v>
      </c>
      <c r="E1971" t="s">
        <v>1236</v>
      </c>
      <c r="F1971" t="s">
        <v>1568</v>
      </c>
      <c r="G1971" t="s">
        <v>1237</v>
      </c>
      <c r="J1971">
        <v>75</v>
      </c>
    </row>
    <row r="1972" spans="1:10">
      <c r="A1972">
        <v>777780</v>
      </c>
      <c r="B1972" t="s">
        <v>1023</v>
      </c>
      <c r="C1972" t="s">
        <v>2990</v>
      </c>
      <c r="D1972" t="s">
        <v>1234</v>
      </c>
      <c r="E1972" t="s">
        <v>1312</v>
      </c>
      <c r="F1972" t="s">
        <v>219</v>
      </c>
      <c r="G1972" t="s">
        <v>1237</v>
      </c>
      <c r="H1972" t="s">
        <v>1243</v>
      </c>
      <c r="I1972">
        <v>1591964</v>
      </c>
      <c r="J1972">
        <v>77</v>
      </c>
    </row>
    <row r="1973" spans="1:10">
      <c r="A1973">
        <v>702382</v>
      </c>
      <c r="B1973" t="s">
        <v>1023</v>
      </c>
      <c r="C1973" t="s">
        <v>2990</v>
      </c>
      <c r="D1973" t="s">
        <v>1234</v>
      </c>
      <c r="E1973" t="s">
        <v>1236</v>
      </c>
      <c r="F1973" t="s">
        <v>380</v>
      </c>
      <c r="G1973" t="s">
        <v>1237</v>
      </c>
      <c r="J1973">
        <v>7</v>
      </c>
    </row>
    <row r="1974" spans="1:10">
      <c r="A1974">
        <v>710669</v>
      </c>
      <c r="B1974" t="s">
        <v>1013</v>
      </c>
      <c r="C1974" t="s">
        <v>2990</v>
      </c>
      <c r="D1974" t="s">
        <v>1234</v>
      </c>
      <c r="E1974" t="s">
        <v>1236</v>
      </c>
      <c r="F1974" t="s">
        <v>380</v>
      </c>
      <c r="G1974" t="s">
        <v>1237</v>
      </c>
      <c r="J1974">
        <v>74</v>
      </c>
    </row>
    <row r="1975" spans="1:10">
      <c r="A1975">
        <v>708446</v>
      </c>
      <c r="B1975" t="s">
        <v>529</v>
      </c>
      <c r="C1975" t="s">
        <v>2990</v>
      </c>
      <c r="D1975" t="s">
        <v>1234</v>
      </c>
      <c r="E1975" t="s">
        <v>1248</v>
      </c>
      <c r="F1975" t="s">
        <v>380</v>
      </c>
      <c r="G1975" t="s">
        <v>1237</v>
      </c>
      <c r="J1975">
        <v>93</v>
      </c>
    </row>
    <row r="1976" spans="1:10">
      <c r="A1976">
        <v>890006</v>
      </c>
      <c r="B1976" t="s">
        <v>2991</v>
      </c>
      <c r="C1976" t="s">
        <v>2990</v>
      </c>
      <c r="D1976" t="s">
        <v>1241</v>
      </c>
      <c r="E1976" t="s">
        <v>1319</v>
      </c>
      <c r="F1976" t="s">
        <v>179</v>
      </c>
      <c r="G1976" t="s">
        <v>1237</v>
      </c>
      <c r="H1976" t="s">
        <v>1243</v>
      </c>
      <c r="I1976">
        <v>1159990</v>
      </c>
      <c r="J1976">
        <v>99</v>
      </c>
    </row>
    <row r="1977" spans="1:10">
      <c r="A1977">
        <v>710429</v>
      </c>
      <c r="B1977" t="s">
        <v>1153</v>
      </c>
      <c r="C1977" t="s">
        <v>2992</v>
      </c>
      <c r="D1977" t="s">
        <v>1234</v>
      </c>
      <c r="E1977" t="s">
        <v>1254</v>
      </c>
      <c r="F1977" t="s">
        <v>380</v>
      </c>
      <c r="G1977" t="s">
        <v>1237</v>
      </c>
      <c r="J1977">
        <v>95</v>
      </c>
    </row>
    <row r="1978" spans="1:10">
      <c r="A1978">
        <v>712873</v>
      </c>
      <c r="B1978" t="s">
        <v>675</v>
      </c>
      <c r="C1978" t="s">
        <v>2992</v>
      </c>
      <c r="D1978" t="s">
        <v>1234</v>
      </c>
      <c r="E1978" t="s">
        <v>1319</v>
      </c>
      <c r="F1978" t="s">
        <v>189</v>
      </c>
      <c r="G1978" t="s">
        <v>1237</v>
      </c>
      <c r="J1978">
        <v>16</v>
      </c>
    </row>
    <row r="1979" spans="1:10">
      <c r="A1979">
        <v>778463</v>
      </c>
      <c r="B1979" t="s">
        <v>1023</v>
      </c>
      <c r="C1979" t="s">
        <v>2992</v>
      </c>
      <c r="D1979" t="s">
        <v>1234</v>
      </c>
      <c r="E1979" t="s">
        <v>1248</v>
      </c>
      <c r="F1979" t="s">
        <v>197</v>
      </c>
      <c r="G1979" t="s">
        <v>1237</v>
      </c>
      <c r="H1979" t="s">
        <v>1243</v>
      </c>
      <c r="J1979">
        <v>12</v>
      </c>
    </row>
    <row r="1980" spans="1:10">
      <c r="A1980">
        <v>700562</v>
      </c>
      <c r="B1980" t="s">
        <v>1404</v>
      </c>
      <c r="C1980" t="s">
        <v>2992</v>
      </c>
      <c r="D1980" t="s">
        <v>1234</v>
      </c>
      <c r="F1980" t="s">
        <v>380</v>
      </c>
      <c r="G1980" t="s">
        <v>1237</v>
      </c>
      <c r="J1980">
        <v>78</v>
      </c>
    </row>
    <row r="1981" spans="1:10">
      <c r="A1981">
        <v>807741</v>
      </c>
      <c r="B1981" t="s">
        <v>1406</v>
      </c>
      <c r="C1981" t="s">
        <v>2993</v>
      </c>
      <c r="D1981" t="s">
        <v>1241</v>
      </c>
      <c r="E1981" t="s">
        <v>1319</v>
      </c>
      <c r="F1981" t="s">
        <v>179</v>
      </c>
      <c r="G1981" t="s">
        <v>1237</v>
      </c>
      <c r="H1981" t="s">
        <v>1243</v>
      </c>
      <c r="J1981">
        <v>5</v>
      </c>
    </row>
    <row r="1982" spans="1:10">
      <c r="A1982">
        <v>888151</v>
      </c>
      <c r="B1982" t="s">
        <v>915</v>
      </c>
      <c r="C1982" t="s">
        <v>2993</v>
      </c>
      <c r="D1982" t="s">
        <v>1241</v>
      </c>
      <c r="E1982" t="s">
        <v>1312</v>
      </c>
      <c r="F1982" t="s">
        <v>219</v>
      </c>
      <c r="G1982" t="s">
        <v>1237</v>
      </c>
      <c r="H1982" t="s">
        <v>1243</v>
      </c>
      <c r="I1982">
        <v>9155033</v>
      </c>
      <c r="J1982">
        <v>0</v>
      </c>
    </row>
    <row r="1983" spans="1:10">
      <c r="A1983">
        <v>890397</v>
      </c>
      <c r="B1983" t="s">
        <v>927</v>
      </c>
      <c r="C1983" t="s">
        <v>2994</v>
      </c>
      <c r="D1983" t="s">
        <v>1241</v>
      </c>
      <c r="E1983" t="s">
        <v>1250</v>
      </c>
      <c r="F1983" t="s">
        <v>169</v>
      </c>
      <c r="G1983" t="s">
        <v>1237</v>
      </c>
      <c r="H1983" t="s">
        <v>1243</v>
      </c>
      <c r="J1983">
        <v>11</v>
      </c>
    </row>
    <row r="1984" spans="1:10">
      <c r="A1984">
        <v>717670</v>
      </c>
      <c r="B1984" t="s">
        <v>1028</v>
      </c>
      <c r="C1984" t="s">
        <v>2995</v>
      </c>
      <c r="D1984" t="s">
        <v>1234</v>
      </c>
      <c r="E1984" t="s">
        <v>1254</v>
      </c>
      <c r="F1984" t="s">
        <v>380</v>
      </c>
      <c r="G1984" t="s">
        <v>1237</v>
      </c>
      <c r="J1984">
        <v>75</v>
      </c>
    </row>
    <row r="1985" spans="1:10">
      <c r="A1985">
        <v>773741</v>
      </c>
      <c r="B1985" t="s">
        <v>1477</v>
      </c>
      <c r="C1985" t="s">
        <v>2996</v>
      </c>
      <c r="D1985" t="s">
        <v>1234</v>
      </c>
      <c r="E1985" t="s">
        <v>1319</v>
      </c>
      <c r="F1985" t="s">
        <v>179</v>
      </c>
      <c r="G1985" t="s">
        <v>1237</v>
      </c>
      <c r="H1985" t="s">
        <v>1243</v>
      </c>
      <c r="J1985">
        <v>6</v>
      </c>
    </row>
    <row r="1986" spans="1:10">
      <c r="A1986">
        <v>708413</v>
      </c>
      <c r="B1986" t="s">
        <v>1425</v>
      </c>
      <c r="C1986" t="s">
        <v>2997</v>
      </c>
      <c r="D1986" t="s">
        <v>1234</v>
      </c>
      <c r="E1986" t="s">
        <v>1256</v>
      </c>
      <c r="F1986" t="s">
        <v>2998</v>
      </c>
      <c r="G1986" t="s">
        <v>1237</v>
      </c>
      <c r="J1986">
        <v>16</v>
      </c>
    </row>
    <row r="1987" spans="1:10">
      <c r="A1987">
        <v>711931</v>
      </c>
      <c r="B1987" t="s">
        <v>943</v>
      </c>
      <c r="C1987" t="s">
        <v>2997</v>
      </c>
      <c r="D1987" t="s">
        <v>1234</v>
      </c>
      <c r="E1987" t="s">
        <v>1256</v>
      </c>
      <c r="F1987" t="s">
        <v>2998</v>
      </c>
      <c r="G1987" t="s">
        <v>1237</v>
      </c>
      <c r="J1987">
        <v>12</v>
      </c>
    </row>
    <row r="1988" spans="1:10">
      <c r="A1988">
        <v>709506</v>
      </c>
      <c r="B1988" t="s">
        <v>1519</v>
      </c>
      <c r="C1988" t="s">
        <v>2999</v>
      </c>
      <c r="D1988" t="s">
        <v>1234</v>
      </c>
      <c r="E1988" t="s">
        <v>1249</v>
      </c>
      <c r="F1988" t="s">
        <v>179</v>
      </c>
      <c r="G1988" t="s">
        <v>1237</v>
      </c>
      <c r="H1988" t="s">
        <v>1243</v>
      </c>
      <c r="J1988">
        <v>84</v>
      </c>
    </row>
    <row r="1989" spans="1:10">
      <c r="A1989">
        <v>718552</v>
      </c>
      <c r="B1989" t="s">
        <v>1133</v>
      </c>
      <c r="C1989" t="s">
        <v>3000</v>
      </c>
      <c r="D1989" t="s">
        <v>1234</v>
      </c>
      <c r="E1989" t="s">
        <v>1236</v>
      </c>
      <c r="F1989" t="s">
        <v>380</v>
      </c>
      <c r="G1989" t="s">
        <v>1237</v>
      </c>
      <c r="H1989" t="s">
        <v>1243</v>
      </c>
      <c r="J1989">
        <v>81</v>
      </c>
    </row>
    <row r="1990" spans="1:10">
      <c r="A1990">
        <v>805496</v>
      </c>
      <c r="B1990" t="s">
        <v>1159</v>
      </c>
      <c r="C1990" t="s">
        <v>3001</v>
      </c>
      <c r="D1990" t="s">
        <v>1241</v>
      </c>
      <c r="E1990" t="s">
        <v>1271</v>
      </c>
      <c r="F1990" t="s">
        <v>179</v>
      </c>
      <c r="G1990" t="s">
        <v>1237</v>
      </c>
      <c r="J1990">
        <v>84</v>
      </c>
    </row>
    <row r="1991" spans="1:10">
      <c r="A1991">
        <v>702385</v>
      </c>
      <c r="B1991" t="s">
        <v>529</v>
      </c>
      <c r="C1991" t="s">
        <v>3002</v>
      </c>
      <c r="D1991" t="s">
        <v>1234</v>
      </c>
      <c r="F1991" t="s">
        <v>179</v>
      </c>
      <c r="G1991" t="s">
        <v>1237</v>
      </c>
      <c r="J1991">
        <v>96</v>
      </c>
    </row>
    <row r="1992" spans="1:10">
      <c r="A1992">
        <v>889328</v>
      </c>
      <c r="B1992" t="s">
        <v>1462</v>
      </c>
      <c r="C1992" t="s">
        <v>3003</v>
      </c>
      <c r="D1992" t="s">
        <v>1241</v>
      </c>
      <c r="E1992" t="s">
        <v>1242</v>
      </c>
      <c r="F1992" t="s">
        <v>1261</v>
      </c>
      <c r="G1992" t="s">
        <v>1237</v>
      </c>
      <c r="H1992" t="s">
        <v>1243</v>
      </c>
      <c r="J1992">
        <v>10</v>
      </c>
    </row>
    <row r="1993" spans="1:10">
      <c r="A1993">
        <v>806809</v>
      </c>
      <c r="B1993" t="s">
        <v>965</v>
      </c>
      <c r="C1993" t="s">
        <v>3004</v>
      </c>
      <c r="D1993" t="s">
        <v>1241</v>
      </c>
      <c r="E1993" t="s">
        <v>1271</v>
      </c>
      <c r="F1993" t="s">
        <v>380</v>
      </c>
      <c r="G1993" t="s">
        <v>1237</v>
      </c>
      <c r="J1993">
        <v>78</v>
      </c>
    </row>
    <row r="1994" spans="1:10">
      <c r="A1994">
        <v>779013</v>
      </c>
      <c r="B1994" t="s">
        <v>1078</v>
      </c>
      <c r="C1994" t="s">
        <v>3005</v>
      </c>
      <c r="D1994" t="s">
        <v>1234</v>
      </c>
      <c r="E1994" t="s">
        <v>1250</v>
      </c>
      <c r="F1994" t="s">
        <v>380</v>
      </c>
      <c r="G1994" t="s">
        <v>1237</v>
      </c>
      <c r="H1994" t="s">
        <v>1243</v>
      </c>
      <c r="J1994">
        <v>16</v>
      </c>
    </row>
    <row r="1995" spans="1:10">
      <c r="A1995">
        <v>775690</v>
      </c>
      <c r="B1995" t="s">
        <v>675</v>
      </c>
      <c r="C1995" t="s">
        <v>3006</v>
      </c>
      <c r="D1995" t="s">
        <v>1234</v>
      </c>
      <c r="E1995" t="s">
        <v>1254</v>
      </c>
      <c r="F1995" t="s">
        <v>59</v>
      </c>
      <c r="G1995" t="s">
        <v>1237</v>
      </c>
      <c r="H1995" t="s">
        <v>1243</v>
      </c>
      <c r="I1995">
        <v>9150242</v>
      </c>
      <c r="J1995">
        <v>1</v>
      </c>
    </row>
    <row r="1996" spans="1:10">
      <c r="A1996">
        <v>775691</v>
      </c>
      <c r="B1996" t="s">
        <v>1411</v>
      </c>
      <c r="C1996" t="s">
        <v>3006</v>
      </c>
      <c r="D1996" t="s">
        <v>1234</v>
      </c>
      <c r="E1996" t="s">
        <v>1254</v>
      </c>
      <c r="F1996" t="s">
        <v>59</v>
      </c>
      <c r="G1996" t="s">
        <v>1237</v>
      </c>
      <c r="H1996" t="s">
        <v>1243</v>
      </c>
      <c r="I1996">
        <v>9150185</v>
      </c>
      <c r="J1996">
        <v>53</v>
      </c>
    </row>
    <row r="1997" spans="1:10">
      <c r="A1997">
        <v>775687</v>
      </c>
      <c r="B1997" t="s">
        <v>1411</v>
      </c>
      <c r="C1997" t="s">
        <v>3006</v>
      </c>
      <c r="D1997" t="s">
        <v>1234</v>
      </c>
      <c r="E1997" t="s">
        <v>1254</v>
      </c>
      <c r="F1997" t="s">
        <v>59</v>
      </c>
      <c r="G1997" t="s">
        <v>1237</v>
      </c>
      <c r="H1997" t="s">
        <v>1243</v>
      </c>
      <c r="I1997">
        <v>9150196</v>
      </c>
      <c r="J1997">
        <v>79</v>
      </c>
    </row>
    <row r="1998" spans="1:10">
      <c r="A1998">
        <v>888856</v>
      </c>
      <c r="B1998" t="s">
        <v>1406</v>
      </c>
      <c r="C1998" t="s">
        <v>3007</v>
      </c>
      <c r="D1998" t="s">
        <v>1241</v>
      </c>
      <c r="F1998" t="s">
        <v>59</v>
      </c>
      <c r="G1998" t="s">
        <v>1237</v>
      </c>
      <c r="H1998" t="s">
        <v>1243</v>
      </c>
      <c r="I1998">
        <v>9155107</v>
      </c>
      <c r="J1998">
        <v>5</v>
      </c>
    </row>
    <row r="1999" spans="1:10">
      <c r="A1999">
        <v>888857</v>
      </c>
      <c r="B1999" t="s">
        <v>131</v>
      </c>
      <c r="C1999" t="s">
        <v>3007</v>
      </c>
      <c r="D1999" t="s">
        <v>1241</v>
      </c>
      <c r="E1999" t="s">
        <v>1254</v>
      </c>
      <c r="F1999" t="s">
        <v>59</v>
      </c>
      <c r="G1999" t="s">
        <v>1237</v>
      </c>
      <c r="H1999" t="s">
        <v>1243</v>
      </c>
      <c r="I1999">
        <v>9155108</v>
      </c>
      <c r="J1999">
        <v>5</v>
      </c>
    </row>
    <row r="2000" spans="1:10">
      <c r="A2000">
        <v>808447</v>
      </c>
      <c r="B2000" t="s">
        <v>2182</v>
      </c>
      <c r="C2000" t="s">
        <v>3007</v>
      </c>
      <c r="D2000" t="s">
        <v>1241</v>
      </c>
      <c r="E2000" t="s">
        <v>1254</v>
      </c>
      <c r="F2000" t="s">
        <v>59</v>
      </c>
      <c r="G2000" t="s">
        <v>1237</v>
      </c>
      <c r="J2000">
        <v>76</v>
      </c>
    </row>
    <row r="2001" spans="1:10">
      <c r="A2001">
        <v>800722</v>
      </c>
      <c r="B2001" t="s">
        <v>1406</v>
      </c>
      <c r="C2001" t="s">
        <v>3008</v>
      </c>
      <c r="D2001" t="s">
        <v>1241</v>
      </c>
      <c r="E2001" t="s">
        <v>1242</v>
      </c>
      <c r="F2001" t="s">
        <v>380</v>
      </c>
      <c r="G2001" t="s">
        <v>1237</v>
      </c>
      <c r="J2001">
        <v>11</v>
      </c>
    </row>
    <row r="2002" spans="1:10">
      <c r="A2002">
        <v>706424</v>
      </c>
      <c r="B2002" t="s">
        <v>1417</v>
      </c>
      <c r="C2002" t="s">
        <v>3009</v>
      </c>
      <c r="D2002" t="s">
        <v>1234</v>
      </c>
      <c r="F2002" t="s">
        <v>380</v>
      </c>
      <c r="G2002" t="s">
        <v>1237</v>
      </c>
      <c r="J2002">
        <v>63</v>
      </c>
    </row>
    <row r="2003" spans="1:10">
      <c r="A2003">
        <v>889190</v>
      </c>
      <c r="B2003" t="s">
        <v>915</v>
      </c>
      <c r="C2003" t="s">
        <v>3010</v>
      </c>
      <c r="D2003" t="s">
        <v>1241</v>
      </c>
      <c r="E2003" t="s">
        <v>1242</v>
      </c>
      <c r="F2003" t="s">
        <v>380</v>
      </c>
      <c r="G2003" t="s">
        <v>1237</v>
      </c>
      <c r="H2003" t="s">
        <v>1243</v>
      </c>
      <c r="J2003">
        <v>6</v>
      </c>
    </row>
    <row r="2004" spans="1:10">
      <c r="A2004">
        <v>700075</v>
      </c>
      <c r="B2004" t="s">
        <v>1664</v>
      </c>
      <c r="C2004" t="s">
        <v>3011</v>
      </c>
      <c r="D2004" t="s">
        <v>1234</v>
      </c>
      <c r="F2004" t="s">
        <v>380</v>
      </c>
      <c r="G2004" t="s">
        <v>1237</v>
      </c>
      <c r="J2004">
        <v>10</v>
      </c>
    </row>
    <row r="2005" spans="1:10">
      <c r="A2005">
        <v>718485</v>
      </c>
      <c r="B2005" t="s">
        <v>1258</v>
      </c>
      <c r="C2005" t="s">
        <v>3012</v>
      </c>
      <c r="D2005" t="s">
        <v>1234</v>
      </c>
      <c r="F2005" t="s">
        <v>380</v>
      </c>
      <c r="G2005" t="s">
        <v>1237</v>
      </c>
      <c r="H2005" t="s">
        <v>1243</v>
      </c>
      <c r="J2005">
        <v>89</v>
      </c>
    </row>
    <row r="2006" spans="1:10">
      <c r="A2006">
        <v>807497</v>
      </c>
      <c r="B2006" t="s">
        <v>1985</v>
      </c>
      <c r="C2006" t="s">
        <v>3013</v>
      </c>
      <c r="D2006" t="s">
        <v>1241</v>
      </c>
      <c r="E2006" t="s">
        <v>1250</v>
      </c>
      <c r="F2006" t="s">
        <v>1888</v>
      </c>
      <c r="G2006" t="s">
        <v>1237</v>
      </c>
      <c r="J2006">
        <v>88</v>
      </c>
    </row>
    <row r="2007" spans="1:10">
      <c r="A2007">
        <v>705097</v>
      </c>
      <c r="B2007" t="s">
        <v>1133</v>
      </c>
      <c r="C2007" t="s">
        <v>3014</v>
      </c>
      <c r="D2007" t="s">
        <v>1234</v>
      </c>
      <c r="E2007" t="s">
        <v>1254</v>
      </c>
      <c r="F2007" t="s">
        <v>380</v>
      </c>
      <c r="G2007" t="s">
        <v>1237</v>
      </c>
      <c r="J2007">
        <v>5</v>
      </c>
    </row>
    <row r="2008" spans="1:10">
      <c r="A2008">
        <v>715592</v>
      </c>
      <c r="B2008" t="s">
        <v>529</v>
      </c>
      <c r="C2008" t="s">
        <v>3015</v>
      </c>
      <c r="D2008" t="s">
        <v>1234</v>
      </c>
      <c r="E2008" t="s">
        <v>1256</v>
      </c>
      <c r="F2008" t="s">
        <v>179</v>
      </c>
      <c r="G2008" t="s">
        <v>1237</v>
      </c>
      <c r="H2008" t="s">
        <v>1243</v>
      </c>
      <c r="I2008">
        <v>9150188</v>
      </c>
      <c r="J2008">
        <v>0</v>
      </c>
    </row>
    <row r="2009" spans="1:10">
      <c r="A2009">
        <v>716662</v>
      </c>
      <c r="B2009" t="s">
        <v>3016</v>
      </c>
      <c r="C2009" t="s">
        <v>3017</v>
      </c>
      <c r="D2009" t="s">
        <v>1234</v>
      </c>
      <c r="E2009" t="s">
        <v>1242</v>
      </c>
      <c r="F2009" t="s">
        <v>1261</v>
      </c>
      <c r="G2009" t="s">
        <v>1237</v>
      </c>
      <c r="J2009">
        <v>15</v>
      </c>
    </row>
    <row r="2010" spans="1:10">
      <c r="A2010">
        <v>705474</v>
      </c>
      <c r="B2010" t="s">
        <v>1028</v>
      </c>
      <c r="C2010" t="s">
        <v>3018</v>
      </c>
      <c r="D2010" t="s">
        <v>1234</v>
      </c>
      <c r="F2010" t="s">
        <v>380</v>
      </c>
      <c r="G2010" t="s">
        <v>1237</v>
      </c>
      <c r="J2010">
        <v>76</v>
      </c>
    </row>
    <row r="2011" spans="1:10">
      <c r="A2011">
        <v>890660</v>
      </c>
      <c r="B2011" t="s">
        <v>929</v>
      </c>
      <c r="C2011" t="s">
        <v>3019</v>
      </c>
      <c r="D2011" t="s">
        <v>1241</v>
      </c>
      <c r="E2011" t="s">
        <v>1319</v>
      </c>
      <c r="F2011" t="s">
        <v>189</v>
      </c>
      <c r="G2011" t="s">
        <v>1237</v>
      </c>
      <c r="H2011" t="s">
        <v>1243</v>
      </c>
      <c r="J2011">
        <v>12</v>
      </c>
    </row>
    <row r="2012" spans="1:10">
      <c r="A2012">
        <v>713701</v>
      </c>
      <c r="B2012" t="s">
        <v>661</v>
      </c>
      <c r="C2012" t="s">
        <v>3020</v>
      </c>
      <c r="D2012" t="s">
        <v>1234</v>
      </c>
      <c r="E2012" t="s">
        <v>1292</v>
      </c>
      <c r="F2012" t="s">
        <v>169</v>
      </c>
      <c r="G2012" t="s">
        <v>1237</v>
      </c>
      <c r="H2012" t="s">
        <v>1243</v>
      </c>
      <c r="I2012">
        <v>9150241</v>
      </c>
      <c r="J2012">
        <v>1</v>
      </c>
    </row>
    <row r="2013" spans="1:10">
      <c r="A2013">
        <v>709266</v>
      </c>
      <c r="B2013" t="s">
        <v>1023</v>
      </c>
      <c r="C2013" t="s">
        <v>3021</v>
      </c>
      <c r="D2013" t="s">
        <v>1234</v>
      </c>
      <c r="F2013" t="s">
        <v>380</v>
      </c>
      <c r="G2013" t="s">
        <v>1237</v>
      </c>
      <c r="J2013">
        <v>0</v>
      </c>
    </row>
    <row r="2014" spans="1:10">
      <c r="A2014">
        <v>807639</v>
      </c>
      <c r="B2014" t="s">
        <v>1751</v>
      </c>
      <c r="C2014" t="s">
        <v>3022</v>
      </c>
      <c r="D2014" t="s">
        <v>1241</v>
      </c>
      <c r="E2014" t="s">
        <v>1236</v>
      </c>
      <c r="F2014" t="s">
        <v>380</v>
      </c>
      <c r="G2014" t="s">
        <v>1237</v>
      </c>
      <c r="J2014">
        <v>93</v>
      </c>
    </row>
    <row r="2015" spans="1:10">
      <c r="A2015">
        <v>702120</v>
      </c>
      <c r="B2015" t="s">
        <v>661</v>
      </c>
      <c r="C2015" t="s">
        <v>3023</v>
      </c>
      <c r="D2015" t="s">
        <v>1234</v>
      </c>
      <c r="E2015" t="s">
        <v>1292</v>
      </c>
      <c r="F2015" t="s">
        <v>380</v>
      </c>
      <c r="G2015" t="s">
        <v>1237</v>
      </c>
      <c r="H2015" t="s">
        <v>1243</v>
      </c>
      <c r="J2015">
        <v>93</v>
      </c>
    </row>
    <row r="2016" spans="1:10">
      <c r="A2016">
        <v>717205</v>
      </c>
      <c r="B2016" t="s">
        <v>938</v>
      </c>
      <c r="C2016" t="s">
        <v>3023</v>
      </c>
      <c r="D2016" t="s">
        <v>1234</v>
      </c>
      <c r="E2016" t="s">
        <v>1292</v>
      </c>
      <c r="F2016" t="s">
        <v>380</v>
      </c>
      <c r="G2016" t="s">
        <v>1237</v>
      </c>
      <c r="H2016" t="s">
        <v>1243</v>
      </c>
      <c r="J2016">
        <v>82</v>
      </c>
    </row>
    <row r="2017" spans="1:10">
      <c r="A2017">
        <v>812677</v>
      </c>
      <c r="B2017" t="s">
        <v>1592</v>
      </c>
      <c r="C2017" t="s">
        <v>3024</v>
      </c>
      <c r="D2017" t="s">
        <v>1241</v>
      </c>
      <c r="F2017" t="s">
        <v>380</v>
      </c>
      <c r="G2017" t="s">
        <v>1237</v>
      </c>
      <c r="J2017">
        <v>86</v>
      </c>
    </row>
    <row r="2018" spans="1:10">
      <c r="A2018">
        <v>705164</v>
      </c>
      <c r="B2018" t="s">
        <v>1298</v>
      </c>
      <c r="C2018" t="s">
        <v>3025</v>
      </c>
      <c r="D2018" t="s">
        <v>1234</v>
      </c>
      <c r="E2018" t="s">
        <v>1242</v>
      </c>
      <c r="F2018" t="s">
        <v>1762</v>
      </c>
      <c r="G2018" t="s">
        <v>1237</v>
      </c>
      <c r="J2018">
        <v>2</v>
      </c>
    </row>
    <row r="2019" spans="1:10">
      <c r="A2019">
        <v>809207</v>
      </c>
      <c r="B2019" t="s">
        <v>1429</v>
      </c>
      <c r="C2019" t="s">
        <v>3026</v>
      </c>
      <c r="D2019" t="s">
        <v>1241</v>
      </c>
      <c r="F2019" t="s">
        <v>1261</v>
      </c>
      <c r="G2019" t="s">
        <v>1237</v>
      </c>
      <c r="J2019">
        <v>8</v>
      </c>
    </row>
    <row r="2020" spans="1:10">
      <c r="A2020">
        <v>714733</v>
      </c>
      <c r="B2020" t="s">
        <v>1380</v>
      </c>
      <c r="C2020" t="s">
        <v>3027</v>
      </c>
      <c r="D2020" t="s">
        <v>1234</v>
      </c>
      <c r="E2020" t="s">
        <v>1236</v>
      </c>
      <c r="F2020" t="s">
        <v>380</v>
      </c>
      <c r="G2020" t="s">
        <v>1237</v>
      </c>
      <c r="J2020">
        <v>90</v>
      </c>
    </row>
    <row r="2021" spans="1:10">
      <c r="A2021">
        <v>889360</v>
      </c>
      <c r="B2021" t="s">
        <v>1956</v>
      </c>
      <c r="C2021" t="s">
        <v>3028</v>
      </c>
      <c r="D2021" t="s">
        <v>1241</v>
      </c>
      <c r="E2021" t="s">
        <v>1250</v>
      </c>
      <c r="F2021" t="s">
        <v>1261</v>
      </c>
      <c r="G2021" t="s">
        <v>1237</v>
      </c>
      <c r="H2021" t="s">
        <v>1243</v>
      </c>
      <c r="J2021">
        <v>8</v>
      </c>
    </row>
    <row r="2022" spans="1:10">
      <c r="A2022">
        <v>774315</v>
      </c>
      <c r="B2022" t="s">
        <v>1069</v>
      </c>
      <c r="C2022" t="s">
        <v>3029</v>
      </c>
      <c r="D2022" t="s">
        <v>1234</v>
      </c>
      <c r="E2022" t="s">
        <v>1264</v>
      </c>
      <c r="F2022" t="s">
        <v>1263</v>
      </c>
      <c r="G2022" t="s">
        <v>1237</v>
      </c>
      <c r="H2022" t="s">
        <v>1243</v>
      </c>
      <c r="J2022">
        <v>79</v>
      </c>
    </row>
    <row r="2023" spans="1:10">
      <c r="A2023">
        <v>709102</v>
      </c>
      <c r="B2023" t="s">
        <v>3030</v>
      </c>
      <c r="C2023" t="s">
        <v>3031</v>
      </c>
      <c r="D2023" t="s">
        <v>1234</v>
      </c>
      <c r="E2023" t="s">
        <v>1256</v>
      </c>
      <c r="F2023" t="s">
        <v>380</v>
      </c>
      <c r="G2023" t="s">
        <v>1237</v>
      </c>
      <c r="H2023" t="s">
        <v>1243</v>
      </c>
      <c r="J2023">
        <v>93</v>
      </c>
    </row>
    <row r="2024" spans="1:10">
      <c r="A2024">
        <v>711739</v>
      </c>
      <c r="B2024" t="s">
        <v>1133</v>
      </c>
      <c r="C2024" t="s">
        <v>3032</v>
      </c>
      <c r="D2024" t="s">
        <v>1234</v>
      </c>
      <c r="F2024" t="s">
        <v>3033</v>
      </c>
      <c r="G2024" t="s">
        <v>1237</v>
      </c>
      <c r="J2024">
        <v>97</v>
      </c>
    </row>
    <row r="2025" spans="1:10">
      <c r="A2025">
        <v>704134</v>
      </c>
      <c r="B2025" t="s">
        <v>655</v>
      </c>
      <c r="C2025" t="s">
        <v>3034</v>
      </c>
      <c r="D2025" t="s">
        <v>1234</v>
      </c>
      <c r="E2025" t="s">
        <v>1254</v>
      </c>
      <c r="F2025" t="s">
        <v>380</v>
      </c>
      <c r="G2025" t="s">
        <v>1237</v>
      </c>
      <c r="J2025">
        <v>93</v>
      </c>
    </row>
    <row r="2026" spans="1:10">
      <c r="A2026">
        <v>804086</v>
      </c>
      <c r="B2026" t="s">
        <v>1592</v>
      </c>
      <c r="C2026" t="s">
        <v>3035</v>
      </c>
      <c r="D2026" t="s">
        <v>1241</v>
      </c>
      <c r="E2026" t="s">
        <v>1248</v>
      </c>
      <c r="F2026" t="s">
        <v>171</v>
      </c>
      <c r="G2026" t="s">
        <v>1237</v>
      </c>
      <c r="J2026">
        <v>87</v>
      </c>
    </row>
    <row r="2027" spans="1:10">
      <c r="A2027">
        <v>704922</v>
      </c>
      <c r="B2027" t="s">
        <v>1019</v>
      </c>
      <c r="C2027" t="s">
        <v>3036</v>
      </c>
      <c r="D2027" t="s">
        <v>1234</v>
      </c>
      <c r="F2027" t="s">
        <v>1263</v>
      </c>
      <c r="G2027" t="s">
        <v>1237</v>
      </c>
      <c r="J2027">
        <v>57</v>
      </c>
    </row>
    <row r="2028" spans="1:10">
      <c r="A2028">
        <v>718736</v>
      </c>
      <c r="B2028" t="s">
        <v>938</v>
      </c>
      <c r="C2028" t="s">
        <v>3037</v>
      </c>
      <c r="D2028" t="s">
        <v>1234</v>
      </c>
      <c r="F2028" t="s">
        <v>210</v>
      </c>
      <c r="G2028" t="s">
        <v>1237</v>
      </c>
      <c r="H2028" t="s">
        <v>1243</v>
      </c>
      <c r="J2028">
        <v>67</v>
      </c>
    </row>
    <row r="2029" spans="1:10">
      <c r="A2029">
        <v>707501</v>
      </c>
      <c r="B2029" t="s">
        <v>1019</v>
      </c>
      <c r="C2029" t="s">
        <v>3038</v>
      </c>
      <c r="D2029" t="s">
        <v>1234</v>
      </c>
      <c r="E2029" t="s">
        <v>1236</v>
      </c>
      <c r="F2029" t="s">
        <v>179</v>
      </c>
      <c r="G2029" t="s">
        <v>1237</v>
      </c>
      <c r="H2029" t="s">
        <v>1243</v>
      </c>
      <c r="I2029">
        <v>9150298</v>
      </c>
      <c r="J2029">
        <v>4</v>
      </c>
    </row>
    <row r="2030" spans="1:10">
      <c r="A2030">
        <v>703102</v>
      </c>
      <c r="B2030" t="s">
        <v>1999</v>
      </c>
      <c r="C2030" t="s">
        <v>3039</v>
      </c>
      <c r="D2030" t="s">
        <v>1234</v>
      </c>
      <c r="E2030" t="s">
        <v>1250</v>
      </c>
      <c r="F2030" t="s">
        <v>380</v>
      </c>
      <c r="G2030" t="s">
        <v>1237</v>
      </c>
      <c r="J2030">
        <v>77</v>
      </c>
    </row>
    <row r="2031" spans="1:10">
      <c r="A2031">
        <v>775694</v>
      </c>
      <c r="B2031" t="s">
        <v>938</v>
      </c>
      <c r="C2031" t="s">
        <v>3040</v>
      </c>
      <c r="D2031" t="s">
        <v>1234</v>
      </c>
      <c r="E2031" t="s">
        <v>1250</v>
      </c>
      <c r="F2031" t="s">
        <v>59</v>
      </c>
      <c r="G2031" t="s">
        <v>1237</v>
      </c>
      <c r="H2031" t="s">
        <v>1243</v>
      </c>
      <c r="I2031">
        <v>9150203</v>
      </c>
      <c r="J2031">
        <v>67</v>
      </c>
    </row>
    <row r="2032" spans="1:10">
      <c r="A2032">
        <v>813013</v>
      </c>
      <c r="B2032" t="s">
        <v>1351</v>
      </c>
      <c r="C2032" t="s">
        <v>3041</v>
      </c>
      <c r="D2032" t="s">
        <v>1241</v>
      </c>
      <c r="E2032" t="s">
        <v>1236</v>
      </c>
      <c r="F2032" t="s">
        <v>380</v>
      </c>
      <c r="G2032" t="s">
        <v>1237</v>
      </c>
      <c r="J2032">
        <v>73</v>
      </c>
    </row>
    <row r="2033" spans="1:10">
      <c r="A2033">
        <v>715649</v>
      </c>
      <c r="B2033" t="s">
        <v>938</v>
      </c>
      <c r="C2033" t="s">
        <v>3042</v>
      </c>
      <c r="D2033" t="s">
        <v>1234</v>
      </c>
      <c r="E2033" t="s">
        <v>1236</v>
      </c>
      <c r="F2033" t="s">
        <v>380</v>
      </c>
      <c r="G2033" t="s">
        <v>1237</v>
      </c>
      <c r="J2033">
        <v>84</v>
      </c>
    </row>
    <row r="2034" spans="1:10">
      <c r="A2034">
        <v>709089</v>
      </c>
      <c r="B2034" t="s">
        <v>1023</v>
      </c>
      <c r="C2034" t="s">
        <v>3043</v>
      </c>
      <c r="D2034" t="s">
        <v>1234</v>
      </c>
      <c r="F2034" t="s">
        <v>380</v>
      </c>
      <c r="G2034" t="s">
        <v>1237</v>
      </c>
      <c r="H2034" t="s">
        <v>1243</v>
      </c>
      <c r="J2034">
        <v>81</v>
      </c>
    </row>
    <row r="2035" spans="1:10">
      <c r="A2035">
        <v>710667</v>
      </c>
      <c r="B2035" t="s">
        <v>1288</v>
      </c>
      <c r="C2035" t="s">
        <v>3044</v>
      </c>
      <c r="D2035" t="s">
        <v>1234</v>
      </c>
      <c r="E2035" t="s">
        <v>1242</v>
      </c>
      <c r="F2035" t="s">
        <v>380</v>
      </c>
      <c r="G2035" t="s">
        <v>1237</v>
      </c>
      <c r="J2035">
        <v>90</v>
      </c>
    </row>
    <row r="2036" spans="1:10">
      <c r="A2036">
        <v>778772</v>
      </c>
      <c r="B2036" t="s">
        <v>1399</v>
      </c>
      <c r="C2036" t="s">
        <v>3045</v>
      </c>
      <c r="D2036" t="s">
        <v>1234</v>
      </c>
      <c r="E2036" t="s">
        <v>1312</v>
      </c>
      <c r="F2036" t="s">
        <v>1937</v>
      </c>
      <c r="G2036" t="s">
        <v>1237</v>
      </c>
      <c r="J2036">
        <v>0</v>
      </c>
    </row>
    <row r="2037" spans="1:10">
      <c r="A2037">
        <v>806047</v>
      </c>
      <c r="B2037" t="s">
        <v>1168</v>
      </c>
      <c r="C2037" t="s">
        <v>3046</v>
      </c>
      <c r="D2037" t="s">
        <v>1241</v>
      </c>
      <c r="E2037" t="s">
        <v>1254</v>
      </c>
      <c r="F2037" t="s">
        <v>380</v>
      </c>
      <c r="G2037" t="s">
        <v>1237</v>
      </c>
      <c r="J2037">
        <v>7</v>
      </c>
    </row>
    <row r="2038" spans="1:10">
      <c r="A2038">
        <v>775717</v>
      </c>
      <c r="B2038" t="s">
        <v>1425</v>
      </c>
      <c r="C2038" t="s">
        <v>3047</v>
      </c>
      <c r="D2038" t="s">
        <v>1234</v>
      </c>
      <c r="E2038" t="s">
        <v>1236</v>
      </c>
      <c r="F2038" t="s">
        <v>22</v>
      </c>
      <c r="G2038" t="s">
        <v>1237</v>
      </c>
      <c r="H2038" t="s">
        <v>1243</v>
      </c>
      <c r="J2038">
        <v>8</v>
      </c>
    </row>
    <row r="2039" spans="1:10">
      <c r="A2039">
        <v>716768</v>
      </c>
      <c r="B2039" t="s">
        <v>1404</v>
      </c>
      <c r="C2039" t="s">
        <v>3047</v>
      </c>
      <c r="D2039" t="s">
        <v>1234</v>
      </c>
      <c r="E2039" t="s">
        <v>1236</v>
      </c>
      <c r="F2039" t="s">
        <v>181</v>
      </c>
      <c r="G2039" t="s">
        <v>1237</v>
      </c>
      <c r="J2039">
        <v>16</v>
      </c>
    </row>
    <row r="2040" spans="1:10">
      <c r="A2040">
        <v>775713</v>
      </c>
      <c r="B2040" t="s">
        <v>1265</v>
      </c>
      <c r="C2040" t="s">
        <v>3047</v>
      </c>
      <c r="D2040" t="s">
        <v>1234</v>
      </c>
      <c r="E2040" t="s">
        <v>1236</v>
      </c>
      <c r="F2040" t="s">
        <v>22</v>
      </c>
      <c r="G2040" t="s">
        <v>1237</v>
      </c>
      <c r="H2040" t="s">
        <v>1243</v>
      </c>
      <c r="I2040">
        <v>9150387</v>
      </c>
      <c r="J2040">
        <v>7</v>
      </c>
    </row>
    <row r="2041" spans="1:10">
      <c r="A2041">
        <v>775712</v>
      </c>
      <c r="B2041" t="s">
        <v>1288</v>
      </c>
      <c r="C2041" t="s">
        <v>3047</v>
      </c>
      <c r="D2041" t="s">
        <v>1234</v>
      </c>
      <c r="E2041" t="s">
        <v>1236</v>
      </c>
      <c r="F2041" t="s">
        <v>22</v>
      </c>
      <c r="G2041" t="s">
        <v>1237</v>
      </c>
      <c r="H2041" t="s">
        <v>1243</v>
      </c>
      <c r="I2041">
        <v>9150198</v>
      </c>
      <c r="J2041">
        <v>77</v>
      </c>
    </row>
    <row r="2042" spans="1:10">
      <c r="A2042">
        <v>805598</v>
      </c>
      <c r="B2042" t="s">
        <v>1333</v>
      </c>
      <c r="C2042" t="s">
        <v>3048</v>
      </c>
      <c r="D2042" t="s">
        <v>1241</v>
      </c>
      <c r="E2042" t="s">
        <v>1236</v>
      </c>
      <c r="F2042" t="s">
        <v>22</v>
      </c>
      <c r="G2042" t="s">
        <v>1237</v>
      </c>
      <c r="J2042">
        <v>78</v>
      </c>
    </row>
    <row r="2043" spans="1:10">
      <c r="A2043">
        <v>806175</v>
      </c>
      <c r="B2043" t="s">
        <v>960</v>
      </c>
      <c r="C2043" t="s">
        <v>3048</v>
      </c>
      <c r="D2043" t="s">
        <v>1241</v>
      </c>
      <c r="E2043" t="s">
        <v>1242</v>
      </c>
      <c r="F2043" t="s">
        <v>380</v>
      </c>
      <c r="G2043" t="s">
        <v>1237</v>
      </c>
      <c r="J2043">
        <v>12</v>
      </c>
    </row>
    <row r="2044" spans="1:10">
      <c r="A2044">
        <v>812749</v>
      </c>
      <c r="B2044" t="s">
        <v>1169</v>
      </c>
      <c r="C2044" t="s">
        <v>3048</v>
      </c>
      <c r="D2044" t="s">
        <v>1241</v>
      </c>
      <c r="E2044" t="s">
        <v>1292</v>
      </c>
      <c r="F2044" t="s">
        <v>169</v>
      </c>
      <c r="G2044" t="s">
        <v>1237</v>
      </c>
      <c r="H2044" t="s">
        <v>1243</v>
      </c>
      <c r="J2044">
        <v>4</v>
      </c>
    </row>
    <row r="2045" spans="1:10">
      <c r="A2045">
        <v>709630</v>
      </c>
      <c r="B2045" t="s">
        <v>935</v>
      </c>
      <c r="C2045" t="s">
        <v>3049</v>
      </c>
      <c r="D2045" t="s">
        <v>1234</v>
      </c>
      <c r="F2045" t="s">
        <v>380</v>
      </c>
      <c r="G2045" t="s">
        <v>1237</v>
      </c>
      <c r="J2045">
        <v>68</v>
      </c>
    </row>
    <row r="2046" spans="1:10">
      <c r="A2046">
        <v>707906</v>
      </c>
      <c r="B2046" t="s">
        <v>675</v>
      </c>
      <c r="C2046" t="s">
        <v>3050</v>
      </c>
      <c r="D2046" t="s">
        <v>1234</v>
      </c>
      <c r="E2046" t="s">
        <v>1256</v>
      </c>
      <c r="F2046" t="s">
        <v>219</v>
      </c>
      <c r="G2046" t="s">
        <v>1237</v>
      </c>
      <c r="J2046">
        <v>8</v>
      </c>
    </row>
    <row r="2047" spans="1:10">
      <c r="A2047">
        <v>801744</v>
      </c>
      <c r="B2047" t="s">
        <v>1351</v>
      </c>
      <c r="C2047" t="s">
        <v>3051</v>
      </c>
      <c r="D2047" t="s">
        <v>1241</v>
      </c>
      <c r="E2047" t="s">
        <v>1256</v>
      </c>
      <c r="F2047" t="s">
        <v>380</v>
      </c>
      <c r="G2047" t="s">
        <v>1237</v>
      </c>
      <c r="J2047">
        <v>3</v>
      </c>
    </row>
    <row r="2048" spans="1:10">
      <c r="A2048">
        <v>703402</v>
      </c>
      <c r="B2048" t="s">
        <v>1023</v>
      </c>
      <c r="C2048" t="s">
        <v>3052</v>
      </c>
      <c r="D2048" t="s">
        <v>1234</v>
      </c>
      <c r="E2048" t="s">
        <v>1256</v>
      </c>
      <c r="F2048" t="s">
        <v>380</v>
      </c>
      <c r="G2048" t="s">
        <v>1237</v>
      </c>
      <c r="J2048">
        <v>0</v>
      </c>
    </row>
    <row r="2049" spans="1:10">
      <c r="A2049">
        <v>703064</v>
      </c>
      <c r="B2049" t="s">
        <v>1288</v>
      </c>
      <c r="C2049" t="s">
        <v>3053</v>
      </c>
      <c r="D2049" t="s">
        <v>1234</v>
      </c>
      <c r="E2049" t="s">
        <v>1264</v>
      </c>
      <c r="F2049" t="s">
        <v>380</v>
      </c>
      <c r="G2049" t="s">
        <v>1237</v>
      </c>
      <c r="J2049">
        <v>85</v>
      </c>
    </row>
    <row r="2050" spans="1:10">
      <c r="A2050">
        <v>778854</v>
      </c>
      <c r="B2050" t="s">
        <v>3054</v>
      </c>
      <c r="C2050" t="s">
        <v>3055</v>
      </c>
      <c r="D2050" t="s">
        <v>1234</v>
      </c>
      <c r="E2050" t="s">
        <v>1256</v>
      </c>
      <c r="F2050" t="s">
        <v>348</v>
      </c>
      <c r="G2050" t="s">
        <v>1237</v>
      </c>
      <c r="J2050">
        <v>17</v>
      </c>
    </row>
    <row r="2051" spans="1:10">
      <c r="A2051">
        <v>776080</v>
      </c>
      <c r="B2051" t="s">
        <v>116</v>
      </c>
      <c r="C2051" t="s">
        <v>3056</v>
      </c>
      <c r="D2051" t="s">
        <v>1234</v>
      </c>
      <c r="E2051" t="s">
        <v>1254</v>
      </c>
      <c r="F2051" t="s">
        <v>380</v>
      </c>
      <c r="G2051" t="s">
        <v>1237</v>
      </c>
      <c r="H2051" t="s">
        <v>1243</v>
      </c>
      <c r="J2051">
        <v>11</v>
      </c>
    </row>
    <row r="2052" spans="1:10">
      <c r="A2052">
        <v>700443</v>
      </c>
      <c r="B2052" t="s">
        <v>1288</v>
      </c>
      <c r="C2052" t="s">
        <v>3056</v>
      </c>
      <c r="D2052" t="s">
        <v>1234</v>
      </c>
      <c r="E2052" t="s">
        <v>1254</v>
      </c>
      <c r="F2052" t="s">
        <v>380</v>
      </c>
      <c r="G2052" t="s">
        <v>1237</v>
      </c>
      <c r="J2052">
        <v>9</v>
      </c>
    </row>
    <row r="2053" spans="1:10">
      <c r="A2053">
        <v>713502</v>
      </c>
      <c r="B2053" t="s">
        <v>1013</v>
      </c>
      <c r="C2053" t="s">
        <v>3057</v>
      </c>
      <c r="D2053" t="s">
        <v>1234</v>
      </c>
      <c r="E2053" t="s">
        <v>1249</v>
      </c>
      <c r="F2053" t="s">
        <v>380</v>
      </c>
      <c r="G2053" t="s">
        <v>1237</v>
      </c>
      <c r="H2053" t="s">
        <v>1243</v>
      </c>
      <c r="J2053">
        <v>89</v>
      </c>
    </row>
    <row r="2054" spans="1:10">
      <c r="A2054">
        <v>711201</v>
      </c>
      <c r="B2054" t="s">
        <v>1895</v>
      </c>
      <c r="C2054" t="s">
        <v>3058</v>
      </c>
      <c r="D2054" t="s">
        <v>1234</v>
      </c>
      <c r="F2054" t="s">
        <v>380</v>
      </c>
      <c r="G2054" t="s">
        <v>1237</v>
      </c>
      <c r="J2054">
        <v>77</v>
      </c>
    </row>
    <row r="2055" spans="1:10">
      <c r="A2055">
        <v>710582</v>
      </c>
      <c r="B2055" t="s">
        <v>1133</v>
      </c>
      <c r="C2055" t="s">
        <v>3059</v>
      </c>
      <c r="D2055" t="s">
        <v>1234</v>
      </c>
      <c r="E2055" t="s">
        <v>1236</v>
      </c>
      <c r="F2055" t="s">
        <v>380</v>
      </c>
      <c r="G2055" t="s">
        <v>1237</v>
      </c>
      <c r="J2055">
        <v>70</v>
      </c>
    </row>
    <row r="2056" spans="1:10">
      <c r="A2056">
        <v>776951</v>
      </c>
      <c r="B2056" t="s">
        <v>1082</v>
      </c>
      <c r="C2056" t="s">
        <v>3060</v>
      </c>
      <c r="D2056" t="s">
        <v>1234</v>
      </c>
      <c r="E2056" t="s">
        <v>1248</v>
      </c>
      <c r="F2056" t="s">
        <v>561</v>
      </c>
      <c r="G2056" t="s">
        <v>1237</v>
      </c>
      <c r="H2056" t="s">
        <v>1243</v>
      </c>
      <c r="J2056">
        <v>16</v>
      </c>
    </row>
    <row r="2057" spans="1:10">
      <c r="A2057">
        <v>776054</v>
      </c>
      <c r="B2057" t="s">
        <v>3061</v>
      </c>
      <c r="C2057" t="s">
        <v>3060</v>
      </c>
      <c r="D2057" t="s">
        <v>1234</v>
      </c>
      <c r="E2057" t="s">
        <v>1271</v>
      </c>
      <c r="F2057" t="s">
        <v>380</v>
      </c>
      <c r="G2057" t="s">
        <v>1237</v>
      </c>
      <c r="H2057" t="s">
        <v>1243</v>
      </c>
      <c r="I2057">
        <v>9150275</v>
      </c>
      <c r="J2057">
        <v>1</v>
      </c>
    </row>
    <row r="2058" spans="1:10">
      <c r="A2058">
        <v>711530</v>
      </c>
      <c r="B2058" t="s">
        <v>1288</v>
      </c>
      <c r="C2058" t="s">
        <v>3060</v>
      </c>
      <c r="D2058" t="s">
        <v>1234</v>
      </c>
      <c r="E2058" t="s">
        <v>1264</v>
      </c>
      <c r="F2058" t="s">
        <v>380</v>
      </c>
      <c r="G2058" t="s">
        <v>1237</v>
      </c>
      <c r="J2058">
        <v>7</v>
      </c>
    </row>
    <row r="2059" spans="1:10">
      <c r="A2059">
        <v>776332</v>
      </c>
      <c r="B2059" t="s">
        <v>1539</v>
      </c>
      <c r="C2059" t="s">
        <v>3062</v>
      </c>
      <c r="D2059" t="s">
        <v>1234</v>
      </c>
      <c r="E2059" t="s">
        <v>1235</v>
      </c>
      <c r="F2059" t="s">
        <v>1261</v>
      </c>
      <c r="G2059" t="s">
        <v>1237</v>
      </c>
      <c r="H2059" t="s">
        <v>1243</v>
      </c>
      <c r="J2059">
        <v>6</v>
      </c>
    </row>
    <row r="2060" spans="1:10">
      <c r="A2060">
        <v>711450</v>
      </c>
      <c r="B2060" t="s">
        <v>1258</v>
      </c>
      <c r="C2060" t="s">
        <v>3062</v>
      </c>
      <c r="D2060" t="s">
        <v>1234</v>
      </c>
      <c r="F2060" t="s">
        <v>380</v>
      </c>
      <c r="G2060" t="s">
        <v>1237</v>
      </c>
      <c r="J2060">
        <v>5</v>
      </c>
    </row>
    <row r="2061" spans="1:10">
      <c r="A2061">
        <v>703799</v>
      </c>
      <c r="B2061" t="s">
        <v>661</v>
      </c>
      <c r="C2061" t="s">
        <v>3063</v>
      </c>
      <c r="D2061" t="s">
        <v>1234</v>
      </c>
      <c r="E2061" t="s">
        <v>1242</v>
      </c>
      <c r="F2061" t="s">
        <v>380</v>
      </c>
      <c r="G2061" t="s">
        <v>1237</v>
      </c>
      <c r="J2061">
        <v>7</v>
      </c>
    </row>
    <row r="2062" spans="1:10">
      <c r="A2062">
        <v>776333</v>
      </c>
      <c r="B2062" t="s">
        <v>1895</v>
      </c>
      <c r="C2062" t="s">
        <v>3063</v>
      </c>
      <c r="D2062" t="s">
        <v>1234</v>
      </c>
      <c r="E2062" t="s">
        <v>1235</v>
      </c>
      <c r="F2062" t="s">
        <v>1261</v>
      </c>
      <c r="G2062" t="s">
        <v>1237</v>
      </c>
      <c r="H2062" t="s">
        <v>1243</v>
      </c>
      <c r="J2062">
        <v>11</v>
      </c>
    </row>
    <row r="2063" spans="1:10">
      <c r="A2063">
        <v>708748</v>
      </c>
      <c r="B2063" t="s">
        <v>1075</v>
      </c>
      <c r="C2063" t="s">
        <v>3064</v>
      </c>
      <c r="D2063" t="s">
        <v>1234</v>
      </c>
      <c r="E2063" t="s">
        <v>1319</v>
      </c>
      <c r="F2063" t="s">
        <v>189</v>
      </c>
      <c r="G2063" t="s">
        <v>1237</v>
      </c>
      <c r="H2063" t="s">
        <v>1243</v>
      </c>
      <c r="J2063">
        <v>3</v>
      </c>
    </row>
    <row r="2064" spans="1:10">
      <c r="A2064">
        <v>811065</v>
      </c>
      <c r="B2064" t="s">
        <v>1907</v>
      </c>
      <c r="C2064" t="s">
        <v>3065</v>
      </c>
      <c r="D2064" t="s">
        <v>1241</v>
      </c>
      <c r="E2064" t="s">
        <v>1236</v>
      </c>
      <c r="F2064" t="s">
        <v>1762</v>
      </c>
      <c r="G2064" t="s">
        <v>1237</v>
      </c>
      <c r="J2064">
        <v>78</v>
      </c>
    </row>
    <row r="2065" spans="1:10">
      <c r="A2065">
        <v>778910</v>
      </c>
      <c r="B2065" t="s">
        <v>116</v>
      </c>
      <c r="C2065" t="s">
        <v>3066</v>
      </c>
      <c r="D2065" t="s">
        <v>1234</v>
      </c>
      <c r="E2065" t="s">
        <v>1236</v>
      </c>
      <c r="F2065" t="s">
        <v>179</v>
      </c>
      <c r="G2065" t="s">
        <v>1237</v>
      </c>
      <c r="J2065">
        <v>92</v>
      </c>
    </row>
    <row r="2066" spans="1:10">
      <c r="A2066">
        <v>776120</v>
      </c>
      <c r="B2066" t="s">
        <v>1399</v>
      </c>
      <c r="C2066" t="s">
        <v>3066</v>
      </c>
      <c r="D2066" t="s">
        <v>1234</v>
      </c>
      <c r="E2066" t="s">
        <v>1242</v>
      </c>
      <c r="F2066" t="s">
        <v>380</v>
      </c>
      <c r="G2066" t="s">
        <v>1237</v>
      </c>
      <c r="H2066" t="s">
        <v>1243</v>
      </c>
      <c r="J2066">
        <v>12</v>
      </c>
    </row>
    <row r="2067" spans="1:10">
      <c r="A2067">
        <v>707343</v>
      </c>
      <c r="B2067" t="s">
        <v>938</v>
      </c>
      <c r="C2067" t="s">
        <v>3066</v>
      </c>
      <c r="D2067" t="s">
        <v>1234</v>
      </c>
      <c r="F2067" t="s">
        <v>380</v>
      </c>
      <c r="G2067" t="s">
        <v>1237</v>
      </c>
      <c r="H2067" t="s">
        <v>1243</v>
      </c>
      <c r="J2067">
        <v>88</v>
      </c>
    </row>
    <row r="2068" spans="1:10">
      <c r="A2068">
        <v>889932</v>
      </c>
      <c r="B2068" t="s">
        <v>1315</v>
      </c>
      <c r="C2068" t="s">
        <v>3067</v>
      </c>
      <c r="D2068" t="s">
        <v>1241</v>
      </c>
      <c r="E2068" t="s">
        <v>1248</v>
      </c>
      <c r="F2068" t="s">
        <v>561</v>
      </c>
      <c r="G2068" t="s">
        <v>1237</v>
      </c>
      <c r="H2068" t="s">
        <v>1243</v>
      </c>
      <c r="J2068">
        <v>13</v>
      </c>
    </row>
    <row r="2069" spans="1:10">
      <c r="A2069">
        <v>803492</v>
      </c>
      <c r="B2069" t="s">
        <v>1657</v>
      </c>
      <c r="C2069" t="s">
        <v>3068</v>
      </c>
      <c r="D2069" t="s">
        <v>1241</v>
      </c>
      <c r="F2069" t="s">
        <v>380</v>
      </c>
      <c r="G2069" t="s">
        <v>1237</v>
      </c>
      <c r="J2069">
        <v>8</v>
      </c>
    </row>
    <row r="2070" spans="1:10">
      <c r="A2070">
        <v>891734</v>
      </c>
      <c r="B2070" t="s">
        <v>1505</v>
      </c>
      <c r="C2070" t="s">
        <v>3069</v>
      </c>
      <c r="D2070" t="s">
        <v>1241</v>
      </c>
      <c r="E2070" t="s">
        <v>1271</v>
      </c>
      <c r="F2070" t="s">
        <v>169</v>
      </c>
      <c r="G2070" t="s">
        <v>1237</v>
      </c>
      <c r="H2070" t="s">
        <v>1243</v>
      </c>
      <c r="J2070">
        <v>6</v>
      </c>
    </row>
    <row r="2071" spans="1:10">
      <c r="A2071">
        <v>777932</v>
      </c>
      <c r="B2071" t="s">
        <v>1258</v>
      </c>
      <c r="C2071" t="s">
        <v>3070</v>
      </c>
      <c r="D2071" t="s">
        <v>1234</v>
      </c>
      <c r="E2071" t="s">
        <v>1248</v>
      </c>
      <c r="F2071" t="s">
        <v>197</v>
      </c>
      <c r="G2071" t="s">
        <v>1237</v>
      </c>
      <c r="J2071">
        <v>1</v>
      </c>
    </row>
    <row r="2072" spans="1:10">
      <c r="A2072">
        <v>773724</v>
      </c>
      <c r="B2072" t="s">
        <v>116</v>
      </c>
      <c r="C2072" t="s">
        <v>3071</v>
      </c>
      <c r="D2072" t="s">
        <v>1234</v>
      </c>
      <c r="F2072" t="s">
        <v>1566</v>
      </c>
      <c r="G2072" t="s">
        <v>1237</v>
      </c>
      <c r="H2072" t="s">
        <v>1243</v>
      </c>
      <c r="J2072">
        <v>37</v>
      </c>
    </row>
    <row r="2073" spans="1:10">
      <c r="A2073">
        <v>773723</v>
      </c>
      <c r="B2073" t="s">
        <v>116</v>
      </c>
      <c r="C2073" t="s">
        <v>3071</v>
      </c>
      <c r="D2073" t="s">
        <v>1234</v>
      </c>
      <c r="E2073" t="s">
        <v>1236</v>
      </c>
      <c r="F2073" t="s">
        <v>1566</v>
      </c>
      <c r="G2073" t="s">
        <v>1237</v>
      </c>
      <c r="H2073" t="s">
        <v>1243</v>
      </c>
      <c r="I2073">
        <v>1526489</v>
      </c>
      <c r="J2073">
        <v>71</v>
      </c>
    </row>
    <row r="2074" spans="1:10">
      <c r="A2074">
        <v>773725</v>
      </c>
      <c r="B2074" t="s">
        <v>938</v>
      </c>
      <c r="C2074" t="s">
        <v>3071</v>
      </c>
      <c r="D2074" t="s">
        <v>1234</v>
      </c>
      <c r="E2074" t="s">
        <v>1236</v>
      </c>
      <c r="F2074" t="s">
        <v>1566</v>
      </c>
      <c r="G2074" t="s">
        <v>1237</v>
      </c>
      <c r="H2074" t="s">
        <v>1243</v>
      </c>
      <c r="J2074">
        <v>79</v>
      </c>
    </row>
    <row r="2075" spans="1:10">
      <c r="A2075">
        <v>773726</v>
      </c>
      <c r="B2075" t="s">
        <v>1349</v>
      </c>
      <c r="C2075" t="s">
        <v>3071</v>
      </c>
      <c r="D2075" t="s">
        <v>1234</v>
      </c>
      <c r="E2075" t="s">
        <v>1236</v>
      </c>
      <c r="F2075" t="s">
        <v>1566</v>
      </c>
      <c r="G2075" t="s">
        <v>1237</v>
      </c>
      <c r="H2075" t="s">
        <v>1243</v>
      </c>
      <c r="J2075">
        <v>7</v>
      </c>
    </row>
    <row r="2076" spans="1:10">
      <c r="A2076">
        <v>807562</v>
      </c>
      <c r="B2076" t="s">
        <v>1279</v>
      </c>
      <c r="C2076" t="s">
        <v>3072</v>
      </c>
      <c r="D2076" t="s">
        <v>1241</v>
      </c>
      <c r="F2076" t="s">
        <v>1566</v>
      </c>
      <c r="G2076" t="s">
        <v>1237</v>
      </c>
      <c r="J2076">
        <v>41</v>
      </c>
    </row>
    <row r="2077" spans="1:10">
      <c r="A2077">
        <v>887291</v>
      </c>
      <c r="B2077" t="s">
        <v>3073</v>
      </c>
      <c r="C2077" t="s">
        <v>3072</v>
      </c>
      <c r="D2077" t="s">
        <v>1241</v>
      </c>
      <c r="E2077" t="s">
        <v>1236</v>
      </c>
      <c r="F2077" t="s">
        <v>1566</v>
      </c>
      <c r="G2077" t="s">
        <v>1237</v>
      </c>
      <c r="H2077" t="s">
        <v>1243</v>
      </c>
      <c r="I2077">
        <v>1526295</v>
      </c>
      <c r="J2077">
        <v>75</v>
      </c>
    </row>
    <row r="2078" spans="1:10">
      <c r="A2078">
        <v>716908</v>
      </c>
      <c r="B2078" t="s">
        <v>1477</v>
      </c>
      <c r="C2078" t="s">
        <v>3074</v>
      </c>
      <c r="D2078" t="s">
        <v>1234</v>
      </c>
      <c r="E2078" t="s">
        <v>1236</v>
      </c>
      <c r="F2078" t="s">
        <v>380</v>
      </c>
      <c r="G2078" t="s">
        <v>1237</v>
      </c>
      <c r="J2078">
        <v>96</v>
      </c>
    </row>
    <row r="2079" spans="1:10">
      <c r="A2079">
        <v>775698</v>
      </c>
      <c r="B2079" t="s">
        <v>1108</v>
      </c>
      <c r="C2079" t="s">
        <v>3075</v>
      </c>
      <c r="D2079" t="s">
        <v>1234</v>
      </c>
      <c r="E2079" t="s">
        <v>1254</v>
      </c>
      <c r="F2079" t="s">
        <v>59</v>
      </c>
      <c r="G2079" t="s">
        <v>1237</v>
      </c>
      <c r="H2079" t="s">
        <v>1243</v>
      </c>
      <c r="I2079">
        <v>9150346</v>
      </c>
      <c r="J2079">
        <v>5</v>
      </c>
    </row>
    <row r="2080" spans="1:10">
      <c r="A2080">
        <v>703909</v>
      </c>
      <c r="B2080" t="s">
        <v>3076</v>
      </c>
      <c r="C2080" t="s">
        <v>3075</v>
      </c>
      <c r="D2080" t="s">
        <v>1234</v>
      </c>
      <c r="E2080" t="s">
        <v>1254</v>
      </c>
      <c r="F2080" t="s">
        <v>59</v>
      </c>
      <c r="G2080" t="s">
        <v>1237</v>
      </c>
      <c r="J2080">
        <v>80</v>
      </c>
    </row>
    <row r="2081" spans="1:10">
      <c r="A2081">
        <v>888869</v>
      </c>
      <c r="B2081" t="s">
        <v>925</v>
      </c>
      <c r="C2081" t="s">
        <v>3077</v>
      </c>
      <c r="D2081" t="s">
        <v>1241</v>
      </c>
      <c r="E2081" t="s">
        <v>1254</v>
      </c>
      <c r="F2081" t="s">
        <v>59</v>
      </c>
      <c r="G2081" t="s">
        <v>1237</v>
      </c>
      <c r="H2081" t="s">
        <v>1243</v>
      </c>
      <c r="I2081">
        <v>9155150</v>
      </c>
      <c r="J2081">
        <v>8</v>
      </c>
    </row>
    <row r="2082" spans="1:10">
      <c r="A2082">
        <v>801088</v>
      </c>
      <c r="B2082" t="s">
        <v>1500</v>
      </c>
      <c r="C2082" t="s">
        <v>3077</v>
      </c>
      <c r="D2082" t="s">
        <v>1241</v>
      </c>
      <c r="E2082" t="s">
        <v>1254</v>
      </c>
      <c r="F2082" t="s">
        <v>59</v>
      </c>
      <c r="G2082" t="s">
        <v>1237</v>
      </c>
      <c r="J2082">
        <v>80</v>
      </c>
    </row>
    <row r="2083" spans="1:10">
      <c r="A2083">
        <v>777978</v>
      </c>
      <c r="B2083" t="s">
        <v>1298</v>
      </c>
      <c r="C2083" t="s">
        <v>3078</v>
      </c>
      <c r="D2083" t="s">
        <v>1234</v>
      </c>
      <c r="E2083" t="s">
        <v>1312</v>
      </c>
      <c r="F2083" t="s">
        <v>219</v>
      </c>
      <c r="G2083" t="s">
        <v>1237</v>
      </c>
      <c r="H2083" t="s">
        <v>1243</v>
      </c>
      <c r="J2083">
        <v>12</v>
      </c>
    </row>
    <row r="2084" spans="1:10">
      <c r="A2084">
        <v>803372</v>
      </c>
      <c r="B2084" t="s">
        <v>1358</v>
      </c>
      <c r="C2084" t="s">
        <v>3079</v>
      </c>
      <c r="D2084" t="s">
        <v>1241</v>
      </c>
      <c r="E2084" t="s">
        <v>1236</v>
      </c>
      <c r="F2084" t="s">
        <v>380</v>
      </c>
      <c r="G2084" t="s">
        <v>1237</v>
      </c>
      <c r="J2084">
        <v>76</v>
      </c>
    </row>
    <row r="2085" spans="1:10">
      <c r="A2085">
        <v>718908</v>
      </c>
      <c r="B2085" t="s">
        <v>1069</v>
      </c>
      <c r="C2085" t="s">
        <v>3080</v>
      </c>
      <c r="D2085" t="s">
        <v>1234</v>
      </c>
      <c r="E2085" t="s">
        <v>1242</v>
      </c>
      <c r="F2085" t="s">
        <v>380</v>
      </c>
      <c r="G2085" t="s">
        <v>1237</v>
      </c>
      <c r="J2085">
        <v>77</v>
      </c>
    </row>
    <row r="2086" spans="1:10">
      <c r="A2086">
        <v>802658</v>
      </c>
      <c r="B2086" t="s">
        <v>3081</v>
      </c>
      <c r="C2086" t="s">
        <v>3082</v>
      </c>
      <c r="D2086" t="s">
        <v>1241</v>
      </c>
      <c r="E2086" t="s">
        <v>1236</v>
      </c>
      <c r="F2086" t="s">
        <v>380</v>
      </c>
      <c r="G2086" t="s">
        <v>1237</v>
      </c>
      <c r="J2086">
        <v>74</v>
      </c>
    </row>
    <row r="2087" spans="1:10">
      <c r="A2087">
        <v>711346</v>
      </c>
      <c r="B2087" t="s">
        <v>1382</v>
      </c>
      <c r="C2087" t="s">
        <v>3083</v>
      </c>
      <c r="D2087" t="s">
        <v>1234</v>
      </c>
      <c r="E2087" t="s">
        <v>1242</v>
      </c>
      <c r="F2087" t="s">
        <v>380</v>
      </c>
      <c r="G2087" t="s">
        <v>1237</v>
      </c>
      <c r="J2087">
        <v>7</v>
      </c>
    </row>
    <row r="2088" spans="1:10">
      <c r="A2088">
        <v>808508</v>
      </c>
      <c r="B2088" t="s">
        <v>1307</v>
      </c>
      <c r="C2088" t="s">
        <v>3084</v>
      </c>
      <c r="D2088" t="s">
        <v>1241</v>
      </c>
      <c r="E2088" t="s">
        <v>1254</v>
      </c>
      <c r="F2088" t="s">
        <v>380</v>
      </c>
      <c r="G2088" t="s">
        <v>1237</v>
      </c>
      <c r="J2088">
        <v>5</v>
      </c>
    </row>
    <row r="2089" spans="1:10">
      <c r="A2089">
        <v>804503</v>
      </c>
      <c r="B2089" t="s">
        <v>3085</v>
      </c>
      <c r="C2089" t="s">
        <v>3086</v>
      </c>
      <c r="D2089" t="s">
        <v>1241</v>
      </c>
      <c r="F2089" t="s">
        <v>380</v>
      </c>
      <c r="G2089" t="s">
        <v>1237</v>
      </c>
      <c r="J2089">
        <v>16</v>
      </c>
    </row>
    <row r="2090" spans="1:10">
      <c r="A2090">
        <v>710699</v>
      </c>
      <c r="B2090" t="s">
        <v>1258</v>
      </c>
      <c r="C2090" t="s">
        <v>3087</v>
      </c>
      <c r="D2090" t="s">
        <v>1234</v>
      </c>
      <c r="E2090" t="s">
        <v>1248</v>
      </c>
      <c r="F2090" t="s">
        <v>171</v>
      </c>
      <c r="G2090" t="s">
        <v>1237</v>
      </c>
      <c r="H2090" t="s">
        <v>1243</v>
      </c>
      <c r="J2090">
        <v>7</v>
      </c>
    </row>
    <row r="2091" spans="1:10">
      <c r="A2091">
        <v>891771</v>
      </c>
      <c r="B2091" t="s">
        <v>960</v>
      </c>
      <c r="C2091" t="s">
        <v>3088</v>
      </c>
      <c r="D2091" t="s">
        <v>1241</v>
      </c>
      <c r="E2091" t="s">
        <v>1248</v>
      </c>
      <c r="F2091" t="s">
        <v>197</v>
      </c>
      <c r="G2091" t="s">
        <v>1237</v>
      </c>
      <c r="H2091" t="s">
        <v>1243</v>
      </c>
      <c r="J2091">
        <v>16</v>
      </c>
    </row>
    <row r="2092" spans="1:10">
      <c r="A2092">
        <v>707216</v>
      </c>
      <c r="B2092" t="s">
        <v>3089</v>
      </c>
      <c r="C2092" t="s">
        <v>3090</v>
      </c>
      <c r="D2092" t="s">
        <v>1234</v>
      </c>
      <c r="E2092" t="s">
        <v>1250</v>
      </c>
      <c r="F2092" t="s">
        <v>380</v>
      </c>
      <c r="G2092" t="s">
        <v>1237</v>
      </c>
      <c r="H2092" t="s">
        <v>1243</v>
      </c>
      <c r="J2092">
        <v>92</v>
      </c>
    </row>
    <row r="2093" spans="1:10">
      <c r="A2093">
        <v>716350</v>
      </c>
      <c r="B2093" t="s">
        <v>655</v>
      </c>
      <c r="C2093" t="s">
        <v>3090</v>
      </c>
      <c r="D2093" t="s">
        <v>1234</v>
      </c>
      <c r="F2093" t="s">
        <v>380</v>
      </c>
      <c r="G2093" t="s">
        <v>1237</v>
      </c>
      <c r="J2093">
        <v>93</v>
      </c>
    </row>
    <row r="2094" spans="1:10">
      <c r="A2094">
        <v>812660</v>
      </c>
      <c r="B2094" t="s">
        <v>1462</v>
      </c>
      <c r="C2094" t="s">
        <v>3091</v>
      </c>
      <c r="D2094" t="s">
        <v>1241</v>
      </c>
      <c r="E2094" t="s">
        <v>1245</v>
      </c>
      <c r="F2094" t="s">
        <v>380</v>
      </c>
      <c r="G2094" t="s">
        <v>1237</v>
      </c>
      <c r="J2094">
        <v>99</v>
      </c>
    </row>
    <row r="2095" spans="1:10">
      <c r="A2095">
        <v>810080</v>
      </c>
      <c r="B2095" t="s">
        <v>1159</v>
      </c>
      <c r="C2095" t="s">
        <v>3092</v>
      </c>
      <c r="D2095" t="s">
        <v>1241</v>
      </c>
      <c r="E2095" t="s">
        <v>1254</v>
      </c>
      <c r="F2095" t="s">
        <v>380</v>
      </c>
      <c r="G2095" t="s">
        <v>1237</v>
      </c>
      <c r="J2095">
        <v>6</v>
      </c>
    </row>
    <row r="2096" spans="1:10">
      <c r="A2096">
        <v>801490</v>
      </c>
      <c r="B2096" t="s">
        <v>3093</v>
      </c>
      <c r="C2096" t="s">
        <v>3094</v>
      </c>
      <c r="D2096" t="s">
        <v>1241</v>
      </c>
      <c r="E2096" t="s">
        <v>1256</v>
      </c>
      <c r="F2096" t="s">
        <v>1647</v>
      </c>
      <c r="G2096" t="s">
        <v>1237</v>
      </c>
      <c r="J2096">
        <v>12</v>
      </c>
    </row>
    <row r="2097" spans="1:10">
      <c r="A2097">
        <v>775659</v>
      </c>
      <c r="B2097" t="s">
        <v>938</v>
      </c>
      <c r="C2097" t="s">
        <v>3095</v>
      </c>
      <c r="D2097" t="s">
        <v>1234</v>
      </c>
      <c r="E2097" t="s">
        <v>1236</v>
      </c>
      <c r="F2097" t="s">
        <v>181</v>
      </c>
      <c r="G2097" t="s">
        <v>1237</v>
      </c>
      <c r="H2097" t="s">
        <v>1243</v>
      </c>
      <c r="I2097">
        <v>9150107</v>
      </c>
      <c r="J2097">
        <v>84</v>
      </c>
    </row>
    <row r="2098" spans="1:10">
      <c r="A2098">
        <v>801188</v>
      </c>
      <c r="B2098" t="s">
        <v>1498</v>
      </c>
      <c r="C2098" t="s">
        <v>3096</v>
      </c>
      <c r="D2098" t="s">
        <v>1241</v>
      </c>
      <c r="E2098" t="s">
        <v>1236</v>
      </c>
      <c r="F2098" t="s">
        <v>181</v>
      </c>
      <c r="G2098" t="s">
        <v>1237</v>
      </c>
      <c r="J2098">
        <v>15</v>
      </c>
    </row>
    <row r="2099" spans="1:10">
      <c r="A2099">
        <v>802206</v>
      </c>
      <c r="B2099" t="s">
        <v>1307</v>
      </c>
      <c r="C2099" t="s">
        <v>3096</v>
      </c>
      <c r="D2099" t="s">
        <v>1241</v>
      </c>
      <c r="E2099" t="s">
        <v>1236</v>
      </c>
      <c r="F2099" t="s">
        <v>181</v>
      </c>
      <c r="G2099" t="s">
        <v>1237</v>
      </c>
      <c r="J2099">
        <v>9</v>
      </c>
    </row>
    <row r="2100" spans="1:10">
      <c r="A2100">
        <v>808963</v>
      </c>
      <c r="B2100" t="s">
        <v>2127</v>
      </c>
      <c r="C2100" t="s">
        <v>3096</v>
      </c>
      <c r="D2100" t="s">
        <v>1241</v>
      </c>
      <c r="E2100" t="s">
        <v>1236</v>
      </c>
      <c r="F2100" t="s">
        <v>181</v>
      </c>
      <c r="G2100" t="s">
        <v>1237</v>
      </c>
      <c r="J2100">
        <v>13</v>
      </c>
    </row>
    <row r="2101" spans="1:10">
      <c r="A2101">
        <v>715619</v>
      </c>
      <c r="B2101" t="s">
        <v>1069</v>
      </c>
      <c r="C2101" t="s">
        <v>3097</v>
      </c>
      <c r="D2101" t="s">
        <v>1234</v>
      </c>
      <c r="E2101" t="s">
        <v>1235</v>
      </c>
      <c r="F2101" t="s">
        <v>380</v>
      </c>
      <c r="G2101" t="s">
        <v>1237</v>
      </c>
      <c r="J2101">
        <v>78</v>
      </c>
    </row>
    <row r="2102" spans="1:10">
      <c r="A2102">
        <v>889236</v>
      </c>
      <c r="B2102" t="s">
        <v>1169</v>
      </c>
      <c r="C2102" t="s">
        <v>3098</v>
      </c>
      <c r="D2102" t="s">
        <v>1241</v>
      </c>
      <c r="E2102" t="s">
        <v>1248</v>
      </c>
      <c r="F2102" t="s">
        <v>169</v>
      </c>
      <c r="G2102" t="s">
        <v>1237</v>
      </c>
      <c r="H2102" t="s">
        <v>1243</v>
      </c>
      <c r="I2102">
        <v>9155141</v>
      </c>
      <c r="J2102">
        <v>7</v>
      </c>
    </row>
    <row r="2103" spans="1:10">
      <c r="A2103">
        <v>776341</v>
      </c>
      <c r="B2103" t="s">
        <v>965</v>
      </c>
      <c r="C2103" t="s">
        <v>3099</v>
      </c>
      <c r="D2103" t="s">
        <v>1234</v>
      </c>
      <c r="E2103" t="s">
        <v>1242</v>
      </c>
      <c r="F2103" t="s">
        <v>1261</v>
      </c>
      <c r="G2103" t="s">
        <v>1237</v>
      </c>
      <c r="H2103" t="s">
        <v>1243</v>
      </c>
      <c r="J2103">
        <v>7</v>
      </c>
    </row>
    <row r="2104" spans="1:10">
      <c r="A2104">
        <v>889368</v>
      </c>
      <c r="B2104" t="s">
        <v>915</v>
      </c>
      <c r="C2104" t="s">
        <v>3099</v>
      </c>
      <c r="D2104" t="s">
        <v>1241</v>
      </c>
      <c r="E2104" t="s">
        <v>1242</v>
      </c>
      <c r="F2104" t="s">
        <v>1261</v>
      </c>
      <c r="G2104" t="s">
        <v>1237</v>
      </c>
      <c r="H2104" t="s">
        <v>1243</v>
      </c>
      <c r="J2104">
        <v>3</v>
      </c>
    </row>
    <row r="2105" spans="1:10">
      <c r="A2105">
        <v>777739</v>
      </c>
      <c r="B2105" t="s">
        <v>1069</v>
      </c>
      <c r="C2105" t="s">
        <v>3100</v>
      </c>
      <c r="D2105" t="s">
        <v>1234</v>
      </c>
      <c r="E2105" t="s">
        <v>1248</v>
      </c>
      <c r="F2105" t="s">
        <v>197</v>
      </c>
      <c r="G2105" t="s">
        <v>1237</v>
      </c>
      <c r="H2105" t="s">
        <v>1243</v>
      </c>
      <c r="J2105">
        <v>17</v>
      </c>
    </row>
    <row r="2106" spans="1:10">
      <c r="A2106">
        <v>890691</v>
      </c>
      <c r="B2106" t="s">
        <v>1169</v>
      </c>
      <c r="C2106" t="s">
        <v>3101</v>
      </c>
      <c r="D2106" t="s">
        <v>1241</v>
      </c>
      <c r="E2106" t="s">
        <v>1248</v>
      </c>
      <c r="F2106" t="s">
        <v>197</v>
      </c>
      <c r="G2106" t="s">
        <v>1237</v>
      </c>
      <c r="H2106" t="s">
        <v>1243</v>
      </c>
      <c r="J2106">
        <v>14</v>
      </c>
    </row>
    <row r="2107" spans="1:10">
      <c r="A2107">
        <v>709128</v>
      </c>
      <c r="B2107" t="s">
        <v>1019</v>
      </c>
      <c r="C2107" t="s">
        <v>3102</v>
      </c>
      <c r="D2107" t="s">
        <v>1234</v>
      </c>
      <c r="E2107" t="s">
        <v>1256</v>
      </c>
      <c r="F2107" t="s">
        <v>380</v>
      </c>
      <c r="G2107" t="s">
        <v>1237</v>
      </c>
      <c r="J2107">
        <v>91</v>
      </c>
    </row>
    <row r="2108" spans="1:10">
      <c r="A2108">
        <v>717512</v>
      </c>
      <c r="B2108" t="s">
        <v>3089</v>
      </c>
      <c r="C2108" t="s">
        <v>3103</v>
      </c>
      <c r="D2108" t="s">
        <v>1234</v>
      </c>
      <c r="E2108" t="s">
        <v>1242</v>
      </c>
      <c r="F2108" t="s">
        <v>380</v>
      </c>
      <c r="G2108" t="s">
        <v>1237</v>
      </c>
      <c r="J2108">
        <v>72</v>
      </c>
    </row>
    <row r="2109" spans="1:10">
      <c r="A2109">
        <v>774470</v>
      </c>
      <c r="B2109" t="s">
        <v>1336</v>
      </c>
      <c r="C2109" t="s">
        <v>3103</v>
      </c>
      <c r="D2109" t="s">
        <v>1234</v>
      </c>
      <c r="F2109" t="s">
        <v>195</v>
      </c>
      <c r="G2109" t="s">
        <v>1237</v>
      </c>
      <c r="H2109" t="s">
        <v>1243</v>
      </c>
      <c r="I2109">
        <v>9150301</v>
      </c>
      <c r="J2109">
        <v>84</v>
      </c>
    </row>
    <row r="2110" spans="1:10">
      <c r="A2110">
        <v>804371</v>
      </c>
      <c r="B2110" t="s">
        <v>1526</v>
      </c>
      <c r="C2110" t="s">
        <v>3104</v>
      </c>
      <c r="D2110" t="s">
        <v>1241</v>
      </c>
      <c r="E2110" t="s">
        <v>1242</v>
      </c>
      <c r="F2110" t="s">
        <v>380</v>
      </c>
      <c r="G2110" t="s">
        <v>1237</v>
      </c>
      <c r="J2110">
        <v>89</v>
      </c>
    </row>
    <row r="2111" spans="1:10">
      <c r="A2111">
        <v>805289</v>
      </c>
      <c r="B2111" t="s">
        <v>1592</v>
      </c>
      <c r="C2111" t="s">
        <v>3105</v>
      </c>
      <c r="D2111" t="s">
        <v>1241</v>
      </c>
      <c r="E2111" t="s">
        <v>1242</v>
      </c>
      <c r="F2111" t="s">
        <v>380</v>
      </c>
      <c r="G2111" t="s">
        <v>1237</v>
      </c>
      <c r="J2111">
        <v>7</v>
      </c>
    </row>
    <row r="2112" spans="1:10">
      <c r="A2112">
        <v>800419</v>
      </c>
      <c r="B2112" t="s">
        <v>1400</v>
      </c>
      <c r="C2112" t="s">
        <v>3106</v>
      </c>
      <c r="D2112" t="s">
        <v>1241</v>
      </c>
      <c r="E2112" t="s">
        <v>1242</v>
      </c>
      <c r="F2112" t="s">
        <v>380</v>
      </c>
      <c r="G2112" t="s">
        <v>1237</v>
      </c>
      <c r="J2112">
        <v>7</v>
      </c>
    </row>
    <row r="2113" spans="1:10">
      <c r="A2113">
        <v>809472</v>
      </c>
      <c r="B2113" t="s">
        <v>965</v>
      </c>
      <c r="C2113" t="s">
        <v>3107</v>
      </c>
      <c r="D2113" t="s">
        <v>1241</v>
      </c>
      <c r="F2113" t="s">
        <v>380</v>
      </c>
      <c r="G2113" t="s">
        <v>1237</v>
      </c>
      <c r="J2113">
        <v>90</v>
      </c>
    </row>
    <row r="2114" spans="1:10">
      <c r="A2114">
        <v>710877</v>
      </c>
      <c r="B2114" t="s">
        <v>935</v>
      </c>
      <c r="C2114" t="s">
        <v>3108</v>
      </c>
      <c r="D2114" t="s">
        <v>1234</v>
      </c>
      <c r="F2114" t="s">
        <v>380</v>
      </c>
      <c r="G2114" t="s">
        <v>1237</v>
      </c>
      <c r="J2114">
        <v>68</v>
      </c>
    </row>
    <row r="2115" spans="1:10">
      <c r="A2115">
        <v>701855</v>
      </c>
      <c r="B2115" t="s">
        <v>1023</v>
      </c>
      <c r="C2115" t="s">
        <v>3109</v>
      </c>
      <c r="D2115" t="s">
        <v>1234</v>
      </c>
      <c r="E2115" t="s">
        <v>1236</v>
      </c>
      <c r="F2115" t="s">
        <v>380</v>
      </c>
      <c r="G2115" t="s">
        <v>1237</v>
      </c>
      <c r="H2115" t="s">
        <v>1243</v>
      </c>
      <c r="J2115">
        <v>85</v>
      </c>
    </row>
    <row r="2116" spans="1:10">
      <c r="A2116">
        <v>710874</v>
      </c>
      <c r="B2116" t="s">
        <v>1288</v>
      </c>
      <c r="C2116" t="s">
        <v>3110</v>
      </c>
      <c r="D2116" t="s">
        <v>1234</v>
      </c>
      <c r="F2116" t="s">
        <v>380</v>
      </c>
      <c r="G2116" t="s">
        <v>1237</v>
      </c>
      <c r="J2116">
        <v>78</v>
      </c>
    </row>
    <row r="2117" spans="1:10">
      <c r="A2117">
        <v>701663</v>
      </c>
      <c r="B2117" t="s">
        <v>1477</v>
      </c>
      <c r="C2117" t="s">
        <v>3110</v>
      </c>
      <c r="D2117" t="s">
        <v>1234</v>
      </c>
      <c r="F2117" t="s">
        <v>380</v>
      </c>
      <c r="G2117" t="s">
        <v>1237</v>
      </c>
      <c r="J2117">
        <v>4</v>
      </c>
    </row>
    <row r="2118" spans="1:10">
      <c r="A2118">
        <v>804560</v>
      </c>
      <c r="B2118" t="s">
        <v>1592</v>
      </c>
      <c r="C2118" t="s">
        <v>3111</v>
      </c>
      <c r="D2118" t="s">
        <v>1241</v>
      </c>
      <c r="E2118" t="s">
        <v>1254</v>
      </c>
      <c r="F2118" t="s">
        <v>380</v>
      </c>
      <c r="G2118" t="s">
        <v>1237</v>
      </c>
      <c r="J2118">
        <v>8</v>
      </c>
    </row>
    <row r="2119" spans="1:10">
      <c r="A2119">
        <v>714734</v>
      </c>
      <c r="B2119" t="s">
        <v>652</v>
      </c>
      <c r="C2119" t="s">
        <v>3112</v>
      </c>
      <c r="D2119" t="s">
        <v>1234</v>
      </c>
      <c r="F2119" t="s">
        <v>380</v>
      </c>
      <c r="G2119" t="s">
        <v>1237</v>
      </c>
      <c r="J2119">
        <v>5</v>
      </c>
    </row>
    <row r="2120" spans="1:10">
      <c r="A2120">
        <v>706703</v>
      </c>
      <c r="B2120" t="s">
        <v>1288</v>
      </c>
      <c r="C2120" t="s">
        <v>3112</v>
      </c>
      <c r="D2120" t="s">
        <v>1234</v>
      </c>
      <c r="F2120" t="s">
        <v>380</v>
      </c>
      <c r="G2120" t="s">
        <v>1237</v>
      </c>
      <c r="J2120">
        <v>79</v>
      </c>
    </row>
    <row r="2121" spans="1:10">
      <c r="A2121">
        <v>889170</v>
      </c>
      <c r="B2121" t="s">
        <v>965</v>
      </c>
      <c r="C2121" t="s">
        <v>3113</v>
      </c>
      <c r="D2121" t="s">
        <v>1241</v>
      </c>
      <c r="E2121" t="s">
        <v>1254</v>
      </c>
      <c r="F2121" t="s">
        <v>380</v>
      </c>
      <c r="G2121" t="s">
        <v>1237</v>
      </c>
      <c r="H2121" t="s">
        <v>1243</v>
      </c>
      <c r="J2121">
        <v>8</v>
      </c>
    </row>
    <row r="2122" spans="1:10">
      <c r="A2122">
        <v>705773</v>
      </c>
      <c r="B2122" t="s">
        <v>1411</v>
      </c>
      <c r="C2122" t="s">
        <v>3114</v>
      </c>
      <c r="D2122" t="s">
        <v>1234</v>
      </c>
      <c r="E2122" t="s">
        <v>1235</v>
      </c>
      <c r="F2122" t="s">
        <v>380</v>
      </c>
      <c r="G2122" t="s">
        <v>1237</v>
      </c>
      <c r="H2122" t="s">
        <v>1243</v>
      </c>
      <c r="J2122">
        <v>83</v>
      </c>
    </row>
    <row r="2123" spans="1:10">
      <c r="A2123">
        <v>805952</v>
      </c>
      <c r="B2123" t="s">
        <v>1159</v>
      </c>
      <c r="C2123" t="s">
        <v>3115</v>
      </c>
      <c r="D2123" t="s">
        <v>1241</v>
      </c>
      <c r="F2123" t="s">
        <v>380</v>
      </c>
      <c r="G2123" t="s">
        <v>1237</v>
      </c>
    </row>
    <row r="2124" spans="1:10">
      <c r="A2124">
        <v>715915</v>
      </c>
      <c r="B2124" t="s">
        <v>965</v>
      </c>
      <c r="C2124" t="s">
        <v>3116</v>
      </c>
      <c r="D2124" t="s">
        <v>1234</v>
      </c>
      <c r="E2124" t="s">
        <v>1236</v>
      </c>
      <c r="F2124" t="s">
        <v>380</v>
      </c>
      <c r="G2124" t="s">
        <v>1237</v>
      </c>
      <c r="J2124">
        <v>77</v>
      </c>
    </row>
    <row r="2125" spans="1:10">
      <c r="A2125">
        <v>710078</v>
      </c>
      <c r="B2125" t="s">
        <v>655</v>
      </c>
      <c r="C2125" t="s">
        <v>3117</v>
      </c>
      <c r="D2125" t="s">
        <v>1234</v>
      </c>
      <c r="E2125" t="s">
        <v>1319</v>
      </c>
      <c r="F2125" t="s">
        <v>189</v>
      </c>
      <c r="G2125" t="s">
        <v>1237</v>
      </c>
      <c r="J2125">
        <v>78</v>
      </c>
    </row>
    <row r="2126" spans="1:10">
      <c r="A2126">
        <v>887305</v>
      </c>
      <c r="B2126" t="s">
        <v>1500</v>
      </c>
      <c r="C2126" t="s">
        <v>3118</v>
      </c>
      <c r="D2126" t="s">
        <v>1241</v>
      </c>
      <c r="E2126" t="s">
        <v>1319</v>
      </c>
      <c r="F2126" t="s">
        <v>189</v>
      </c>
      <c r="G2126" t="s">
        <v>1237</v>
      </c>
      <c r="H2126" t="s">
        <v>1243</v>
      </c>
      <c r="I2126">
        <v>9155169</v>
      </c>
      <c r="J2126">
        <v>10</v>
      </c>
    </row>
    <row r="2127" spans="1:10">
      <c r="A2127">
        <v>700657</v>
      </c>
      <c r="B2127" t="s">
        <v>1019</v>
      </c>
      <c r="C2127" t="s">
        <v>3119</v>
      </c>
      <c r="D2127" t="s">
        <v>1234</v>
      </c>
      <c r="F2127" t="s">
        <v>380</v>
      </c>
      <c r="G2127" t="s">
        <v>1237</v>
      </c>
      <c r="J2127">
        <v>69</v>
      </c>
    </row>
    <row r="2128" spans="1:10">
      <c r="A2128">
        <v>809058</v>
      </c>
      <c r="B2128" t="s">
        <v>3120</v>
      </c>
      <c r="C2128" t="s">
        <v>3121</v>
      </c>
      <c r="D2128" t="s">
        <v>1241</v>
      </c>
      <c r="E2128" t="s">
        <v>1242</v>
      </c>
      <c r="F2128" t="s">
        <v>219</v>
      </c>
      <c r="G2128" t="s">
        <v>1237</v>
      </c>
      <c r="J2128">
        <v>9</v>
      </c>
    </row>
    <row r="2129" spans="1:10">
      <c r="A2129">
        <v>711293</v>
      </c>
      <c r="B2129" t="s">
        <v>3122</v>
      </c>
      <c r="C2129" t="s">
        <v>3123</v>
      </c>
      <c r="D2129" t="s">
        <v>1234</v>
      </c>
      <c r="E2129" t="s">
        <v>1236</v>
      </c>
      <c r="F2129" t="s">
        <v>380</v>
      </c>
      <c r="G2129" t="s">
        <v>1237</v>
      </c>
      <c r="J2129">
        <v>78</v>
      </c>
    </row>
    <row r="2130" spans="1:10">
      <c r="A2130">
        <v>718055</v>
      </c>
      <c r="B2130" t="s">
        <v>1069</v>
      </c>
      <c r="C2130" t="s">
        <v>3124</v>
      </c>
      <c r="D2130" t="s">
        <v>1234</v>
      </c>
      <c r="E2130" t="s">
        <v>1236</v>
      </c>
      <c r="F2130" t="s">
        <v>380</v>
      </c>
      <c r="G2130" t="s">
        <v>1237</v>
      </c>
      <c r="H2130" t="s">
        <v>1243</v>
      </c>
      <c r="J2130">
        <v>81</v>
      </c>
    </row>
    <row r="2131" spans="1:10">
      <c r="A2131">
        <v>715832</v>
      </c>
      <c r="B2131" t="s">
        <v>1539</v>
      </c>
      <c r="C2131" t="s">
        <v>3125</v>
      </c>
      <c r="D2131" t="s">
        <v>1234</v>
      </c>
      <c r="F2131" t="s">
        <v>380</v>
      </c>
      <c r="G2131" t="s">
        <v>1237</v>
      </c>
      <c r="J2131">
        <v>88</v>
      </c>
    </row>
    <row r="2132" spans="1:10">
      <c r="A2132">
        <v>709708</v>
      </c>
      <c r="B2132" t="s">
        <v>1258</v>
      </c>
      <c r="C2132" t="s">
        <v>3125</v>
      </c>
      <c r="D2132" t="s">
        <v>1234</v>
      </c>
      <c r="F2132" t="s">
        <v>380</v>
      </c>
      <c r="G2132" t="s">
        <v>1237</v>
      </c>
      <c r="J2132">
        <v>89</v>
      </c>
    </row>
    <row r="2133" spans="1:10">
      <c r="A2133">
        <v>800177</v>
      </c>
      <c r="B2133" t="s">
        <v>3126</v>
      </c>
      <c r="C2133" t="s">
        <v>3127</v>
      </c>
      <c r="D2133" t="s">
        <v>1241</v>
      </c>
      <c r="E2133" t="s">
        <v>1319</v>
      </c>
      <c r="F2133" t="s">
        <v>179</v>
      </c>
      <c r="G2133" t="s">
        <v>1237</v>
      </c>
      <c r="H2133" t="s">
        <v>1243</v>
      </c>
      <c r="I2133">
        <v>9155019</v>
      </c>
      <c r="J2133">
        <v>0</v>
      </c>
    </row>
    <row r="2134" spans="1:10">
      <c r="A2134">
        <v>812391</v>
      </c>
      <c r="B2134" t="s">
        <v>1500</v>
      </c>
      <c r="C2134" t="s">
        <v>3127</v>
      </c>
      <c r="D2134" t="s">
        <v>1241</v>
      </c>
      <c r="E2134" t="s">
        <v>1319</v>
      </c>
      <c r="F2134" t="s">
        <v>179</v>
      </c>
      <c r="G2134" t="s">
        <v>1237</v>
      </c>
      <c r="H2134" t="s">
        <v>1243</v>
      </c>
      <c r="J2134">
        <v>2</v>
      </c>
    </row>
    <row r="2135" spans="1:10">
      <c r="A2135">
        <v>716710</v>
      </c>
      <c r="B2135" t="s">
        <v>1539</v>
      </c>
      <c r="C2135" t="s">
        <v>3128</v>
      </c>
      <c r="D2135" t="s">
        <v>1234</v>
      </c>
      <c r="E2135" t="s">
        <v>1256</v>
      </c>
      <c r="F2135" t="s">
        <v>380</v>
      </c>
      <c r="G2135" t="s">
        <v>1237</v>
      </c>
      <c r="J2135">
        <v>92</v>
      </c>
    </row>
    <row r="2136" spans="1:10">
      <c r="A2136">
        <v>805176</v>
      </c>
      <c r="B2136" t="s">
        <v>130</v>
      </c>
      <c r="C2136" t="s">
        <v>3129</v>
      </c>
      <c r="D2136" t="s">
        <v>1241</v>
      </c>
      <c r="E2136" t="s">
        <v>1236</v>
      </c>
      <c r="F2136" t="s">
        <v>380</v>
      </c>
      <c r="G2136" t="s">
        <v>1237</v>
      </c>
      <c r="H2136" t="s">
        <v>1243</v>
      </c>
      <c r="J2136">
        <v>85</v>
      </c>
    </row>
    <row r="2137" spans="1:10">
      <c r="A2137">
        <v>778034</v>
      </c>
      <c r="B2137" t="s">
        <v>661</v>
      </c>
      <c r="C2137" t="s">
        <v>3130</v>
      </c>
      <c r="D2137" t="s">
        <v>1234</v>
      </c>
      <c r="E2137" t="s">
        <v>1248</v>
      </c>
      <c r="F2137" t="s">
        <v>197</v>
      </c>
      <c r="G2137" t="s">
        <v>1237</v>
      </c>
      <c r="J2137">
        <v>16</v>
      </c>
    </row>
    <row r="2138" spans="1:10">
      <c r="A2138">
        <v>776162</v>
      </c>
      <c r="B2138" t="s">
        <v>1399</v>
      </c>
      <c r="C2138" t="s">
        <v>3131</v>
      </c>
      <c r="D2138" t="s">
        <v>1234</v>
      </c>
      <c r="E2138" t="s">
        <v>1271</v>
      </c>
      <c r="F2138" t="s">
        <v>169</v>
      </c>
      <c r="G2138" t="s">
        <v>1237</v>
      </c>
      <c r="H2138" t="s">
        <v>1243</v>
      </c>
      <c r="J2138">
        <v>11</v>
      </c>
    </row>
    <row r="2139" spans="1:10">
      <c r="A2139">
        <v>776161</v>
      </c>
      <c r="B2139" t="s">
        <v>943</v>
      </c>
      <c r="C2139" t="s">
        <v>3131</v>
      </c>
      <c r="D2139" t="s">
        <v>1234</v>
      </c>
      <c r="E2139" t="s">
        <v>1271</v>
      </c>
      <c r="F2139" t="s">
        <v>169</v>
      </c>
      <c r="G2139" t="s">
        <v>1237</v>
      </c>
      <c r="H2139" t="s">
        <v>1243</v>
      </c>
      <c r="J2139">
        <v>10</v>
      </c>
    </row>
    <row r="2140" spans="1:10">
      <c r="A2140">
        <v>714718</v>
      </c>
      <c r="B2140" t="s">
        <v>529</v>
      </c>
      <c r="C2140" t="s">
        <v>3132</v>
      </c>
      <c r="D2140" t="s">
        <v>1234</v>
      </c>
      <c r="E2140" t="s">
        <v>1236</v>
      </c>
      <c r="F2140" t="s">
        <v>348</v>
      </c>
      <c r="G2140" t="s">
        <v>1237</v>
      </c>
      <c r="H2140" t="s">
        <v>1243</v>
      </c>
      <c r="J2140">
        <v>8</v>
      </c>
    </row>
    <row r="2141" spans="1:10">
      <c r="A2141">
        <v>702221</v>
      </c>
      <c r="B2141" t="s">
        <v>938</v>
      </c>
      <c r="C2141" t="s">
        <v>3132</v>
      </c>
      <c r="D2141" t="s">
        <v>1234</v>
      </c>
      <c r="F2141" t="s">
        <v>380</v>
      </c>
      <c r="G2141" t="s">
        <v>1237</v>
      </c>
      <c r="J2141">
        <v>51</v>
      </c>
    </row>
    <row r="2142" spans="1:10">
      <c r="A2142">
        <v>708032</v>
      </c>
      <c r="B2142" t="s">
        <v>1718</v>
      </c>
      <c r="C2142" t="s">
        <v>3132</v>
      </c>
      <c r="D2142" t="s">
        <v>1234</v>
      </c>
      <c r="E2142" t="s">
        <v>1236</v>
      </c>
      <c r="F2142" t="s">
        <v>348</v>
      </c>
      <c r="G2142" t="s">
        <v>1237</v>
      </c>
      <c r="H2142" t="s">
        <v>1243</v>
      </c>
      <c r="J2142">
        <v>12</v>
      </c>
    </row>
    <row r="2143" spans="1:10">
      <c r="A2143">
        <v>714048</v>
      </c>
      <c r="B2143" t="s">
        <v>1477</v>
      </c>
      <c r="C2143" t="s">
        <v>3132</v>
      </c>
      <c r="D2143" t="s">
        <v>1234</v>
      </c>
      <c r="E2143" t="s">
        <v>1319</v>
      </c>
      <c r="F2143" t="s">
        <v>179</v>
      </c>
      <c r="G2143" t="s">
        <v>1237</v>
      </c>
      <c r="J2143">
        <v>86</v>
      </c>
    </row>
    <row r="2144" spans="1:10">
      <c r="A2144">
        <v>773744</v>
      </c>
      <c r="B2144" t="s">
        <v>1477</v>
      </c>
      <c r="C2144" t="s">
        <v>3132</v>
      </c>
      <c r="D2144" t="s">
        <v>1234</v>
      </c>
      <c r="E2144" t="s">
        <v>1319</v>
      </c>
      <c r="F2144" t="s">
        <v>189</v>
      </c>
      <c r="G2144" t="s">
        <v>1237</v>
      </c>
      <c r="H2144" t="s">
        <v>1243</v>
      </c>
      <c r="I2144">
        <v>9150423</v>
      </c>
      <c r="J2144">
        <v>10</v>
      </c>
    </row>
    <row r="2145" spans="1:10">
      <c r="A2145">
        <v>800801</v>
      </c>
      <c r="B2145" t="s">
        <v>2051</v>
      </c>
      <c r="C2145" t="s">
        <v>3133</v>
      </c>
      <c r="D2145" t="s">
        <v>1241</v>
      </c>
      <c r="E2145" t="s">
        <v>1319</v>
      </c>
      <c r="F2145" t="s">
        <v>179</v>
      </c>
      <c r="G2145" t="s">
        <v>1237</v>
      </c>
      <c r="J2145">
        <v>10</v>
      </c>
    </row>
    <row r="2146" spans="1:10">
      <c r="A2146">
        <v>801540</v>
      </c>
      <c r="B2146" t="s">
        <v>1449</v>
      </c>
      <c r="C2146" t="s">
        <v>3133</v>
      </c>
      <c r="D2146" t="s">
        <v>1241</v>
      </c>
      <c r="E2146" t="s">
        <v>1236</v>
      </c>
      <c r="F2146" t="s">
        <v>380</v>
      </c>
      <c r="G2146" t="s">
        <v>1237</v>
      </c>
      <c r="J2146">
        <v>75</v>
      </c>
    </row>
    <row r="2147" spans="1:10">
      <c r="A2147">
        <v>813056</v>
      </c>
      <c r="B2147" t="s">
        <v>1592</v>
      </c>
      <c r="C2147" t="s">
        <v>3133</v>
      </c>
      <c r="D2147" t="s">
        <v>1241</v>
      </c>
      <c r="F2147" t="s">
        <v>380</v>
      </c>
      <c r="G2147" t="s">
        <v>1237</v>
      </c>
      <c r="J2147">
        <v>95</v>
      </c>
    </row>
    <row r="2148" spans="1:10">
      <c r="A2148">
        <v>714557</v>
      </c>
      <c r="B2148" t="s">
        <v>652</v>
      </c>
      <c r="C2148" t="s">
        <v>3134</v>
      </c>
      <c r="D2148" t="s">
        <v>1234</v>
      </c>
      <c r="E2148" t="s">
        <v>1271</v>
      </c>
      <c r="F2148" t="s">
        <v>380</v>
      </c>
      <c r="G2148" t="s">
        <v>1237</v>
      </c>
      <c r="H2148" t="s">
        <v>1243</v>
      </c>
      <c r="J2148">
        <v>91</v>
      </c>
    </row>
    <row r="2149" spans="1:10">
      <c r="A2149">
        <v>812363</v>
      </c>
      <c r="B2149" t="s">
        <v>1526</v>
      </c>
      <c r="C2149" t="s">
        <v>3135</v>
      </c>
      <c r="D2149" t="s">
        <v>1241</v>
      </c>
      <c r="E2149" t="s">
        <v>1271</v>
      </c>
      <c r="F2149" t="s">
        <v>380</v>
      </c>
      <c r="G2149" t="s">
        <v>1237</v>
      </c>
      <c r="J2149">
        <v>73</v>
      </c>
    </row>
    <row r="2150" spans="1:10">
      <c r="A2150">
        <v>774309</v>
      </c>
      <c r="B2150" t="s">
        <v>1023</v>
      </c>
      <c r="C2150" t="s">
        <v>3136</v>
      </c>
      <c r="D2150" t="s">
        <v>1234</v>
      </c>
      <c r="E2150" t="s">
        <v>1264</v>
      </c>
      <c r="F2150" t="s">
        <v>1263</v>
      </c>
      <c r="G2150" t="s">
        <v>1237</v>
      </c>
      <c r="H2150" t="s">
        <v>1243</v>
      </c>
      <c r="J2150">
        <v>87</v>
      </c>
    </row>
    <row r="2151" spans="1:10">
      <c r="A2151">
        <v>889158</v>
      </c>
      <c r="B2151" t="s">
        <v>1351</v>
      </c>
      <c r="C2151" t="s">
        <v>3137</v>
      </c>
      <c r="D2151" t="s">
        <v>1241</v>
      </c>
      <c r="E2151" t="s">
        <v>1254</v>
      </c>
      <c r="F2151" t="s">
        <v>380</v>
      </c>
      <c r="G2151" t="s">
        <v>1237</v>
      </c>
      <c r="H2151" t="s">
        <v>1243</v>
      </c>
      <c r="J2151">
        <v>4</v>
      </c>
    </row>
    <row r="2152" spans="1:10">
      <c r="A2152">
        <v>702635</v>
      </c>
      <c r="B2152" t="s">
        <v>1895</v>
      </c>
      <c r="C2152" t="s">
        <v>3138</v>
      </c>
      <c r="D2152" t="s">
        <v>1234</v>
      </c>
      <c r="E2152" t="s">
        <v>1242</v>
      </c>
      <c r="F2152" t="s">
        <v>380</v>
      </c>
      <c r="G2152" t="s">
        <v>1237</v>
      </c>
      <c r="J2152">
        <v>13</v>
      </c>
    </row>
    <row r="2153" spans="1:10">
      <c r="A2153">
        <v>804055</v>
      </c>
      <c r="B2153" t="s">
        <v>1500</v>
      </c>
      <c r="C2153" t="s">
        <v>3139</v>
      </c>
      <c r="D2153" t="s">
        <v>1241</v>
      </c>
      <c r="E2153" t="s">
        <v>1242</v>
      </c>
      <c r="F2153" t="s">
        <v>380</v>
      </c>
      <c r="G2153" t="s">
        <v>1237</v>
      </c>
      <c r="J2153">
        <v>11</v>
      </c>
    </row>
    <row r="2154" spans="1:10">
      <c r="A2154">
        <v>708571</v>
      </c>
      <c r="B2154" t="s">
        <v>2778</v>
      </c>
      <c r="C2154" t="s">
        <v>3140</v>
      </c>
      <c r="D2154" t="s">
        <v>1234</v>
      </c>
      <c r="E2154" t="s">
        <v>1236</v>
      </c>
      <c r="F2154" t="s">
        <v>380</v>
      </c>
      <c r="G2154" t="s">
        <v>1237</v>
      </c>
      <c r="J2154">
        <v>89</v>
      </c>
    </row>
    <row r="2155" spans="1:10">
      <c r="A2155">
        <v>811066</v>
      </c>
      <c r="B2155" t="s">
        <v>1745</v>
      </c>
      <c r="C2155" t="s">
        <v>3141</v>
      </c>
      <c r="D2155" t="s">
        <v>1241</v>
      </c>
      <c r="E2155" t="s">
        <v>1242</v>
      </c>
      <c r="F2155" t="s">
        <v>380</v>
      </c>
      <c r="G2155" t="s">
        <v>1237</v>
      </c>
      <c r="J2155">
        <v>6</v>
      </c>
    </row>
    <row r="2156" spans="1:10">
      <c r="A2156">
        <v>808116</v>
      </c>
      <c r="B2156" t="s">
        <v>1358</v>
      </c>
      <c r="C2156" t="s">
        <v>3142</v>
      </c>
      <c r="D2156" t="s">
        <v>1241</v>
      </c>
      <c r="E2156" t="s">
        <v>1249</v>
      </c>
      <c r="F2156" t="s">
        <v>380</v>
      </c>
      <c r="G2156" t="s">
        <v>1237</v>
      </c>
      <c r="H2156" t="s">
        <v>1243</v>
      </c>
      <c r="J2156">
        <v>91</v>
      </c>
    </row>
    <row r="2157" spans="1:10">
      <c r="A2157">
        <v>714747</v>
      </c>
      <c r="B2157" t="s">
        <v>3143</v>
      </c>
      <c r="C2157" t="s">
        <v>3144</v>
      </c>
      <c r="D2157" t="s">
        <v>1234</v>
      </c>
      <c r="E2157" t="s">
        <v>1242</v>
      </c>
      <c r="F2157" t="s">
        <v>380</v>
      </c>
      <c r="G2157" t="s">
        <v>1237</v>
      </c>
      <c r="J2157">
        <v>7</v>
      </c>
    </row>
    <row r="2158" spans="1:10">
      <c r="A2158">
        <v>704389</v>
      </c>
      <c r="B2158" t="s">
        <v>1133</v>
      </c>
      <c r="C2158" t="s">
        <v>3144</v>
      </c>
      <c r="D2158" t="s">
        <v>1234</v>
      </c>
      <c r="F2158" t="s">
        <v>380</v>
      </c>
      <c r="G2158" t="s">
        <v>1237</v>
      </c>
      <c r="H2158" t="s">
        <v>1243</v>
      </c>
      <c r="J2158">
        <v>83</v>
      </c>
    </row>
    <row r="2159" spans="1:10">
      <c r="A2159">
        <v>708103</v>
      </c>
      <c r="B2159" t="s">
        <v>652</v>
      </c>
      <c r="C2159" t="s">
        <v>3144</v>
      </c>
      <c r="D2159" t="s">
        <v>1234</v>
      </c>
      <c r="E2159" t="s">
        <v>1319</v>
      </c>
      <c r="F2159" t="s">
        <v>1507</v>
      </c>
      <c r="G2159" t="s">
        <v>1237</v>
      </c>
      <c r="J2159">
        <v>87</v>
      </c>
    </row>
    <row r="2160" spans="1:10">
      <c r="A2160">
        <v>778853</v>
      </c>
      <c r="B2160" t="s">
        <v>652</v>
      </c>
      <c r="C2160" t="s">
        <v>3144</v>
      </c>
      <c r="D2160" t="s">
        <v>1234</v>
      </c>
      <c r="E2160" t="s">
        <v>1319</v>
      </c>
      <c r="F2160" t="s">
        <v>1507</v>
      </c>
      <c r="G2160" t="s">
        <v>1237</v>
      </c>
      <c r="J2160">
        <v>20</v>
      </c>
    </row>
    <row r="2161" spans="1:10">
      <c r="A2161">
        <v>704140</v>
      </c>
      <c r="B2161" t="s">
        <v>2590</v>
      </c>
      <c r="C2161" t="s">
        <v>3144</v>
      </c>
      <c r="D2161" t="s">
        <v>1234</v>
      </c>
      <c r="F2161" t="s">
        <v>380</v>
      </c>
      <c r="G2161" t="s">
        <v>1237</v>
      </c>
      <c r="J2161">
        <v>83</v>
      </c>
    </row>
    <row r="2162" spans="1:10">
      <c r="A2162">
        <v>700645</v>
      </c>
      <c r="B2162" t="s">
        <v>1023</v>
      </c>
      <c r="C2162" t="s">
        <v>3144</v>
      </c>
      <c r="D2162" t="s">
        <v>1234</v>
      </c>
      <c r="E2162" t="s">
        <v>1271</v>
      </c>
      <c r="F2162" t="s">
        <v>380</v>
      </c>
      <c r="G2162" t="s">
        <v>1237</v>
      </c>
      <c r="H2162" t="s">
        <v>1243</v>
      </c>
      <c r="J2162">
        <v>83</v>
      </c>
    </row>
    <row r="2163" spans="1:10">
      <c r="A2163">
        <v>717848</v>
      </c>
      <c r="B2163" t="s">
        <v>935</v>
      </c>
      <c r="C2163" t="s">
        <v>3144</v>
      </c>
      <c r="D2163" t="s">
        <v>1234</v>
      </c>
      <c r="F2163" t="s">
        <v>179</v>
      </c>
      <c r="G2163" t="s">
        <v>1237</v>
      </c>
      <c r="J2163">
        <v>74</v>
      </c>
    </row>
    <row r="2164" spans="1:10">
      <c r="A2164">
        <v>706124</v>
      </c>
      <c r="B2164" t="s">
        <v>1349</v>
      </c>
      <c r="C2164" t="s">
        <v>3144</v>
      </c>
      <c r="D2164" t="s">
        <v>1234</v>
      </c>
      <c r="E2164" t="s">
        <v>1242</v>
      </c>
      <c r="F2164" t="s">
        <v>380</v>
      </c>
      <c r="G2164" t="s">
        <v>1237</v>
      </c>
      <c r="J2164">
        <v>10</v>
      </c>
    </row>
    <row r="2165" spans="1:10">
      <c r="A2165">
        <v>804887</v>
      </c>
      <c r="B2165" t="s">
        <v>1355</v>
      </c>
      <c r="C2165" t="s">
        <v>3145</v>
      </c>
      <c r="D2165" t="s">
        <v>1241</v>
      </c>
      <c r="F2165" t="s">
        <v>1261</v>
      </c>
      <c r="G2165" t="s">
        <v>1237</v>
      </c>
      <c r="J2165">
        <v>11</v>
      </c>
    </row>
    <row r="2166" spans="1:10">
      <c r="A2166">
        <v>800182</v>
      </c>
      <c r="B2166" t="s">
        <v>1609</v>
      </c>
      <c r="C2166" t="s">
        <v>3146</v>
      </c>
      <c r="D2166" t="s">
        <v>1241</v>
      </c>
      <c r="E2166" t="s">
        <v>1236</v>
      </c>
      <c r="F2166" t="s">
        <v>380</v>
      </c>
      <c r="G2166" t="s">
        <v>1237</v>
      </c>
      <c r="J2166">
        <v>65</v>
      </c>
    </row>
    <row r="2167" spans="1:10">
      <c r="A2167">
        <v>800927</v>
      </c>
      <c r="B2167" t="s">
        <v>1745</v>
      </c>
      <c r="C2167" t="s">
        <v>3146</v>
      </c>
      <c r="D2167" t="s">
        <v>1241</v>
      </c>
      <c r="E2167" t="s">
        <v>1242</v>
      </c>
      <c r="F2167" t="s">
        <v>380</v>
      </c>
      <c r="G2167" t="s">
        <v>1237</v>
      </c>
      <c r="J2167">
        <v>14</v>
      </c>
    </row>
    <row r="2168" spans="1:10">
      <c r="A2168">
        <v>802032</v>
      </c>
      <c r="B2168" t="s">
        <v>1168</v>
      </c>
      <c r="C2168" t="s">
        <v>3146</v>
      </c>
      <c r="D2168" t="s">
        <v>1241</v>
      </c>
      <c r="F2168" t="s">
        <v>380</v>
      </c>
      <c r="G2168" t="s">
        <v>1237</v>
      </c>
      <c r="J2168">
        <v>95</v>
      </c>
    </row>
    <row r="2169" spans="1:10">
      <c r="A2169">
        <v>889364</v>
      </c>
      <c r="B2169" t="s">
        <v>929</v>
      </c>
      <c r="C2169" t="s">
        <v>3146</v>
      </c>
      <c r="D2169" t="s">
        <v>1241</v>
      </c>
      <c r="E2169" t="s">
        <v>1235</v>
      </c>
      <c r="F2169" t="s">
        <v>1261</v>
      </c>
      <c r="G2169" t="s">
        <v>1237</v>
      </c>
      <c r="H2169" t="s">
        <v>1243</v>
      </c>
      <c r="J2169">
        <v>5</v>
      </c>
    </row>
    <row r="2170" spans="1:10">
      <c r="A2170">
        <v>806362</v>
      </c>
      <c r="B2170" t="s">
        <v>1351</v>
      </c>
      <c r="C2170" t="s">
        <v>3146</v>
      </c>
      <c r="D2170" t="s">
        <v>1241</v>
      </c>
      <c r="F2170" t="s">
        <v>1367</v>
      </c>
      <c r="G2170" t="s">
        <v>1237</v>
      </c>
      <c r="J2170">
        <v>90</v>
      </c>
    </row>
    <row r="2171" spans="1:10">
      <c r="A2171">
        <v>804940</v>
      </c>
      <c r="B2171" t="s">
        <v>1355</v>
      </c>
      <c r="C2171" t="s">
        <v>3146</v>
      </c>
      <c r="D2171" t="s">
        <v>1241</v>
      </c>
      <c r="F2171" t="s">
        <v>1568</v>
      </c>
      <c r="G2171" t="s">
        <v>1237</v>
      </c>
      <c r="J2171">
        <v>85</v>
      </c>
    </row>
    <row r="2172" spans="1:10">
      <c r="A2172">
        <v>889363</v>
      </c>
      <c r="B2172" t="s">
        <v>1495</v>
      </c>
      <c r="C2172" t="s">
        <v>3146</v>
      </c>
      <c r="D2172" t="s">
        <v>1241</v>
      </c>
      <c r="E2172" t="s">
        <v>1235</v>
      </c>
      <c r="F2172" t="s">
        <v>1261</v>
      </c>
      <c r="G2172" t="s">
        <v>1237</v>
      </c>
      <c r="H2172" t="s">
        <v>1243</v>
      </c>
      <c r="J2172">
        <v>8</v>
      </c>
    </row>
    <row r="2173" spans="1:10">
      <c r="A2173">
        <v>812440</v>
      </c>
      <c r="B2173" t="s">
        <v>1432</v>
      </c>
      <c r="C2173" t="s">
        <v>3146</v>
      </c>
      <c r="D2173" t="s">
        <v>1241</v>
      </c>
      <c r="E2173" t="s">
        <v>1242</v>
      </c>
      <c r="F2173" t="s">
        <v>380</v>
      </c>
      <c r="G2173" t="s">
        <v>1237</v>
      </c>
      <c r="J2173">
        <v>11</v>
      </c>
    </row>
    <row r="2174" spans="1:10">
      <c r="A2174">
        <v>812904</v>
      </c>
      <c r="B2174" t="s">
        <v>3073</v>
      </c>
      <c r="C2174" t="s">
        <v>3146</v>
      </c>
      <c r="D2174" t="s">
        <v>1241</v>
      </c>
      <c r="E2174" t="s">
        <v>1242</v>
      </c>
      <c r="F2174" t="s">
        <v>380</v>
      </c>
      <c r="G2174" t="s">
        <v>1237</v>
      </c>
      <c r="J2174">
        <v>3</v>
      </c>
    </row>
    <row r="2175" spans="1:10">
      <c r="A2175">
        <v>709042</v>
      </c>
      <c r="B2175" t="s">
        <v>529</v>
      </c>
      <c r="C2175" t="s">
        <v>3147</v>
      </c>
      <c r="D2175" t="s">
        <v>1234</v>
      </c>
      <c r="F2175" t="s">
        <v>380</v>
      </c>
      <c r="G2175" t="s">
        <v>1237</v>
      </c>
      <c r="J2175">
        <v>97</v>
      </c>
    </row>
    <row r="2176" spans="1:10">
      <c r="A2176">
        <v>707098</v>
      </c>
      <c r="B2176" t="s">
        <v>1019</v>
      </c>
      <c r="C2176" t="s">
        <v>3148</v>
      </c>
      <c r="D2176" t="s">
        <v>1234</v>
      </c>
      <c r="E2176" t="s">
        <v>1236</v>
      </c>
      <c r="F2176" t="s">
        <v>380</v>
      </c>
      <c r="G2176" t="s">
        <v>1237</v>
      </c>
      <c r="J2176">
        <v>90</v>
      </c>
    </row>
    <row r="2177" spans="1:10">
      <c r="A2177">
        <v>807553</v>
      </c>
      <c r="B2177" t="s">
        <v>2159</v>
      </c>
      <c r="C2177" t="s">
        <v>3149</v>
      </c>
      <c r="D2177" t="s">
        <v>1241</v>
      </c>
      <c r="F2177" t="s">
        <v>179</v>
      </c>
      <c r="G2177" t="s">
        <v>1237</v>
      </c>
      <c r="J2177">
        <v>88</v>
      </c>
    </row>
    <row r="2178" spans="1:10">
      <c r="A2178">
        <v>775681</v>
      </c>
      <c r="B2178" t="s">
        <v>1288</v>
      </c>
      <c r="C2178" t="s">
        <v>3150</v>
      </c>
      <c r="D2178" t="s">
        <v>1234</v>
      </c>
      <c r="E2178" t="s">
        <v>1254</v>
      </c>
      <c r="F2178" t="s">
        <v>59</v>
      </c>
      <c r="G2178" t="s">
        <v>1237</v>
      </c>
      <c r="H2178" t="s">
        <v>1243</v>
      </c>
      <c r="I2178">
        <v>1696530</v>
      </c>
      <c r="J2178">
        <v>71</v>
      </c>
    </row>
    <row r="2179" spans="1:10">
      <c r="A2179">
        <v>706165</v>
      </c>
      <c r="B2179" t="s">
        <v>1013</v>
      </c>
      <c r="C2179" t="s">
        <v>3151</v>
      </c>
      <c r="D2179" t="s">
        <v>1234</v>
      </c>
      <c r="E2179" t="s">
        <v>1236</v>
      </c>
      <c r="F2179" t="s">
        <v>380</v>
      </c>
      <c r="G2179" t="s">
        <v>1237</v>
      </c>
      <c r="H2179" t="s">
        <v>1243</v>
      </c>
      <c r="J2179">
        <v>77</v>
      </c>
    </row>
    <row r="2180" spans="1:10">
      <c r="A2180">
        <v>719003</v>
      </c>
      <c r="B2180" t="s">
        <v>935</v>
      </c>
      <c r="C2180" t="s">
        <v>3151</v>
      </c>
      <c r="D2180" t="s">
        <v>1234</v>
      </c>
      <c r="E2180" t="s">
        <v>1236</v>
      </c>
      <c r="F2180" t="s">
        <v>380</v>
      </c>
      <c r="G2180" t="s">
        <v>1237</v>
      </c>
      <c r="J2180">
        <v>73</v>
      </c>
    </row>
    <row r="2181" spans="1:10">
      <c r="A2181">
        <v>888854</v>
      </c>
      <c r="B2181" t="s">
        <v>1406</v>
      </c>
      <c r="C2181" t="s">
        <v>3152</v>
      </c>
      <c r="D2181" t="s">
        <v>1241</v>
      </c>
      <c r="E2181" t="s">
        <v>1254</v>
      </c>
      <c r="F2181" t="s">
        <v>3153</v>
      </c>
      <c r="G2181" t="s">
        <v>1237</v>
      </c>
      <c r="H2181" t="s">
        <v>1243</v>
      </c>
      <c r="I2181">
        <v>9155024</v>
      </c>
      <c r="J2181">
        <v>0</v>
      </c>
    </row>
    <row r="2182" spans="1:10">
      <c r="A2182">
        <v>888855</v>
      </c>
      <c r="B2182" t="s">
        <v>1500</v>
      </c>
      <c r="C2182" t="s">
        <v>3152</v>
      </c>
      <c r="D2182" t="s">
        <v>1241</v>
      </c>
      <c r="E2182" t="s">
        <v>1254</v>
      </c>
      <c r="F2182" t="s">
        <v>59</v>
      </c>
      <c r="G2182" t="s">
        <v>1237</v>
      </c>
      <c r="H2182" t="s">
        <v>1243</v>
      </c>
      <c r="I2182">
        <v>9155055</v>
      </c>
      <c r="J2182">
        <v>2</v>
      </c>
    </row>
    <row r="2183" spans="1:10">
      <c r="A2183">
        <v>717966</v>
      </c>
      <c r="B2183" t="s">
        <v>1265</v>
      </c>
      <c r="C2183" t="s">
        <v>3154</v>
      </c>
      <c r="D2183" t="s">
        <v>1234</v>
      </c>
      <c r="E2183" t="s">
        <v>1235</v>
      </c>
      <c r="F2183" t="s">
        <v>380</v>
      </c>
      <c r="G2183" t="s">
        <v>1237</v>
      </c>
      <c r="J2183">
        <v>5</v>
      </c>
    </row>
    <row r="2184" spans="1:10">
      <c r="A2184">
        <v>801061</v>
      </c>
      <c r="B2184" t="s">
        <v>1279</v>
      </c>
      <c r="C2184" t="s">
        <v>3155</v>
      </c>
      <c r="D2184" t="s">
        <v>1241</v>
      </c>
      <c r="E2184" t="s">
        <v>1236</v>
      </c>
      <c r="F2184" t="s">
        <v>380</v>
      </c>
      <c r="G2184" t="s">
        <v>1237</v>
      </c>
      <c r="H2184" t="s">
        <v>1243</v>
      </c>
      <c r="J2184">
        <v>65</v>
      </c>
    </row>
    <row r="2185" spans="1:10">
      <c r="A2185">
        <v>802699</v>
      </c>
      <c r="B2185" t="s">
        <v>1739</v>
      </c>
      <c r="C2185" t="s">
        <v>3156</v>
      </c>
      <c r="D2185" t="s">
        <v>1241</v>
      </c>
      <c r="E2185" t="s">
        <v>1242</v>
      </c>
      <c r="F2185" t="s">
        <v>380</v>
      </c>
      <c r="G2185" t="s">
        <v>1237</v>
      </c>
      <c r="J2185">
        <v>78</v>
      </c>
    </row>
    <row r="2186" spans="1:10">
      <c r="A2186">
        <v>701399</v>
      </c>
      <c r="B2186" t="s">
        <v>1425</v>
      </c>
      <c r="C2186" t="s">
        <v>3157</v>
      </c>
      <c r="D2186" t="s">
        <v>1234</v>
      </c>
      <c r="F2186" t="s">
        <v>219</v>
      </c>
      <c r="G2186" t="s">
        <v>1237</v>
      </c>
      <c r="J2186">
        <v>8</v>
      </c>
    </row>
    <row r="2187" spans="1:10">
      <c r="A2187">
        <v>710516</v>
      </c>
      <c r="B2187" t="s">
        <v>1380</v>
      </c>
      <c r="C2187" t="s">
        <v>3158</v>
      </c>
      <c r="D2187" t="s">
        <v>1234</v>
      </c>
      <c r="E2187" t="s">
        <v>1264</v>
      </c>
      <c r="F2187" t="s">
        <v>380</v>
      </c>
      <c r="G2187" t="s">
        <v>1237</v>
      </c>
      <c r="H2187" t="s">
        <v>1243</v>
      </c>
      <c r="J2187">
        <v>90</v>
      </c>
    </row>
    <row r="2188" spans="1:10">
      <c r="A2188">
        <v>889216</v>
      </c>
      <c r="B2188" t="s">
        <v>1917</v>
      </c>
      <c r="C2188" t="s">
        <v>3159</v>
      </c>
      <c r="D2188" t="s">
        <v>1241</v>
      </c>
      <c r="E2188" t="s">
        <v>1236</v>
      </c>
      <c r="F2188" t="s">
        <v>169</v>
      </c>
      <c r="G2188" t="s">
        <v>1237</v>
      </c>
      <c r="H2188" t="s">
        <v>1243</v>
      </c>
      <c r="J2188">
        <v>5</v>
      </c>
    </row>
    <row r="2189" spans="1:10">
      <c r="A2189">
        <v>777654</v>
      </c>
      <c r="B2189" t="s">
        <v>124</v>
      </c>
      <c r="C2189" t="s">
        <v>123</v>
      </c>
      <c r="D2189" t="s">
        <v>1234</v>
      </c>
      <c r="E2189" t="s">
        <v>1319</v>
      </c>
      <c r="F2189" t="s">
        <v>189</v>
      </c>
      <c r="G2189" t="s">
        <v>1237</v>
      </c>
      <c r="H2189" t="s">
        <v>1243</v>
      </c>
      <c r="J2189">
        <v>19</v>
      </c>
    </row>
    <row r="2190" spans="1:10">
      <c r="A2190">
        <v>887306</v>
      </c>
      <c r="B2190" t="s">
        <v>671</v>
      </c>
      <c r="C2190" t="s">
        <v>123</v>
      </c>
      <c r="D2190" t="s">
        <v>1241</v>
      </c>
      <c r="E2190" t="s">
        <v>1319</v>
      </c>
      <c r="F2190" t="s">
        <v>179</v>
      </c>
      <c r="G2190" t="s">
        <v>1237</v>
      </c>
      <c r="H2190" t="s">
        <v>1243</v>
      </c>
      <c r="I2190">
        <v>9150356</v>
      </c>
      <c r="J2190">
        <v>89</v>
      </c>
    </row>
    <row r="2191" spans="1:10">
      <c r="A2191">
        <v>717102</v>
      </c>
      <c r="B2191" t="s">
        <v>1288</v>
      </c>
      <c r="C2191" t="s">
        <v>123</v>
      </c>
      <c r="D2191" t="s">
        <v>1234</v>
      </c>
      <c r="E2191" t="s">
        <v>1236</v>
      </c>
      <c r="F2191" t="s">
        <v>380</v>
      </c>
      <c r="G2191" t="s">
        <v>1237</v>
      </c>
      <c r="J2191">
        <v>5</v>
      </c>
    </row>
    <row r="2192" spans="1:10">
      <c r="A2192">
        <v>887625</v>
      </c>
      <c r="B2192" t="s">
        <v>1406</v>
      </c>
      <c r="C2192" t="s">
        <v>926</v>
      </c>
      <c r="D2192" t="s">
        <v>1241</v>
      </c>
      <c r="E2192" t="s">
        <v>1264</v>
      </c>
      <c r="F2192" t="s">
        <v>210</v>
      </c>
      <c r="G2192" t="s">
        <v>1237</v>
      </c>
      <c r="H2192" t="s">
        <v>1243</v>
      </c>
      <c r="I2192">
        <v>1159970</v>
      </c>
      <c r="J2192">
        <v>86</v>
      </c>
    </row>
    <row r="2193" spans="1:10">
      <c r="A2193">
        <v>887299</v>
      </c>
      <c r="B2193" t="s">
        <v>927</v>
      </c>
      <c r="C2193" t="s">
        <v>926</v>
      </c>
      <c r="D2193" t="s">
        <v>1241</v>
      </c>
      <c r="E2193" t="s">
        <v>1319</v>
      </c>
      <c r="F2193" t="s">
        <v>189</v>
      </c>
      <c r="G2193" t="s">
        <v>1237</v>
      </c>
      <c r="H2193" t="s">
        <v>1243</v>
      </c>
      <c r="J2193">
        <v>12</v>
      </c>
    </row>
    <row r="2194" spans="1:10">
      <c r="A2194">
        <v>709888</v>
      </c>
      <c r="B2194" t="s">
        <v>938</v>
      </c>
      <c r="C2194" t="s">
        <v>3160</v>
      </c>
      <c r="D2194" t="s">
        <v>1234</v>
      </c>
      <c r="F2194" t="s">
        <v>380</v>
      </c>
      <c r="G2194" t="s">
        <v>1237</v>
      </c>
      <c r="J2194">
        <v>76</v>
      </c>
    </row>
    <row r="2195" spans="1:10">
      <c r="A2195">
        <v>710526</v>
      </c>
      <c r="B2195" t="s">
        <v>938</v>
      </c>
      <c r="C2195" t="s">
        <v>3161</v>
      </c>
      <c r="D2195" t="s">
        <v>1234</v>
      </c>
      <c r="E2195" t="s">
        <v>1254</v>
      </c>
      <c r="F2195" t="s">
        <v>380</v>
      </c>
      <c r="G2195" t="s">
        <v>1237</v>
      </c>
      <c r="J2195">
        <v>7</v>
      </c>
    </row>
    <row r="2196" spans="1:10">
      <c r="A2196">
        <v>718866</v>
      </c>
      <c r="B2196" t="s">
        <v>1711</v>
      </c>
      <c r="C2196" t="s">
        <v>3161</v>
      </c>
      <c r="D2196" t="s">
        <v>1234</v>
      </c>
      <c r="E2196" t="s">
        <v>1242</v>
      </c>
      <c r="F2196" t="s">
        <v>380</v>
      </c>
      <c r="G2196" t="s">
        <v>1237</v>
      </c>
      <c r="J2196">
        <v>80</v>
      </c>
    </row>
    <row r="2197" spans="1:10">
      <c r="A2197">
        <v>809237</v>
      </c>
      <c r="B2197" t="s">
        <v>2235</v>
      </c>
      <c r="C2197" t="s">
        <v>3162</v>
      </c>
      <c r="D2197" t="s">
        <v>1241</v>
      </c>
      <c r="F2197" t="s">
        <v>380</v>
      </c>
      <c r="G2197" t="s">
        <v>1237</v>
      </c>
      <c r="J2197">
        <v>97</v>
      </c>
    </row>
    <row r="2198" spans="1:10">
      <c r="A2198">
        <v>774746</v>
      </c>
      <c r="B2198" t="s">
        <v>1288</v>
      </c>
      <c r="C2198" t="s">
        <v>3163</v>
      </c>
      <c r="D2198" t="s">
        <v>1234</v>
      </c>
      <c r="F2198" t="s">
        <v>179</v>
      </c>
      <c r="G2198" t="s">
        <v>1237</v>
      </c>
      <c r="H2198" t="s">
        <v>1243</v>
      </c>
      <c r="J2198">
        <v>78</v>
      </c>
    </row>
    <row r="2199" spans="1:10">
      <c r="A2199">
        <v>718855</v>
      </c>
      <c r="B2199" t="s">
        <v>935</v>
      </c>
      <c r="C2199" t="s">
        <v>3164</v>
      </c>
      <c r="D2199" t="s">
        <v>1234</v>
      </c>
      <c r="E2199" t="s">
        <v>1250</v>
      </c>
      <c r="F2199" t="s">
        <v>380</v>
      </c>
      <c r="G2199" t="s">
        <v>1237</v>
      </c>
      <c r="J2199">
        <v>72</v>
      </c>
    </row>
    <row r="2200" spans="1:10">
      <c r="A2200">
        <v>700556</v>
      </c>
      <c r="B2200" t="s">
        <v>675</v>
      </c>
      <c r="C2200" t="s">
        <v>3165</v>
      </c>
      <c r="D2200" t="s">
        <v>1234</v>
      </c>
      <c r="E2200" t="s">
        <v>1264</v>
      </c>
      <c r="F2200" t="s">
        <v>210</v>
      </c>
      <c r="G2200" t="s">
        <v>1237</v>
      </c>
      <c r="J2200">
        <v>72</v>
      </c>
    </row>
    <row r="2201" spans="1:10">
      <c r="A2201">
        <v>776064</v>
      </c>
      <c r="B2201" t="s">
        <v>1023</v>
      </c>
      <c r="C2201" t="s">
        <v>3165</v>
      </c>
      <c r="D2201" t="s">
        <v>1234</v>
      </c>
      <c r="E2201" t="s">
        <v>1242</v>
      </c>
      <c r="F2201" t="s">
        <v>380</v>
      </c>
      <c r="G2201" t="s">
        <v>1237</v>
      </c>
      <c r="H2201" t="s">
        <v>1243</v>
      </c>
      <c r="J2201">
        <v>97</v>
      </c>
    </row>
    <row r="2202" spans="1:10">
      <c r="A2202">
        <v>710476</v>
      </c>
      <c r="B2202" t="s">
        <v>1013</v>
      </c>
      <c r="C2202" t="s">
        <v>3165</v>
      </c>
      <c r="D2202" t="s">
        <v>1234</v>
      </c>
      <c r="E2202" t="s">
        <v>1271</v>
      </c>
      <c r="F2202" t="s">
        <v>380</v>
      </c>
      <c r="G2202" t="s">
        <v>1237</v>
      </c>
      <c r="J2202">
        <v>74</v>
      </c>
    </row>
    <row r="2203" spans="1:10">
      <c r="A2203">
        <v>710557</v>
      </c>
      <c r="B2203" t="s">
        <v>1265</v>
      </c>
      <c r="C2203" t="s">
        <v>3166</v>
      </c>
      <c r="D2203" t="s">
        <v>1234</v>
      </c>
      <c r="E2203" t="s">
        <v>1254</v>
      </c>
      <c r="F2203" t="s">
        <v>380</v>
      </c>
      <c r="G2203" t="s">
        <v>1237</v>
      </c>
      <c r="J2203">
        <v>4</v>
      </c>
    </row>
    <row r="2204" spans="1:10">
      <c r="A2204">
        <v>717359</v>
      </c>
      <c r="B2204" t="s">
        <v>3167</v>
      </c>
      <c r="C2204" t="s">
        <v>3168</v>
      </c>
      <c r="D2204" t="s">
        <v>1234</v>
      </c>
      <c r="E2204" t="s">
        <v>1235</v>
      </c>
      <c r="F2204" t="s">
        <v>380</v>
      </c>
      <c r="G2204" t="s">
        <v>1237</v>
      </c>
      <c r="J2204">
        <v>9</v>
      </c>
    </row>
    <row r="2205" spans="1:10">
      <c r="A2205">
        <v>806850</v>
      </c>
      <c r="B2205" t="s">
        <v>3169</v>
      </c>
      <c r="C2205" t="s">
        <v>3170</v>
      </c>
      <c r="D2205" t="s">
        <v>1241</v>
      </c>
      <c r="E2205" t="s">
        <v>1254</v>
      </c>
      <c r="F2205" t="s">
        <v>380</v>
      </c>
      <c r="G2205" t="s">
        <v>1237</v>
      </c>
      <c r="J2205">
        <v>8</v>
      </c>
    </row>
    <row r="2206" spans="1:10">
      <c r="A2206">
        <v>701914</v>
      </c>
      <c r="B2206" t="s">
        <v>3171</v>
      </c>
      <c r="C2206" t="s">
        <v>3170</v>
      </c>
      <c r="D2206" t="s">
        <v>1234</v>
      </c>
      <c r="E2206" t="s">
        <v>1254</v>
      </c>
      <c r="F2206" t="s">
        <v>380</v>
      </c>
      <c r="G2206" t="s">
        <v>1237</v>
      </c>
      <c r="J2206">
        <v>8</v>
      </c>
    </row>
    <row r="2207" spans="1:10">
      <c r="A2207">
        <v>889175</v>
      </c>
      <c r="B2207" t="s">
        <v>978</v>
      </c>
      <c r="C2207" t="s">
        <v>3172</v>
      </c>
      <c r="D2207" t="s">
        <v>1241</v>
      </c>
      <c r="E2207" t="s">
        <v>1254</v>
      </c>
      <c r="F2207" t="s">
        <v>380</v>
      </c>
      <c r="G2207" t="s">
        <v>1237</v>
      </c>
      <c r="H2207" t="s">
        <v>1243</v>
      </c>
      <c r="J2207">
        <v>7</v>
      </c>
    </row>
    <row r="2208" spans="1:10">
      <c r="A2208">
        <v>890705</v>
      </c>
      <c r="B2208" t="s">
        <v>1745</v>
      </c>
      <c r="C2208" t="s">
        <v>3173</v>
      </c>
      <c r="D2208" t="s">
        <v>1241</v>
      </c>
      <c r="E2208" t="s">
        <v>1242</v>
      </c>
      <c r="F2208" t="s">
        <v>169</v>
      </c>
      <c r="G2208" t="s">
        <v>1237</v>
      </c>
      <c r="H2208" t="s">
        <v>1243</v>
      </c>
      <c r="J2208">
        <v>13</v>
      </c>
    </row>
    <row r="2209" spans="1:10">
      <c r="A2209">
        <v>802481</v>
      </c>
      <c r="B2209" t="s">
        <v>1119</v>
      </c>
      <c r="C2209" t="s">
        <v>3173</v>
      </c>
      <c r="D2209" t="s">
        <v>1241</v>
      </c>
      <c r="E2209" t="s">
        <v>1236</v>
      </c>
      <c r="F2209" t="s">
        <v>171</v>
      </c>
      <c r="G2209" t="s">
        <v>1237</v>
      </c>
      <c r="H2209" t="s">
        <v>1243</v>
      </c>
      <c r="J2209">
        <v>11</v>
      </c>
    </row>
    <row r="2210" spans="1:10">
      <c r="A2210">
        <v>889410</v>
      </c>
      <c r="B2210" t="s">
        <v>3174</v>
      </c>
      <c r="C2210" t="s">
        <v>3173</v>
      </c>
      <c r="D2210" t="s">
        <v>1241</v>
      </c>
      <c r="E2210" t="s">
        <v>1236</v>
      </c>
      <c r="F2210" t="s">
        <v>171</v>
      </c>
      <c r="G2210" t="s">
        <v>1237</v>
      </c>
      <c r="H2210" t="s">
        <v>1243</v>
      </c>
      <c r="J2210">
        <v>8</v>
      </c>
    </row>
    <row r="2211" spans="1:10">
      <c r="A2211">
        <v>806517</v>
      </c>
      <c r="B2211" t="s">
        <v>1449</v>
      </c>
      <c r="C2211" t="s">
        <v>3173</v>
      </c>
      <c r="D2211" t="s">
        <v>1241</v>
      </c>
      <c r="E2211" t="s">
        <v>1242</v>
      </c>
      <c r="F2211" t="s">
        <v>380</v>
      </c>
      <c r="G2211" t="s">
        <v>1237</v>
      </c>
      <c r="J2211">
        <v>5</v>
      </c>
    </row>
    <row r="2212" spans="1:10">
      <c r="A2212">
        <v>806967</v>
      </c>
      <c r="B2212" t="s">
        <v>1169</v>
      </c>
      <c r="C2212" t="s">
        <v>3173</v>
      </c>
      <c r="D2212" t="s">
        <v>1241</v>
      </c>
      <c r="E2212" t="s">
        <v>1242</v>
      </c>
      <c r="F2212" t="s">
        <v>380</v>
      </c>
      <c r="G2212" t="s">
        <v>1237</v>
      </c>
      <c r="J2212">
        <v>3</v>
      </c>
    </row>
    <row r="2213" spans="1:10">
      <c r="A2213">
        <v>708752</v>
      </c>
      <c r="B2213" t="s">
        <v>3175</v>
      </c>
      <c r="C2213" t="s">
        <v>3176</v>
      </c>
      <c r="D2213" t="s">
        <v>1234</v>
      </c>
      <c r="E2213" t="s">
        <v>1236</v>
      </c>
      <c r="F2213" t="s">
        <v>380</v>
      </c>
      <c r="G2213" t="s">
        <v>1237</v>
      </c>
      <c r="J2213">
        <v>77</v>
      </c>
    </row>
    <row r="2214" spans="1:10">
      <c r="A2214">
        <v>716805</v>
      </c>
      <c r="B2214" t="s">
        <v>1019</v>
      </c>
      <c r="C2214" t="s">
        <v>3176</v>
      </c>
      <c r="D2214" t="s">
        <v>1234</v>
      </c>
      <c r="E2214" t="s">
        <v>1236</v>
      </c>
      <c r="F2214" t="s">
        <v>171</v>
      </c>
      <c r="G2214" t="s">
        <v>1237</v>
      </c>
      <c r="H2214" t="s">
        <v>1243</v>
      </c>
      <c r="I2214">
        <v>9150160</v>
      </c>
      <c r="J2214">
        <v>78</v>
      </c>
    </row>
    <row r="2215" spans="1:10">
      <c r="A2215">
        <v>702365</v>
      </c>
      <c r="B2215" t="s">
        <v>1019</v>
      </c>
      <c r="C2215" t="s">
        <v>3176</v>
      </c>
      <c r="D2215" t="s">
        <v>1234</v>
      </c>
      <c r="E2215" t="s">
        <v>1242</v>
      </c>
      <c r="F2215" t="s">
        <v>380</v>
      </c>
      <c r="G2215" t="s">
        <v>1237</v>
      </c>
      <c r="J2215">
        <v>93</v>
      </c>
    </row>
    <row r="2216" spans="1:10">
      <c r="A2216">
        <v>717288</v>
      </c>
      <c r="B2216" t="s">
        <v>938</v>
      </c>
      <c r="C2216" t="s">
        <v>3176</v>
      </c>
      <c r="D2216" t="s">
        <v>1234</v>
      </c>
      <c r="E2216" t="s">
        <v>1250</v>
      </c>
      <c r="F2216" t="s">
        <v>179</v>
      </c>
      <c r="G2216" t="s">
        <v>1237</v>
      </c>
      <c r="J2216">
        <v>88</v>
      </c>
    </row>
    <row r="2217" spans="1:10">
      <c r="A2217">
        <v>703748</v>
      </c>
      <c r="B2217" t="s">
        <v>1718</v>
      </c>
      <c r="C2217" t="s">
        <v>3176</v>
      </c>
      <c r="D2217" t="s">
        <v>1234</v>
      </c>
      <c r="E2217" t="s">
        <v>1242</v>
      </c>
      <c r="F2217" t="s">
        <v>380</v>
      </c>
      <c r="G2217" t="s">
        <v>1237</v>
      </c>
      <c r="J2217">
        <v>82</v>
      </c>
    </row>
    <row r="2218" spans="1:10">
      <c r="A2218">
        <v>709486</v>
      </c>
      <c r="B2218" t="s">
        <v>1595</v>
      </c>
      <c r="C2218" t="s">
        <v>3176</v>
      </c>
      <c r="D2218" t="s">
        <v>1234</v>
      </c>
      <c r="F2218" t="s">
        <v>1261</v>
      </c>
      <c r="G2218" t="s">
        <v>1237</v>
      </c>
      <c r="J2218">
        <v>8</v>
      </c>
    </row>
    <row r="2219" spans="1:10">
      <c r="A2219">
        <v>711139</v>
      </c>
      <c r="B2219" t="s">
        <v>2562</v>
      </c>
      <c r="C2219" t="s">
        <v>3177</v>
      </c>
      <c r="D2219" t="s">
        <v>1234</v>
      </c>
      <c r="E2219" t="s">
        <v>1254</v>
      </c>
      <c r="F2219" t="s">
        <v>380</v>
      </c>
      <c r="G2219" t="s">
        <v>1237</v>
      </c>
      <c r="J2219">
        <v>5</v>
      </c>
    </row>
    <row r="2220" spans="1:10">
      <c r="A2220">
        <v>808261</v>
      </c>
      <c r="B2220" t="s">
        <v>1498</v>
      </c>
      <c r="C2220" t="s">
        <v>3178</v>
      </c>
      <c r="D2220" t="s">
        <v>1241</v>
      </c>
      <c r="F2220" t="s">
        <v>380</v>
      </c>
      <c r="G2220" t="s">
        <v>1237</v>
      </c>
      <c r="H2220" t="s">
        <v>1243</v>
      </c>
      <c r="J2220">
        <v>84</v>
      </c>
    </row>
    <row r="2221" spans="1:10">
      <c r="A2221">
        <v>717297</v>
      </c>
      <c r="B2221" t="s">
        <v>529</v>
      </c>
      <c r="C2221" t="s">
        <v>3179</v>
      </c>
      <c r="D2221" t="s">
        <v>1234</v>
      </c>
      <c r="E2221" t="s">
        <v>1236</v>
      </c>
      <c r="F2221" t="s">
        <v>380</v>
      </c>
      <c r="G2221" t="s">
        <v>1237</v>
      </c>
      <c r="J2221">
        <v>85</v>
      </c>
    </row>
    <row r="2222" spans="1:10">
      <c r="A2222">
        <v>890439</v>
      </c>
      <c r="B2222" t="s">
        <v>1315</v>
      </c>
      <c r="C2222" t="s">
        <v>3180</v>
      </c>
      <c r="D2222" t="s">
        <v>1241</v>
      </c>
      <c r="E2222" t="s">
        <v>1292</v>
      </c>
      <c r="F2222" t="s">
        <v>169</v>
      </c>
      <c r="G2222" t="s">
        <v>1237</v>
      </c>
      <c r="H2222" t="s">
        <v>1243</v>
      </c>
      <c r="J2222">
        <v>15</v>
      </c>
    </row>
    <row r="2223" spans="1:10">
      <c r="A2223">
        <v>889233</v>
      </c>
      <c r="B2223" t="s">
        <v>1442</v>
      </c>
      <c r="C2223" t="s">
        <v>3180</v>
      </c>
      <c r="D2223" t="s">
        <v>1241</v>
      </c>
      <c r="E2223" t="s">
        <v>1292</v>
      </c>
      <c r="F2223" t="s">
        <v>169</v>
      </c>
      <c r="G2223" t="s">
        <v>1237</v>
      </c>
      <c r="H2223" t="s">
        <v>1243</v>
      </c>
      <c r="I2223">
        <v>9155173</v>
      </c>
      <c r="J2223">
        <v>10</v>
      </c>
    </row>
    <row r="2224" spans="1:10">
      <c r="A2224">
        <v>802465</v>
      </c>
      <c r="B2224" t="s">
        <v>1462</v>
      </c>
      <c r="C2224" t="s">
        <v>3181</v>
      </c>
      <c r="D2224" t="s">
        <v>1241</v>
      </c>
      <c r="E2224" t="s">
        <v>1254</v>
      </c>
      <c r="F2224" t="s">
        <v>380</v>
      </c>
      <c r="G2224" t="s">
        <v>1237</v>
      </c>
      <c r="H2224" t="s">
        <v>1243</v>
      </c>
      <c r="J2224">
        <v>91</v>
      </c>
    </row>
    <row r="2225" spans="1:10">
      <c r="A2225">
        <v>704667</v>
      </c>
      <c r="B2225" t="s">
        <v>3182</v>
      </c>
      <c r="C2225" t="s">
        <v>3183</v>
      </c>
      <c r="D2225" t="s">
        <v>1234</v>
      </c>
      <c r="E2225" t="s">
        <v>1256</v>
      </c>
      <c r="F2225" t="s">
        <v>380</v>
      </c>
      <c r="G2225" t="s">
        <v>1237</v>
      </c>
      <c r="H2225" t="s">
        <v>1243</v>
      </c>
      <c r="I2225">
        <v>9150089</v>
      </c>
      <c r="J2225">
        <v>88</v>
      </c>
    </row>
    <row r="2226" spans="1:10">
      <c r="A2226">
        <v>809096</v>
      </c>
      <c r="B2226" t="s">
        <v>333</v>
      </c>
      <c r="C2226" t="s">
        <v>3184</v>
      </c>
      <c r="D2226" t="s">
        <v>1241</v>
      </c>
      <c r="F2226" t="s">
        <v>1261</v>
      </c>
      <c r="G2226" t="s">
        <v>1237</v>
      </c>
      <c r="J2226">
        <v>12</v>
      </c>
    </row>
    <row r="2227" spans="1:10">
      <c r="A2227">
        <v>807158</v>
      </c>
      <c r="B2227" t="s">
        <v>1917</v>
      </c>
      <c r="C2227" t="s">
        <v>3184</v>
      </c>
      <c r="D2227" t="s">
        <v>1241</v>
      </c>
      <c r="F2227" t="s">
        <v>380</v>
      </c>
      <c r="G2227" t="s">
        <v>1237</v>
      </c>
      <c r="J2227">
        <v>7</v>
      </c>
    </row>
    <row r="2228" spans="1:10">
      <c r="A2228">
        <v>809453</v>
      </c>
      <c r="B2228" t="s">
        <v>1355</v>
      </c>
      <c r="C2228" t="s">
        <v>3184</v>
      </c>
      <c r="D2228" t="s">
        <v>1241</v>
      </c>
      <c r="F2228" t="s">
        <v>380</v>
      </c>
      <c r="G2228" t="s">
        <v>1237</v>
      </c>
      <c r="H2228" t="s">
        <v>1243</v>
      </c>
      <c r="J2228">
        <v>86</v>
      </c>
    </row>
    <row r="2229" spans="1:10">
      <c r="A2229">
        <v>774313</v>
      </c>
      <c r="B2229" t="s">
        <v>1023</v>
      </c>
      <c r="C2229" t="s">
        <v>3185</v>
      </c>
      <c r="D2229" t="s">
        <v>1234</v>
      </c>
      <c r="E2229" t="s">
        <v>1264</v>
      </c>
      <c r="F2229" t="s">
        <v>1263</v>
      </c>
      <c r="G2229" t="s">
        <v>1237</v>
      </c>
      <c r="H2229" t="s">
        <v>1243</v>
      </c>
      <c r="J2229">
        <v>79</v>
      </c>
    </row>
    <row r="2230" spans="1:10">
      <c r="A2230">
        <v>701233</v>
      </c>
      <c r="B2230" t="s">
        <v>1258</v>
      </c>
      <c r="C2230" t="s">
        <v>3185</v>
      </c>
      <c r="D2230" t="s">
        <v>1234</v>
      </c>
      <c r="E2230" t="s">
        <v>1292</v>
      </c>
      <c r="F2230" t="s">
        <v>380</v>
      </c>
      <c r="G2230" t="s">
        <v>1237</v>
      </c>
      <c r="H2230" t="s">
        <v>1243</v>
      </c>
      <c r="J2230">
        <v>86</v>
      </c>
    </row>
    <row r="2231" spans="1:10">
      <c r="A2231">
        <v>706201</v>
      </c>
      <c r="B2231" t="s">
        <v>1153</v>
      </c>
      <c r="C2231" t="s">
        <v>3186</v>
      </c>
      <c r="D2231" t="s">
        <v>1234</v>
      </c>
      <c r="E2231" t="s">
        <v>1242</v>
      </c>
      <c r="F2231" t="s">
        <v>380</v>
      </c>
      <c r="G2231" t="s">
        <v>1237</v>
      </c>
      <c r="J2231">
        <v>88</v>
      </c>
    </row>
    <row r="2232" spans="1:10">
      <c r="A2232">
        <v>810228</v>
      </c>
      <c r="B2232" t="s">
        <v>1563</v>
      </c>
      <c r="C2232" t="s">
        <v>3187</v>
      </c>
      <c r="D2232" t="s">
        <v>1241</v>
      </c>
      <c r="E2232" t="s">
        <v>1236</v>
      </c>
      <c r="F2232" t="s">
        <v>181</v>
      </c>
      <c r="G2232" t="s">
        <v>1237</v>
      </c>
      <c r="H2232" t="s">
        <v>1243</v>
      </c>
      <c r="I2232">
        <v>1159999</v>
      </c>
      <c r="J2232">
        <v>95</v>
      </c>
    </row>
    <row r="2233" spans="1:10">
      <c r="A2233">
        <v>710132</v>
      </c>
      <c r="B2233" t="s">
        <v>1019</v>
      </c>
      <c r="C2233" t="s">
        <v>3188</v>
      </c>
      <c r="D2233" t="s">
        <v>1234</v>
      </c>
      <c r="E2233" t="s">
        <v>1250</v>
      </c>
      <c r="F2233" t="s">
        <v>1888</v>
      </c>
      <c r="G2233" t="s">
        <v>1237</v>
      </c>
      <c r="J2233">
        <v>98</v>
      </c>
    </row>
    <row r="2234" spans="1:10">
      <c r="A2234">
        <v>889231</v>
      </c>
      <c r="B2234" t="s">
        <v>131</v>
      </c>
      <c r="C2234" t="s">
        <v>3189</v>
      </c>
      <c r="D2234" t="s">
        <v>1241</v>
      </c>
      <c r="E2234" t="s">
        <v>1250</v>
      </c>
      <c r="F2234" t="s">
        <v>169</v>
      </c>
      <c r="G2234" t="s">
        <v>1237</v>
      </c>
      <c r="H2234" t="s">
        <v>1243</v>
      </c>
      <c r="I2234">
        <v>9155152</v>
      </c>
      <c r="J2234">
        <v>8</v>
      </c>
    </row>
    <row r="2235" spans="1:10">
      <c r="A2235">
        <v>712308</v>
      </c>
      <c r="B2235" t="s">
        <v>652</v>
      </c>
      <c r="C2235" t="s">
        <v>3190</v>
      </c>
      <c r="D2235" t="s">
        <v>1234</v>
      </c>
      <c r="E2235" t="s">
        <v>1242</v>
      </c>
      <c r="F2235" t="s">
        <v>1261</v>
      </c>
      <c r="G2235" t="s">
        <v>1237</v>
      </c>
      <c r="J2235">
        <v>5</v>
      </c>
    </row>
    <row r="2236" spans="1:10">
      <c r="A2236">
        <v>701122</v>
      </c>
      <c r="B2236" t="s">
        <v>675</v>
      </c>
      <c r="C2236" t="s">
        <v>3190</v>
      </c>
      <c r="D2236" t="s">
        <v>1234</v>
      </c>
      <c r="E2236" t="s">
        <v>1242</v>
      </c>
      <c r="F2236" t="s">
        <v>380</v>
      </c>
      <c r="G2236" t="s">
        <v>1237</v>
      </c>
      <c r="J2236">
        <v>6</v>
      </c>
    </row>
    <row r="2237" spans="1:10">
      <c r="A2237">
        <v>709457</v>
      </c>
      <c r="B2237" t="s">
        <v>1019</v>
      </c>
      <c r="C2237" t="s">
        <v>3190</v>
      </c>
      <c r="D2237" t="s">
        <v>1234</v>
      </c>
      <c r="E2237" t="s">
        <v>1242</v>
      </c>
      <c r="F2237" t="s">
        <v>380</v>
      </c>
      <c r="G2237" t="s">
        <v>1237</v>
      </c>
      <c r="J2237">
        <v>92</v>
      </c>
    </row>
    <row r="2238" spans="1:10">
      <c r="A2238">
        <v>801892</v>
      </c>
      <c r="B2238" t="s">
        <v>1279</v>
      </c>
      <c r="C2238" t="s">
        <v>3192</v>
      </c>
      <c r="D2238" t="s">
        <v>1241</v>
      </c>
      <c r="E2238" t="s">
        <v>1242</v>
      </c>
      <c r="F2238" t="s">
        <v>380</v>
      </c>
      <c r="G2238" t="s">
        <v>1237</v>
      </c>
      <c r="J2238">
        <v>10</v>
      </c>
    </row>
    <row r="2239" spans="1:10">
      <c r="A2239">
        <v>715896</v>
      </c>
      <c r="B2239" t="s">
        <v>1251</v>
      </c>
      <c r="C2239" t="s">
        <v>3193</v>
      </c>
      <c r="D2239" t="s">
        <v>1234</v>
      </c>
      <c r="E2239" t="s">
        <v>1312</v>
      </c>
      <c r="F2239" t="s">
        <v>380</v>
      </c>
      <c r="G2239" t="s">
        <v>1237</v>
      </c>
      <c r="J2239">
        <v>76</v>
      </c>
    </row>
    <row r="2240" spans="1:10">
      <c r="A2240">
        <v>708841</v>
      </c>
      <c r="B2240" t="s">
        <v>122</v>
      </c>
      <c r="C2240" t="s">
        <v>3194</v>
      </c>
      <c r="D2240" t="s">
        <v>1234</v>
      </c>
      <c r="E2240" t="s">
        <v>1254</v>
      </c>
      <c r="F2240" t="s">
        <v>380</v>
      </c>
      <c r="G2240" t="s">
        <v>1237</v>
      </c>
      <c r="J2240">
        <v>8</v>
      </c>
    </row>
    <row r="2241" spans="1:10">
      <c r="A2241">
        <v>778370</v>
      </c>
      <c r="B2241" t="s">
        <v>1417</v>
      </c>
      <c r="C2241" t="s">
        <v>3195</v>
      </c>
      <c r="D2241" t="s">
        <v>1234</v>
      </c>
      <c r="E2241" t="s">
        <v>1312</v>
      </c>
      <c r="F2241" t="s">
        <v>169</v>
      </c>
      <c r="G2241" t="s">
        <v>1237</v>
      </c>
      <c r="J2241">
        <v>11</v>
      </c>
    </row>
    <row r="2242" spans="1:10">
      <c r="A2242">
        <v>809764</v>
      </c>
      <c r="B2242" t="s">
        <v>1355</v>
      </c>
      <c r="C2242" t="s">
        <v>3196</v>
      </c>
      <c r="D2242" t="s">
        <v>1241</v>
      </c>
      <c r="E2242" t="s">
        <v>1271</v>
      </c>
      <c r="F2242" t="s">
        <v>179</v>
      </c>
      <c r="G2242" t="s">
        <v>1237</v>
      </c>
      <c r="J2242">
        <v>74</v>
      </c>
    </row>
    <row r="2243" spans="1:10">
      <c r="A2243">
        <v>712593</v>
      </c>
      <c r="B2243" t="s">
        <v>1023</v>
      </c>
      <c r="C2243" t="s">
        <v>3197</v>
      </c>
      <c r="D2243" t="s">
        <v>1234</v>
      </c>
      <c r="E2243" t="s">
        <v>1271</v>
      </c>
      <c r="F2243" t="s">
        <v>179</v>
      </c>
      <c r="G2243" t="s">
        <v>1237</v>
      </c>
      <c r="J2243">
        <v>2</v>
      </c>
    </row>
    <row r="2244" spans="1:10">
      <c r="A2244">
        <v>707389</v>
      </c>
      <c r="B2244" t="s">
        <v>938</v>
      </c>
      <c r="C2244" t="s">
        <v>3197</v>
      </c>
      <c r="D2244" t="s">
        <v>1234</v>
      </c>
      <c r="E2244" t="s">
        <v>1271</v>
      </c>
      <c r="F2244" t="s">
        <v>179</v>
      </c>
      <c r="G2244" t="s">
        <v>1237</v>
      </c>
      <c r="J2244">
        <v>64</v>
      </c>
    </row>
    <row r="2245" spans="1:10">
      <c r="A2245">
        <v>716275</v>
      </c>
      <c r="B2245" t="s">
        <v>938</v>
      </c>
      <c r="C2245" t="s">
        <v>3197</v>
      </c>
      <c r="D2245" t="s">
        <v>1234</v>
      </c>
      <c r="E2245" t="s">
        <v>1271</v>
      </c>
      <c r="F2245" t="s">
        <v>179</v>
      </c>
      <c r="G2245" t="s">
        <v>1237</v>
      </c>
      <c r="J2245">
        <v>1</v>
      </c>
    </row>
    <row r="2246" spans="1:10">
      <c r="A2246">
        <v>776087</v>
      </c>
      <c r="B2246" t="s">
        <v>661</v>
      </c>
      <c r="C2246" t="s">
        <v>3198</v>
      </c>
      <c r="D2246" t="s">
        <v>1234</v>
      </c>
      <c r="E2246" t="s">
        <v>1254</v>
      </c>
      <c r="F2246" t="s">
        <v>380</v>
      </c>
      <c r="G2246" t="s">
        <v>1237</v>
      </c>
      <c r="H2246" t="s">
        <v>1243</v>
      </c>
      <c r="J2246">
        <v>11</v>
      </c>
    </row>
    <row r="2247" spans="1:10">
      <c r="A2247">
        <v>803747</v>
      </c>
      <c r="B2247" t="s">
        <v>1355</v>
      </c>
      <c r="C2247" t="s">
        <v>3199</v>
      </c>
      <c r="D2247" t="s">
        <v>1241</v>
      </c>
      <c r="E2247" t="s">
        <v>1242</v>
      </c>
      <c r="F2247" t="s">
        <v>380</v>
      </c>
      <c r="G2247" t="s">
        <v>1237</v>
      </c>
      <c r="J2247">
        <v>84</v>
      </c>
    </row>
    <row r="2248" spans="1:10">
      <c r="A2248">
        <v>718801</v>
      </c>
      <c r="B2248" t="s">
        <v>1013</v>
      </c>
      <c r="C2248" t="s">
        <v>3200</v>
      </c>
      <c r="D2248" t="s">
        <v>1234</v>
      </c>
      <c r="E2248" t="s">
        <v>1256</v>
      </c>
      <c r="F2248" t="s">
        <v>380</v>
      </c>
      <c r="G2248" t="s">
        <v>1237</v>
      </c>
      <c r="H2248" t="s">
        <v>1243</v>
      </c>
      <c r="J2248">
        <v>78</v>
      </c>
    </row>
    <row r="2249" spans="1:10">
      <c r="A2249">
        <v>713992</v>
      </c>
      <c r="B2249" t="s">
        <v>661</v>
      </c>
      <c r="C2249" t="s">
        <v>3201</v>
      </c>
      <c r="D2249" t="s">
        <v>1234</v>
      </c>
      <c r="E2249" t="s">
        <v>1236</v>
      </c>
      <c r="F2249" t="s">
        <v>380</v>
      </c>
      <c r="G2249" t="s">
        <v>1237</v>
      </c>
      <c r="H2249" t="s">
        <v>1243</v>
      </c>
      <c r="J2249">
        <v>86</v>
      </c>
    </row>
    <row r="2250" spans="1:10">
      <c r="A2250">
        <v>805580</v>
      </c>
      <c r="B2250" t="s">
        <v>1526</v>
      </c>
      <c r="C2250" t="s">
        <v>3202</v>
      </c>
      <c r="D2250" t="s">
        <v>1241</v>
      </c>
      <c r="E2250" t="s">
        <v>1236</v>
      </c>
      <c r="F2250" t="s">
        <v>380</v>
      </c>
      <c r="G2250" t="s">
        <v>1237</v>
      </c>
      <c r="J2250">
        <v>83</v>
      </c>
    </row>
    <row r="2251" spans="1:10">
      <c r="A2251">
        <v>807730</v>
      </c>
      <c r="B2251" t="s">
        <v>1449</v>
      </c>
      <c r="C2251" t="s">
        <v>3203</v>
      </c>
      <c r="D2251" t="s">
        <v>1241</v>
      </c>
      <c r="E2251" t="s">
        <v>1292</v>
      </c>
      <c r="F2251" t="s">
        <v>380</v>
      </c>
      <c r="G2251" t="s">
        <v>1237</v>
      </c>
      <c r="H2251" t="s">
        <v>1243</v>
      </c>
      <c r="J2251">
        <v>90</v>
      </c>
    </row>
    <row r="2252" spans="1:10">
      <c r="A2252">
        <v>806276</v>
      </c>
      <c r="B2252" t="s">
        <v>965</v>
      </c>
      <c r="C2252" t="s">
        <v>3204</v>
      </c>
      <c r="D2252" t="s">
        <v>1241</v>
      </c>
      <c r="F2252" t="s">
        <v>3205</v>
      </c>
      <c r="G2252" t="s">
        <v>1237</v>
      </c>
      <c r="H2252" t="s">
        <v>1243</v>
      </c>
      <c r="I2252">
        <v>9155011</v>
      </c>
      <c r="J2252">
        <v>98</v>
      </c>
    </row>
    <row r="2253" spans="1:10">
      <c r="A2253">
        <v>804241</v>
      </c>
      <c r="B2253" t="s">
        <v>3206</v>
      </c>
      <c r="C2253" t="s">
        <v>3207</v>
      </c>
      <c r="D2253" t="s">
        <v>1241</v>
      </c>
      <c r="E2253" t="s">
        <v>1264</v>
      </c>
      <c r="F2253" t="s">
        <v>210</v>
      </c>
      <c r="G2253" t="s">
        <v>1237</v>
      </c>
      <c r="J2253">
        <v>55</v>
      </c>
    </row>
    <row r="2254" spans="1:10">
      <c r="A2254">
        <v>813378</v>
      </c>
      <c r="B2254" t="s">
        <v>2351</v>
      </c>
      <c r="C2254" t="s">
        <v>3207</v>
      </c>
      <c r="D2254" t="s">
        <v>1241</v>
      </c>
      <c r="E2254" t="s">
        <v>1242</v>
      </c>
      <c r="F2254" t="s">
        <v>380</v>
      </c>
      <c r="G2254" t="s">
        <v>1237</v>
      </c>
      <c r="J2254">
        <v>75</v>
      </c>
    </row>
    <row r="2255" spans="1:10">
      <c r="A2255">
        <v>716185</v>
      </c>
      <c r="B2255" t="s">
        <v>675</v>
      </c>
      <c r="C2255" t="s">
        <v>3208</v>
      </c>
      <c r="D2255" t="s">
        <v>1234</v>
      </c>
      <c r="E2255" t="s">
        <v>1242</v>
      </c>
      <c r="F2255" t="s">
        <v>179</v>
      </c>
      <c r="G2255" t="s">
        <v>1237</v>
      </c>
      <c r="J2255">
        <v>9</v>
      </c>
    </row>
    <row r="2256" spans="1:10">
      <c r="A2256">
        <v>804764</v>
      </c>
      <c r="B2256" t="s">
        <v>929</v>
      </c>
      <c r="C2256" t="s">
        <v>3209</v>
      </c>
      <c r="D2256" t="s">
        <v>1241</v>
      </c>
      <c r="E2256" t="s">
        <v>1242</v>
      </c>
      <c r="F2256" t="s">
        <v>179</v>
      </c>
      <c r="G2256" t="s">
        <v>1237</v>
      </c>
      <c r="J2256">
        <v>7</v>
      </c>
    </row>
    <row r="2257" spans="1:10">
      <c r="A2257">
        <v>809979</v>
      </c>
      <c r="B2257" t="s">
        <v>965</v>
      </c>
      <c r="C2257" t="s">
        <v>3210</v>
      </c>
      <c r="D2257" t="s">
        <v>1241</v>
      </c>
      <c r="E2257" t="s">
        <v>1242</v>
      </c>
      <c r="F2257" t="s">
        <v>380</v>
      </c>
      <c r="G2257" t="s">
        <v>1237</v>
      </c>
      <c r="J2257">
        <v>3</v>
      </c>
    </row>
    <row r="2258" spans="1:10">
      <c r="A2258">
        <v>807054</v>
      </c>
      <c r="B2258" t="s">
        <v>3211</v>
      </c>
      <c r="C2258" t="s">
        <v>3212</v>
      </c>
      <c r="D2258" t="s">
        <v>1241</v>
      </c>
      <c r="E2258" t="s">
        <v>1242</v>
      </c>
      <c r="F2258" t="s">
        <v>380</v>
      </c>
      <c r="G2258" t="s">
        <v>1237</v>
      </c>
      <c r="J2258">
        <v>12</v>
      </c>
    </row>
    <row r="2259" spans="1:10">
      <c r="A2259">
        <v>702015</v>
      </c>
      <c r="B2259" t="s">
        <v>675</v>
      </c>
      <c r="C2259" t="s">
        <v>3213</v>
      </c>
      <c r="D2259" t="s">
        <v>1234</v>
      </c>
      <c r="E2259" t="s">
        <v>1242</v>
      </c>
      <c r="F2259" t="s">
        <v>380</v>
      </c>
      <c r="G2259" t="s">
        <v>1237</v>
      </c>
      <c r="J2259">
        <v>6</v>
      </c>
    </row>
    <row r="2260" spans="1:10">
      <c r="A2260">
        <v>807063</v>
      </c>
      <c r="B2260" t="s">
        <v>1726</v>
      </c>
      <c r="C2260" t="s">
        <v>3214</v>
      </c>
      <c r="D2260" t="s">
        <v>1241</v>
      </c>
      <c r="E2260" t="s">
        <v>1264</v>
      </c>
      <c r="F2260" t="s">
        <v>380</v>
      </c>
      <c r="G2260" t="s">
        <v>1237</v>
      </c>
      <c r="H2260" t="s">
        <v>1243</v>
      </c>
      <c r="J2260">
        <v>80</v>
      </c>
    </row>
    <row r="2261" spans="1:10">
      <c r="A2261">
        <v>713033</v>
      </c>
      <c r="B2261" t="s">
        <v>3215</v>
      </c>
      <c r="C2261" t="s">
        <v>3216</v>
      </c>
      <c r="D2261" t="s">
        <v>1234</v>
      </c>
      <c r="E2261" t="s">
        <v>1236</v>
      </c>
      <c r="F2261" t="s">
        <v>380</v>
      </c>
      <c r="G2261" t="s">
        <v>1237</v>
      </c>
      <c r="H2261" t="s">
        <v>1243</v>
      </c>
      <c r="J2261">
        <v>77</v>
      </c>
    </row>
    <row r="2262" spans="1:10">
      <c r="A2262">
        <v>712558</v>
      </c>
      <c r="B2262" t="s">
        <v>655</v>
      </c>
      <c r="C2262" t="s">
        <v>3217</v>
      </c>
      <c r="D2262" t="s">
        <v>1234</v>
      </c>
      <c r="E2262" t="s">
        <v>1264</v>
      </c>
      <c r="F2262" t="s">
        <v>179</v>
      </c>
      <c r="G2262" t="s">
        <v>1237</v>
      </c>
      <c r="J2262">
        <v>3</v>
      </c>
    </row>
    <row r="2263" spans="1:10">
      <c r="A2263">
        <v>888426</v>
      </c>
      <c r="B2263" t="s">
        <v>131</v>
      </c>
      <c r="C2263" t="s">
        <v>3218</v>
      </c>
      <c r="D2263" t="s">
        <v>1241</v>
      </c>
      <c r="E2263" t="s">
        <v>1264</v>
      </c>
      <c r="F2263" t="s">
        <v>179</v>
      </c>
      <c r="G2263" t="s">
        <v>1237</v>
      </c>
      <c r="H2263" t="s">
        <v>1243</v>
      </c>
      <c r="J2263">
        <v>7</v>
      </c>
    </row>
    <row r="2264" spans="1:10">
      <c r="A2264">
        <v>774334</v>
      </c>
      <c r="B2264" t="s">
        <v>3122</v>
      </c>
      <c r="C2264" t="s">
        <v>3219</v>
      </c>
      <c r="D2264" t="s">
        <v>1234</v>
      </c>
      <c r="E2264" t="s">
        <v>1264</v>
      </c>
      <c r="F2264" t="s">
        <v>179</v>
      </c>
      <c r="G2264" t="s">
        <v>1237</v>
      </c>
      <c r="H2264" t="s">
        <v>1243</v>
      </c>
      <c r="J2264">
        <v>83</v>
      </c>
    </row>
    <row r="2265" spans="1:10">
      <c r="A2265">
        <v>706600</v>
      </c>
      <c r="B2265" t="s">
        <v>1023</v>
      </c>
      <c r="C2265" t="s">
        <v>3220</v>
      </c>
      <c r="D2265" t="s">
        <v>1234</v>
      </c>
      <c r="E2265" t="s">
        <v>1249</v>
      </c>
      <c r="F2265" t="s">
        <v>1261</v>
      </c>
      <c r="G2265" t="s">
        <v>1237</v>
      </c>
      <c r="J2265">
        <v>10</v>
      </c>
    </row>
    <row r="2266" spans="1:10">
      <c r="A2266">
        <v>709359</v>
      </c>
      <c r="B2266" t="s">
        <v>1411</v>
      </c>
      <c r="C2266" t="s">
        <v>3220</v>
      </c>
      <c r="D2266" t="s">
        <v>1234</v>
      </c>
      <c r="E2266" t="s">
        <v>1249</v>
      </c>
      <c r="F2266" t="s">
        <v>1261</v>
      </c>
      <c r="G2266" t="s">
        <v>1237</v>
      </c>
      <c r="J2266">
        <v>13</v>
      </c>
    </row>
    <row r="2267" spans="1:10">
      <c r="A2267">
        <v>711301</v>
      </c>
      <c r="B2267" t="s">
        <v>1288</v>
      </c>
      <c r="C2267" t="s">
        <v>3220</v>
      </c>
      <c r="D2267" t="s">
        <v>1234</v>
      </c>
      <c r="E2267" t="s">
        <v>1236</v>
      </c>
      <c r="F2267" t="s">
        <v>380</v>
      </c>
      <c r="G2267" t="s">
        <v>1237</v>
      </c>
      <c r="H2267" t="s">
        <v>1243</v>
      </c>
      <c r="J2267">
        <v>86</v>
      </c>
    </row>
    <row r="2268" spans="1:10">
      <c r="A2268">
        <v>813395</v>
      </c>
      <c r="B2268" t="s">
        <v>333</v>
      </c>
      <c r="C2268" t="s">
        <v>3221</v>
      </c>
      <c r="D2268" t="s">
        <v>1241</v>
      </c>
      <c r="F2268" t="s">
        <v>171</v>
      </c>
      <c r="G2268" t="s">
        <v>1237</v>
      </c>
      <c r="H2268" t="s">
        <v>1243</v>
      </c>
      <c r="I2268">
        <v>9155084</v>
      </c>
      <c r="J2268">
        <v>3</v>
      </c>
    </row>
    <row r="2269" spans="1:10">
      <c r="A2269">
        <v>889411</v>
      </c>
      <c r="B2269" t="s">
        <v>965</v>
      </c>
      <c r="C2269" t="s">
        <v>3221</v>
      </c>
      <c r="D2269" t="s">
        <v>1241</v>
      </c>
      <c r="E2269" t="s">
        <v>1248</v>
      </c>
      <c r="F2269" t="s">
        <v>171</v>
      </c>
      <c r="G2269" t="s">
        <v>1237</v>
      </c>
      <c r="H2269" t="s">
        <v>1243</v>
      </c>
      <c r="I2269">
        <v>9155140</v>
      </c>
      <c r="J2269">
        <v>7</v>
      </c>
    </row>
    <row r="2270" spans="1:10">
      <c r="A2270">
        <v>812056</v>
      </c>
      <c r="B2270" t="s">
        <v>1355</v>
      </c>
      <c r="C2270" t="s">
        <v>3221</v>
      </c>
      <c r="D2270" t="s">
        <v>1241</v>
      </c>
      <c r="E2270" t="s">
        <v>1248</v>
      </c>
      <c r="F2270" t="s">
        <v>2845</v>
      </c>
      <c r="G2270" t="s">
        <v>1237</v>
      </c>
      <c r="J2270">
        <v>4</v>
      </c>
    </row>
    <row r="2271" spans="1:10">
      <c r="A2271">
        <v>716333</v>
      </c>
      <c r="B2271" t="s">
        <v>1477</v>
      </c>
      <c r="C2271" t="s">
        <v>3222</v>
      </c>
      <c r="D2271" t="s">
        <v>1234</v>
      </c>
      <c r="E2271" t="s">
        <v>1242</v>
      </c>
      <c r="F2271" t="s">
        <v>380</v>
      </c>
      <c r="G2271" t="s">
        <v>1237</v>
      </c>
      <c r="J2271">
        <v>6</v>
      </c>
    </row>
    <row r="2272" spans="1:10">
      <c r="A2272">
        <v>805753</v>
      </c>
      <c r="B2272" t="s">
        <v>3223</v>
      </c>
      <c r="C2272" t="s">
        <v>3224</v>
      </c>
      <c r="D2272" t="s">
        <v>1241</v>
      </c>
      <c r="E2272" t="s">
        <v>1236</v>
      </c>
      <c r="F2272" t="s">
        <v>380</v>
      </c>
      <c r="G2272" t="s">
        <v>1237</v>
      </c>
      <c r="J2272">
        <v>65</v>
      </c>
    </row>
    <row r="2273" spans="1:10">
      <c r="A2273">
        <v>778041</v>
      </c>
      <c r="B2273" t="s">
        <v>1411</v>
      </c>
      <c r="C2273" t="s">
        <v>3225</v>
      </c>
      <c r="D2273" t="s">
        <v>1234</v>
      </c>
      <c r="E2273" t="s">
        <v>1248</v>
      </c>
      <c r="F2273" t="s">
        <v>197</v>
      </c>
      <c r="G2273" t="s">
        <v>1237</v>
      </c>
      <c r="J2273">
        <v>8</v>
      </c>
    </row>
    <row r="2274" spans="1:10">
      <c r="A2274">
        <v>708842</v>
      </c>
      <c r="B2274" t="s">
        <v>1755</v>
      </c>
      <c r="C2274" t="s">
        <v>3226</v>
      </c>
      <c r="D2274" t="s">
        <v>1234</v>
      </c>
      <c r="E2274" t="s">
        <v>1236</v>
      </c>
      <c r="F2274" t="s">
        <v>380</v>
      </c>
      <c r="G2274" t="s">
        <v>1237</v>
      </c>
      <c r="J2274">
        <v>81</v>
      </c>
    </row>
    <row r="2275" spans="1:10">
      <c r="A2275">
        <v>805342</v>
      </c>
      <c r="B2275" t="s">
        <v>1462</v>
      </c>
      <c r="C2275" t="s">
        <v>3227</v>
      </c>
      <c r="D2275" t="s">
        <v>1241</v>
      </c>
      <c r="F2275" t="s">
        <v>380</v>
      </c>
      <c r="G2275" t="s">
        <v>1237</v>
      </c>
      <c r="H2275" t="s">
        <v>1243</v>
      </c>
      <c r="J2275">
        <v>88</v>
      </c>
    </row>
    <row r="2276" spans="1:10">
      <c r="A2276">
        <v>703941</v>
      </c>
      <c r="B2276" t="s">
        <v>675</v>
      </c>
      <c r="C2276" t="s">
        <v>3228</v>
      </c>
      <c r="D2276" t="s">
        <v>1234</v>
      </c>
      <c r="E2276" t="s">
        <v>1242</v>
      </c>
      <c r="F2276" t="s">
        <v>1263</v>
      </c>
      <c r="G2276" t="s">
        <v>1237</v>
      </c>
      <c r="J2276">
        <v>3</v>
      </c>
    </row>
    <row r="2277" spans="1:10">
      <c r="A2277">
        <v>709636</v>
      </c>
      <c r="B2277" t="s">
        <v>943</v>
      </c>
      <c r="C2277" t="s">
        <v>3228</v>
      </c>
      <c r="D2277" t="s">
        <v>1234</v>
      </c>
      <c r="E2277" t="s">
        <v>1242</v>
      </c>
      <c r="F2277" t="s">
        <v>1263</v>
      </c>
      <c r="G2277" t="s">
        <v>1237</v>
      </c>
      <c r="J2277">
        <v>5</v>
      </c>
    </row>
    <row r="2278" spans="1:10">
      <c r="A2278">
        <v>890912</v>
      </c>
      <c r="B2278" t="s">
        <v>986</v>
      </c>
      <c r="C2278" t="s">
        <v>3229</v>
      </c>
      <c r="D2278" t="s">
        <v>1241</v>
      </c>
      <c r="E2278" t="s">
        <v>1248</v>
      </c>
      <c r="F2278" t="s">
        <v>197</v>
      </c>
      <c r="G2278" t="s">
        <v>1237</v>
      </c>
      <c r="J2278">
        <v>6</v>
      </c>
    </row>
    <row r="2279" spans="1:10">
      <c r="A2279">
        <v>708059</v>
      </c>
      <c r="B2279" t="s">
        <v>1755</v>
      </c>
      <c r="C2279" t="s">
        <v>3230</v>
      </c>
      <c r="D2279" t="s">
        <v>1234</v>
      </c>
      <c r="F2279" t="s">
        <v>169</v>
      </c>
      <c r="G2279" t="s">
        <v>1237</v>
      </c>
      <c r="H2279" t="s">
        <v>1243</v>
      </c>
      <c r="J2279">
        <v>3</v>
      </c>
    </row>
    <row r="2280" spans="1:10">
      <c r="A2280">
        <v>713767</v>
      </c>
      <c r="B2280" t="s">
        <v>1019</v>
      </c>
      <c r="C2280" t="s">
        <v>3230</v>
      </c>
      <c r="D2280" t="s">
        <v>1234</v>
      </c>
      <c r="E2280" t="s">
        <v>1292</v>
      </c>
      <c r="F2280" t="s">
        <v>169</v>
      </c>
      <c r="G2280" t="s">
        <v>1237</v>
      </c>
      <c r="J2280">
        <v>98</v>
      </c>
    </row>
    <row r="2281" spans="1:10">
      <c r="A2281">
        <v>803360</v>
      </c>
      <c r="B2281" t="s">
        <v>1168</v>
      </c>
      <c r="C2281" t="s">
        <v>3231</v>
      </c>
      <c r="D2281" t="s">
        <v>1241</v>
      </c>
      <c r="E2281" t="s">
        <v>1242</v>
      </c>
      <c r="F2281" t="s">
        <v>380</v>
      </c>
      <c r="G2281" t="s">
        <v>1237</v>
      </c>
      <c r="J2281">
        <v>76</v>
      </c>
    </row>
    <row r="2282" spans="1:10">
      <c r="A2282">
        <v>778060</v>
      </c>
      <c r="B2282" t="s">
        <v>527</v>
      </c>
      <c r="C2282" t="s">
        <v>3232</v>
      </c>
      <c r="D2282" t="s">
        <v>1234</v>
      </c>
      <c r="E2282" t="s">
        <v>1236</v>
      </c>
      <c r="F2282" t="s">
        <v>327</v>
      </c>
      <c r="G2282" t="s">
        <v>1237</v>
      </c>
      <c r="J2282">
        <v>15</v>
      </c>
    </row>
    <row r="2283" spans="1:10">
      <c r="A2283">
        <v>811393</v>
      </c>
      <c r="B2283" t="s">
        <v>1358</v>
      </c>
      <c r="C2283" t="s">
        <v>3233</v>
      </c>
      <c r="D2283" t="s">
        <v>1241</v>
      </c>
      <c r="E2283" t="s">
        <v>1319</v>
      </c>
      <c r="F2283" t="s">
        <v>179</v>
      </c>
      <c r="G2283" t="s">
        <v>1237</v>
      </c>
      <c r="H2283" t="s">
        <v>1243</v>
      </c>
      <c r="J2283">
        <v>2</v>
      </c>
    </row>
    <row r="2284" spans="1:10">
      <c r="A2284">
        <v>811504</v>
      </c>
      <c r="B2284" t="s">
        <v>1315</v>
      </c>
      <c r="C2284" t="s">
        <v>3234</v>
      </c>
      <c r="D2284" t="s">
        <v>1241</v>
      </c>
      <c r="E2284" t="s">
        <v>1236</v>
      </c>
      <c r="F2284" t="s">
        <v>181</v>
      </c>
      <c r="G2284" t="s">
        <v>1237</v>
      </c>
      <c r="J2284">
        <v>16</v>
      </c>
    </row>
    <row r="2285" spans="1:10">
      <c r="A2285">
        <v>812264</v>
      </c>
      <c r="B2285" t="s">
        <v>3120</v>
      </c>
      <c r="C2285" t="s">
        <v>3234</v>
      </c>
      <c r="D2285" t="s">
        <v>1241</v>
      </c>
      <c r="E2285" t="s">
        <v>1271</v>
      </c>
      <c r="F2285" t="s">
        <v>181</v>
      </c>
      <c r="G2285" t="s">
        <v>1237</v>
      </c>
      <c r="J2285">
        <v>14</v>
      </c>
    </row>
    <row r="2286" spans="1:10">
      <c r="A2286">
        <v>810515</v>
      </c>
      <c r="B2286" t="s">
        <v>3235</v>
      </c>
      <c r="C2286" t="s">
        <v>3234</v>
      </c>
      <c r="D2286" t="s">
        <v>1241</v>
      </c>
      <c r="E2286" t="s">
        <v>1271</v>
      </c>
      <c r="F2286" t="s">
        <v>181</v>
      </c>
      <c r="G2286" t="s">
        <v>1237</v>
      </c>
      <c r="J2286">
        <v>19</v>
      </c>
    </row>
    <row r="2287" spans="1:10">
      <c r="A2287">
        <v>708049</v>
      </c>
      <c r="B2287" t="s">
        <v>1023</v>
      </c>
      <c r="C2287" t="s">
        <v>3236</v>
      </c>
      <c r="D2287" t="s">
        <v>1234</v>
      </c>
      <c r="E2287" t="s">
        <v>1236</v>
      </c>
      <c r="F2287" t="s">
        <v>1762</v>
      </c>
      <c r="G2287" t="s">
        <v>1237</v>
      </c>
      <c r="J2287">
        <v>85</v>
      </c>
    </row>
    <row r="2288" spans="1:10">
      <c r="A2288">
        <v>703837</v>
      </c>
      <c r="B2288" t="s">
        <v>2584</v>
      </c>
      <c r="C2288" t="s">
        <v>3236</v>
      </c>
      <c r="D2288" t="s">
        <v>1234</v>
      </c>
      <c r="E2288" t="s">
        <v>1271</v>
      </c>
      <c r="F2288" t="s">
        <v>181</v>
      </c>
      <c r="G2288" t="s">
        <v>1237</v>
      </c>
      <c r="J2288">
        <v>16</v>
      </c>
    </row>
    <row r="2289" spans="1:10">
      <c r="A2289">
        <v>703819</v>
      </c>
      <c r="B2289" t="s">
        <v>935</v>
      </c>
      <c r="C2289" t="s">
        <v>3237</v>
      </c>
      <c r="D2289" t="s">
        <v>1234</v>
      </c>
      <c r="F2289" t="s">
        <v>380</v>
      </c>
      <c r="G2289" t="s">
        <v>1237</v>
      </c>
      <c r="H2289" t="s">
        <v>1243</v>
      </c>
      <c r="J2289">
        <v>80</v>
      </c>
    </row>
    <row r="2290" spans="1:10">
      <c r="A2290">
        <v>891224</v>
      </c>
      <c r="B2290" t="s">
        <v>2324</v>
      </c>
      <c r="C2290" t="s">
        <v>3238</v>
      </c>
      <c r="D2290" t="s">
        <v>1241</v>
      </c>
      <c r="E2290" t="s">
        <v>1254</v>
      </c>
      <c r="F2290" t="s">
        <v>179</v>
      </c>
      <c r="G2290" t="s">
        <v>1237</v>
      </c>
      <c r="J2290">
        <v>5</v>
      </c>
    </row>
    <row r="2291" spans="1:10">
      <c r="A2291">
        <v>802289</v>
      </c>
      <c r="B2291" t="s">
        <v>2194</v>
      </c>
      <c r="C2291" t="s">
        <v>3239</v>
      </c>
      <c r="D2291" t="s">
        <v>1241</v>
      </c>
      <c r="E2291" t="s">
        <v>1236</v>
      </c>
      <c r="F2291" t="s">
        <v>380</v>
      </c>
      <c r="G2291" t="s">
        <v>1237</v>
      </c>
      <c r="J2291">
        <v>84</v>
      </c>
    </row>
    <row r="2292" spans="1:10">
      <c r="A2292">
        <v>776097</v>
      </c>
      <c r="B2292" t="s">
        <v>1539</v>
      </c>
      <c r="C2292" t="s">
        <v>3240</v>
      </c>
      <c r="D2292" t="s">
        <v>1234</v>
      </c>
      <c r="E2292" t="s">
        <v>1254</v>
      </c>
      <c r="F2292" t="s">
        <v>380</v>
      </c>
      <c r="G2292" t="s">
        <v>1237</v>
      </c>
      <c r="H2292" t="s">
        <v>1243</v>
      </c>
      <c r="J2292">
        <v>8</v>
      </c>
    </row>
    <row r="2293" spans="1:10">
      <c r="A2293">
        <v>707044</v>
      </c>
      <c r="B2293" t="s">
        <v>1380</v>
      </c>
      <c r="C2293" t="s">
        <v>3241</v>
      </c>
      <c r="D2293" t="s">
        <v>1234</v>
      </c>
      <c r="F2293" t="s">
        <v>1261</v>
      </c>
      <c r="G2293" t="s">
        <v>1237</v>
      </c>
      <c r="J2293">
        <v>6</v>
      </c>
    </row>
    <row r="2294" spans="1:10">
      <c r="A2294">
        <v>778030</v>
      </c>
      <c r="B2294" t="s">
        <v>1013</v>
      </c>
      <c r="C2294" t="s">
        <v>3242</v>
      </c>
      <c r="D2294" t="s">
        <v>1234</v>
      </c>
      <c r="E2294" t="s">
        <v>1248</v>
      </c>
      <c r="F2294" t="s">
        <v>197</v>
      </c>
      <c r="G2294" t="s">
        <v>1237</v>
      </c>
      <c r="J2294">
        <v>0</v>
      </c>
    </row>
    <row r="2295" spans="1:10">
      <c r="A2295">
        <v>704970</v>
      </c>
      <c r="B2295" t="s">
        <v>1023</v>
      </c>
      <c r="C2295" t="s">
        <v>3243</v>
      </c>
      <c r="D2295" t="s">
        <v>1234</v>
      </c>
      <c r="E2295" t="s">
        <v>1236</v>
      </c>
      <c r="F2295" t="s">
        <v>380</v>
      </c>
      <c r="G2295" t="s">
        <v>1237</v>
      </c>
      <c r="J2295">
        <v>84</v>
      </c>
    </row>
    <row r="2296" spans="1:10">
      <c r="A2296">
        <v>715349</v>
      </c>
      <c r="B2296" t="s">
        <v>1380</v>
      </c>
      <c r="C2296" t="s">
        <v>3244</v>
      </c>
      <c r="D2296" t="s">
        <v>1234</v>
      </c>
      <c r="E2296" t="s">
        <v>1271</v>
      </c>
      <c r="F2296" t="s">
        <v>380</v>
      </c>
      <c r="G2296" t="s">
        <v>1237</v>
      </c>
      <c r="J2296">
        <v>93</v>
      </c>
    </row>
    <row r="2297" spans="1:10">
      <c r="A2297">
        <v>774338</v>
      </c>
      <c r="B2297" t="s">
        <v>1380</v>
      </c>
      <c r="C2297" t="s">
        <v>3245</v>
      </c>
      <c r="D2297" t="s">
        <v>1234</v>
      </c>
      <c r="E2297" t="s">
        <v>1264</v>
      </c>
      <c r="F2297" t="s">
        <v>1263</v>
      </c>
      <c r="G2297" t="s">
        <v>1237</v>
      </c>
      <c r="H2297" t="s">
        <v>1243</v>
      </c>
      <c r="J2297">
        <v>92</v>
      </c>
    </row>
    <row r="2298" spans="1:10">
      <c r="A2298">
        <v>706075</v>
      </c>
      <c r="B2298" t="s">
        <v>659</v>
      </c>
      <c r="C2298" t="s">
        <v>3245</v>
      </c>
      <c r="D2298" t="s">
        <v>1234</v>
      </c>
      <c r="E2298" t="s">
        <v>1264</v>
      </c>
      <c r="F2298" t="s">
        <v>1263</v>
      </c>
      <c r="G2298" t="s">
        <v>1237</v>
      </c>
      <c r="J2298">
        <v>59</v>
      </c>
    </row>
    <row r="2299" spans="1:10">
      <c r="A2299">
        <v>774337</v>
      </c>
      <c r="B2299" t="s">
        <v>1288</v>
      </c>
      <c r="C2299" t="s">
        <v>3245</v>
      </c>
      <c r="D2299" t="s">
        <v>1234</v>
      </c>
      <c r="E2299" t="s">
        <v>1264</v>
      </c>
      <c r="F2299" t="s">
        <v>1263</v>
      </c>
      <c r="G2299" t="s">
        <v>1237</v>
      </c>
      <c r="H2299" t="s">
        <v>1243</v>
      </c>
      <c r="J2299">
        <v>84</v>
      </c>
    </row>
    <row r="2300" spans="1:10">
      <c r="A2300">
        <v>803949</v>
      </c>
      <c r="B2300" t="s">
        <v>1498</v>
      </c>
      <c r="C2300" t="s">
        <v>3246</v>
      </c>
      <c r="D2300" t="s">
        <v>1241</v>
      </c>
      <c r="E2300" t="s">
        <v>1264</v>
      </c>
      <c r="F2300" t="s">
        <v>1263</v>
      </c>
      <c r="G2300" t="s">
        <v>1237</v>
      </c>
      <c r="J2300">
        <v>61</v>
      </c>
    </row>
    <row r="2301" spans="1:10">
      <c r="A2301">
        <v>776128</v>
      </c>
      <c r="B2301" t="s">
        <v>2588</v>
      </c>
      <c r="C2301" t="s">
        <v>3247</v>
      </c>
      <c r="D2301" t="s">
        <v>1234</v>
      </c>
      <c r="E2301" t="s">
        <v>1242</v>
      </c>
      <c r="F2301" t="s">
        <v>380</v>
      </c>
      <c r="G2301" t="s">
        <v>1237</v>
      </c>
      <c r="H2301" t="s">
        <v>1243</v>
      </c>
      <c r="J2301">
        <v>11</v>
      </c>
    </row>
    <row r="2302" spans="1:10">
      <c r="A2302">
        <v>890690</v>
      </c>
      <c r="B2302" t="s">
        <v>333</v>
      </c>
      <c r="C2302" t="s">
        <v>3248</v>
      </c>
      <c r="D2302" t="s">
        <v>1241</v>
      </c>
      <c r="E2302" t="s">
        <v>1248</v>
      </c>
      <c r="F2302" t="s">
        <v>197</v>
      </c>
      <c r="G2302" t="s">
        <v>1237</v>
      </c>
      <c r="H2302" t="s">
        <v>1243</v>
      </c>
      <c r="I2302">
        <v>9155159</v>
      </c>
      <c r="J2302">
        <v>9</v>
      </c>
    </row>
    <row r="2303" spans="1:10">
      <c r="A2303">
        <v>800197</v>
      </c>
      <c r="B2303" t="s">
        <v>1355</v>
      </c>
      <c r="C2303" t="s">
        <v>3248</v>
      </c>
      <c r="D2303" t="s">
        <v>1241</v>
      </c>
      <c r="F2303" t="s">
        <v>380</v>
      </c>
      <c r="G2303" t="s">
        <v>1237</v>
      </c>
      <c r="J2303">
        <v>85</v>
      </c>
    </row>
    <row r="2304" spans="1:10">
      <c r="A2304">
        <v>889937</v>
      </c>
      <c r="B2304" t="s">
        <v>965</v>
      </c>
      <c r="C2304" t="s">
        <v>3249</v>
      </c>
      <c r="D2304" t="s">
        <v>1241</v>
      </c>
      <c r="E2304" t="s">
        <v>1319</v>
      </c>
      <c r="F2304" t="s">
        <v>179</v>
      </c>
      <c r="G2304" t="s">
        <v>1237</v>
      </c>
      <c r="H2304" t="s">
        <v>1243</v>
      </c>
      <c r="J2304">
        <v>11</v>
      </c>
    </row>
    <row r="2305" spans="1:10">
      <c r="A2305">
        <v>808539</v>
      </c>
      <c r="B2305" t="s">
        <v>1739</v>
      </c>
      <c r="C2305" t="s">
        <v>3250</v>
      </c>
      <c r="D2305" t="s">
        <v>1241</v>
      </c>
      <c r="E2305" t="s">
        <v>1236</v>
      </c>
      <c r="F2305" t="s">
        <v>380</v>
      </c>
      <c r="G2305" t="s">
        <v>1237</v>
      </c>
      <c r="J2305">
        <v>72</v>
      </c>
    </row>
    <row r="2306" spans="1:10">
      <c r="A2306">
        <v>717906</v>
      </c>
      <c r="B2306" t="s">
        <v>1023</v>
      </c>
      <c r="C2306" t="s">
        <v>3251</v>
      </c>
      <c r="D2306" t="s">
        <v>1234</v>
      </c>
      <c r="E2306" t="s">
        <v>1248</v>
      </c>
      <c r="F2306" t="s">
        <v>380</v>
      </c>
      <c r="G2306" t="s">
        <v>1237</v>
      </c>
      <c r="J2306">
        <v>76</v>
      </c>
    </row>
    <row r="2307" spans="1:10">
      <c r="A2307">
        <v>775386</v>
      </c>
      <c r="B2307" t="s">
        <v>1813</v>
      </c>
      <c r="C2307" t="s">
        <v>3251</v>
      </c>
      <c r="D2307" t="s">
        <v>1234</v>
      </c>
      <c r="E2307" t="s">
        <v>1256</v>
      </c>
      <c r="F2307" t="s">
        <v>348</v>
      </c>
      <c r="G2307" t="s">
        <v>1237</v>
      </c>
      <c r="H2307" t="s">
        <v>1243</v>
      </c>
      <c r="I2307">
        <v>9150362</v>
      </c>
      <c r="J2307">
        <v>7</v>
      </c>
    </row>
    <row r="2308" spans="1:10">
      <c r="A2308">
        <v>700544</v>
      </c>
      <c r="B2308" t="s">
        <v>1023</v>
      </c>
      <c r="C2308" t="s">
        <v>3252</v>
      </c>
      <c r="D2308" t="s">
        <v>1234</v>
      </c>
      <c r="E2308" t="s">
        <v>1264</v>
      </c>
      <c r="F2308" t="s">
        <v>1263</v>
      </c>
      <c r="G2308" t="s">
        <v>1237</v>
      </c>
      <c r="J2308">
        <v>63</v>
      </c>
    </row>
    <row r="2309" spans="1:10">
      <c r="A2309">
        <v>774328</v>
      </c>
      <c r="B2309" t="s">
        <v>1023</v>
      </c>
      <c r="C2309" t="s">
        <v>3252</v>
      </c>
      <c r="D2309" t="s">
        <v>1234</v>
      </c>
      <c r="E2309" t="s">
        <v>1264</v>
      </c>
      <c r="F2309" t="s">
        <v>1263</v>
      </c>
      <c r="G2309" t="s">
        <v>1237</v>
      </c>
      <c r="H2309" t="s">
        <v>1243</v>
      </c>
      <c r="J2309">
        <v>98</v>
      </c>
    </row>
    <row r="2310" spans="1:10">
      <c r="A2310">
        <v>774339</v>
      </c>
      <c r="B2310" t="s">
        <v>529</v>
      </c>
      <c r="C2310" t="s">
        <v>3252</v>
      </c>
      <c r="D2310" t="s">
        <v>1234</v>
      </c>
      <c r="E2310" t="s">
        <v>1264</v>
      </c>
      <c r="F2310" t="s">
        <v>1263</v>
      </c>
      <c r="G2310" t="s">
        <v>1237</v>
      </c>
      <c r="H2310" t="s">
        <v>1243</v>
      </c>
      <c r="J2310">
        <v>81</v>
      </c>
    </row>
    <row r="2311" spans="1:10">
      <c r="A2311">
        <v>890578</v>
      </c>
      <c r="B2311" t="s">
        <v>932</v>
      </c>
      <c r="C2311" t="s">
        <v>3253</v>
      </c>
      <c r="D2311" t="s">
        <v>1241</v>
      </c>
      <c r="E2311" t="s">
        <v>1319</v>
      </c>
      <c r="F2311" t="s">
        <v>189</v>
      </c>
      <c r="G2311" t="s">
        <v>1237</v>
      </c>
      <c r="H2311" t="s">
        <v>1243</v>
      </c>
      <c r="J2311">
        <v>11</v>
      </c>
    </row>
    <row r="2312" spans="1:10">
      <c r="A2312">
        <v>887772</v>
      </c>
      <c r="B2312" t="s">
        <v>1795</v>
      </c>
      <c r="C2312" t="s">
        <v>3253</v>
      </c>
      <c r="D2312" t="s">
        <v>1241</v>
      </c>
      <c r="E2312" t="s">
        <v>1264</v>
      </c>
      <c r="F2312" t="s">
        <v>1263</v>
      </c>
      <c r="G2312" t="s">
        <v>1237</v>
      </c>
      <c r="H2312" t="s">
        <v>1243</v>
      </c>
      <c r="J2312">
        <v>86</v>
      </c>
    </row>
    <row r="2313" spans="1:10">
      <c r="A2313">
        <v>801954</v>
      </c>
      <c r="B2313" t="s">
        <v>2194</v>
      </c>
      <c r="C2313" t="s">
        <v>3253</v>
      </c>
      <c r="D2313" t="s">
        <v>1241</v>
      </c>
      <c r="E2313" t="s">
        <v>1264</v>
      </c>
      <c r="F2313" t="s">
        <v>1263</v>
      </c>
      <c r="G2313" t="s">
        <v>1237</v>
      </c>
      <c r="J2313">
        <v>61</v>
      </c>
    </row>
    <row r="2314" spans="1:10">
      <c r="A2314">
        <v>888163</v>
      </c>
      <c r="B2314" t="s">
        <v>914</v>
      </c>
      <c r="C2314" t="s">
        <v>3254</v>
      </c>
      <c r="D2314" t="s">
        <v>1241</v>
      </c>
      <c r="F2314" t="s">
        <v>219</v>
      </c>
      <c r="G2314" t="s">
        <v>1237</v>
      </c>
      <c r="H2314" t="s">
        <v>1243</v>
      </c>
      <c r="J2314">
        <v>14</v>
      </c>
    </row>
    <row r="2315" spans="1:10">
      <c r="A2315">
        <v>777028</v>
      </c>
      <c r="B2315" t="s">
        <v>1075</v>
      </c>
      <c r="C2315" t="s">
        <v>3255</v>
      </c>
      <c r="D2315" t="s">
        <v>1234</v>
      </c>
      <c r="E2315" t="s">
        <v>1271</v>
      </c>
      <c r="F2315" t="s">
        <v>219</v>
      </c>
      <c r="G2315" t="s">
        <v>1237</v>
      </c>
      <c r="H2315" t="s">
        <v>1243</v>
      </c>
      <c r="J2315">
        <v>16</v>
      </c>
    </row>
    <row r="2316" spans="1:10">
      <c r="A2316">
        <v>776391</v>
      </c>
      <c r="B2316" t="s">
        <v>1013</v>
      </c>
      <c r="C2316" t="s">
        <v>3256</v>
      </c>
      <c r="D2316" t="s">
        <v>1234</v>
      </c>
      <c r="E2316" t="s">
        <v>1319</v>
      </c>
      <c r="F2316" t="s">
        <v>171</v>
      </c>
      <c r="G2316" t="s">
        <v>1237</v>
      </c>
      <c r="H2316" t="s">
        <v>1243</v>
      </c>
      <c r="I2316">
        <v>9150158</v>
      </c>
      <c r="J2316">
        <v>95</v>
      </c>
    </row>
    <row r="2317" spans="1:10">
      <c r="A2317">
        <v>773732</v>
      </c>
      <c r="B2317" t="s">
        <v>1323</v>
      </c>
      <c r="C2317" t="s">
        <v>3256</v>
      </c>
      <c r="D2317" t="s">
        <v>1234</v>
      </c>
      <c r="E2317" t="s">
        <v>1319</v>
      </c>
      <c r="F2317" t="s">
        <v>179</v>
      </c>
      <c r="G2317" t="s">
        <v>1237</v>
      </c>
      <c r="H2317" t="s">
        <v>1243</v>
      </c>
      <c r="I2317">
        <v>9150167</v>
      </c>
      <c r="J2317">
        <v>99</v>
      </c>
    </row>
    <row r="2318" spans="1:10">
      <c r="A2318">
        <v>889160</v>
      </c>
      <c r="B2318" t="s">
        <v>3257</v>
      </c>
      <c r="C2318" t="s">
        <v>3258</v>
      </c>
      <c r="D2318" t="s">
        <v>1241</v>
      </c>
      <c r="E2318" t="s">
        <v>1242</v>
      </c>
      <c r="F2318" t="s">
        <v>380</v>
      </c>
      <c r="G2318" t="s">
        <v>1237</v>
      </c>
      <c r="H2318" t="s">
        <v>1243</v>
      </c>
      <c r="J2318">
        <v>9</v>
      </c>
    </row>
    <row r="2319" spans="1:10">
      <c r="A2319">
        <v>804922</v>
      </c>
      <c r="B2319" t="s">
        <v>1500</v>
      </c>
      <c r="C2319" t="s">
        <v>3258</v>
      </c>
      <c r="D2319" t="s">
        <v>1241</v>
      </c>
      <c r="E2319" t="s">
        <v>1242</v>
      </c>
      <c r="F2319" t="s">
        <v>380</v>
      </c>
      <c r="G2319" t="s">
        <v>1237</v>
      </c>
      <c r="J2319">
        <v>2</v>
      </c>
    </row>
    <row r="2320" spans="1:10">
      <c r="A2320">
        <v>811984</v>
      </c>
      <c r="B2320" t="s">
        <v>1449</v>
      </c>
      <c r="C2320" t="s">
        <v>3259</v>
      </c>
      <c r="D2320" t="s">
        <v>1241</v>
      </c>
      <c r="F2320" t="s">
        <v>380</v>
      </c>
      <c r="G2320" t="s">
        <v>1237</v>
      </c>
      <c r="H2320" t="s">
        <v>1243</v>
      </c>
      <c r="J2320">
        <v>86</v>
      </c>
    </row>
    <row r="2321" spans="1:10">
      <c r="A2321">
        <v>804325</v>
      </c>
      <c r="B2321" t="s">
        <v>2261</v>
      </c>
      <c r="C2321" t="s">
        <v>3259</v>
      </c>
      <c r="D2321" t="s">
        <v>1241</v>
      </c>
      <c r="E2321" t="s">
        <v>1248</v>
      </c>
      <c r="F2321" t="s">
        <v>380</v>
      </c>
      <c r="G2321" t="s">
        <v>1237</v>
      </c>
      <c r="J2321">
        <v>78</v>
      </c>
    </row>
    <row r="2322" spans="1:10">
      <c r="A2322">
        <v>710223</v>
      </c>
      <c r="B2322" t="s">
        <v>1023</v>
      </c>
      <c r="C2322" t="s">
        <v>3260</v>
      </c>
      <c r="D2322" t="s">
        <v>1234</v>
      </c>
      <c r="E2322" t="s">
        <v>1236</v>
      </c>
      <c r="F2322" t="s">
        <v>380</v>
      </c>
      <c r="G2322" t="s">
        <v>1237</v>
      </c>
      <c r="H2322" t="s">
        <v>1243</v>
      </c>
      <c r="J2322">
        <v>88</v>
      </c>
    </row>
    <row r="2323" spans="1:10">
      <c r="A2323">
        <v>708797</v>
      </c>
      <c r="B2323" t="s">
        <v>1288</v>
      </c>
      <c r="C2323" t="s">
        <v>3261</v>
      </c>
      <c r="D2323" t="s">
        <v>1234</v>
      </c>
      <c r="F2323" t="s">
        <v>1261</v>
      </c>
      <c r="G2323" t="s">
        <v>1237</v>
      </c>
      <c r="J2323">
        <v>10</v>
      </c>
    </row>
    <row r="2324" spans="1:10">
      <c r="A2324">
        <v>778241</v>
      </c>
      <c r="B2324" t="s">
        <v>124</v>
      </c>
      <c r="C2324" t="s">
        <v>3262</v>
      </c>
      <c r="D2324" t="s">
        <v>1234</v>
      </c>
      <c r="E2324" t="s">
        <v>1256</v>
      </c>
      <c r="F2324" t="s">
        <v>195</v>
      </c>
      <c r="G2324" t="s">
        <v>1237</v>
      </c>
      <c r="H2324" t="s">
        <v>1243</v>
      </c>
      <c r="J2324">
        <v>17</v>
      </c>
    </row>
    <row r="2325" spans="1:10">
      <c r="A2325">
        <v>705606</v>
      </c>
      <c r="B2325" t="s">
        <v>1375</v>
      </c>
      <c r="C2325" t="s">
        <v>3262</v>
      </c>
      <c r="D2325" t="s">
        <v>1234</v>
      </c>
      <c r="E2325" t="s">
        <v>1250</v>
      </c>
      <c r="F2325" t="s">
        <v>179</v>
      </c>
      <c r="G2325" t="s">
        <v>1237</v>
      </c>
      <c r="J2325">
        <v>86</v>
      </c>
    </row>
    <row r="2326" spans="1:10">
      <c r="A2326">
        <v>711968</v>
      </c>
      <c r="B2326" t="s">
        <v>1288</v>
      </c>
      <c r="C2326" t="s">
        <v>3262</v>
      </c>
      <c r="D2326" t="s">
        <v>1234</v>
      </c>
      <c r="F2326" t="s">
        <v>380</v>
      </c>
      <c r="G2326" t="s">
        <v>1237</v>
      </c>
      <c r="J2326">
        <v>76</v>
      </c>
    </row>
    <row r="2327" spans="1:10">
      <c r="A2327">
        <v>710625</v>
      </c>
      <c r="B2327" t="s">
        <v>652</v>
      </c>
      <c r="C2327" t="s">
        <v>3263</v>
      </c>
      <c r="D2327" t="s">
        <v>1234</v>
      </c>
      <c r="E2327" t="s">
        <v>1236</v>
      </c>
      <c r="F2327" t="s">
        <v>380</v>
      </c>
      <c r="G2327" t="s">
        <v>1237</v>
      </c>
      <c r="J2327">
        <v>93</v>
      </c>
    </row>
    <row r="2328" spans="1:10">
      <c r="A2328">
        <v>717454</v>
      </c>
      <c r="B2328" t="s">
        <v>1258</v>
      </c>
      <c r="C2328" t="s">
        <v>3264</v>
      </c>
      <c r="D2328" t="s">
        <v>1234</v>
      </c>
      <c r="E2328" t="s">
        <v>1256</v>
      </c>
      <c r="F2328" t="s">
        <v>179</v>
      </c>
      <c r="G2328" t="s">
        <v>1237</v>
      </c>
      <c r="J2328">
        <v>86</v>
      </c>
    </row>
    <row r="2329" spans="1:10">
      <c r="A2329">
        <v>716711</v>
      </c>
      <c r="B2329" t="s">
        <v>1258</v>
      </c>
      <c r="C2329" t="s">
        <v>3265</v>
      </c>
      <c r="D2329" t="s">
        <v>1234</v>
      </c>
      <c r="E2329" t="s">
        <v>1242</v>
      </c>
      <c r="F2329" t="s">
        <v>1261</v>
      </c>
      <c r="G2329" t="s">
        <v>1237</v>
      </c>
      <c r="J2329">
        <v>6</v>
      </c>
    </row>
    <row r="2330" spans="1:10">
      <c r="A2330">
        <v>715064</v>
      </c>
      <c r="B2330" t="s">
        <v>675</v>
      </c>
      <c r="C2330" t="s">
        <v>3266</v>
      </c>
      <c r="D2330" t="s">
        <v>1234</v>
      </c>
      <c r="E2330" t="s">
        <v>1250</v>
      </c>
      <c r="F2330" t="s">
        <v>179</v>
      </c>
      <c r="G2330" t="s">
        <v>1237</v>
      </c>
      <c r="J2330">
        <v>92</v>
      </c>
    </row>
    <row r="2331" spans="1:10">
      <c r="A2331">
        <v>713266</v>
      </c>
      <c r="B2331" t="s">
        <v>938</v>
      </c>
      <c r="C2331" t="s">
        <v>3266</v>
      </c>
      <c r="D2331" t="s">
        <v>1234</v>
      </c>
      <c r="F2331" t="s">
        <v>1367</v>
      </c>
      <c r="G2331" t="s">
        <v>1237</v>
      </c>
      <c r="J2331">
        <v>4</v>
      </c>
    </row>
    <row r="2332" spans="1:10">
      <c r="A2332">
        <v>716277</v>
      </c>
      <c r="B2332" t="s">
        <v>1336</v>
      </c>
      <c r="C2332" t="s">
        <v>3267</v>
      </c>
      <c r="D2332" t="s">
        <v>1234</v>
      </c>
      <c r="F2332" t="s">
        <v>179</v>
      </c>
      <c r="G2332" t="s">
        <v>1237</v>
      </c>
      <c r="H2332" t="s">
        <v>1243</v>
      </c>
      <c r="J2332">
        <v>4</v>
      </c>
    </row>
    <row r="2333" spans="1:10">
      <c r="A2333">
        <v>713631</v>
      </c>
      <c r="B2333" t="s">
        <v>675</v>
      </c>
      <c r="C2333" t="s">
        <v>3268</v>
      </c>
      <c r="D2333" t="s">
        <v>1234</v>
      </c>
      <c r="E2333" t="s">
        <v>1250</v>
      </c>
      <c r="F2333" t="s">
        <v>380</v>
      </c>
      <c r="G2333" t="s">
        <v>1237</v>
      </c>
      <c r="H2333" t="s">
        <v>1243</v>
      </c>
      <c r="J2333">
        <v>90</v>
      </c>
    </row>
    <row r="2334" spans="1:10">
      <c r="A2334">
        <v>701682</v>
      </c>
      <c r="B2334" t="s">
        <v>1023</v>
      </c>
      <c r="C2334" t="s">
        <v>3268</v>
      </c>
      <c r="D2334" t="s">
        <v>1234</v>
      </c>
      <c r="E2334" t="s">
        <v>1264</v>
      </c>
      <c r="F2334" t="s">
        <v>1263</v>
      </c>
      <c r="G2334" t="s">
        <v>1237</v>
      </c>
      <c r="J2334">
        <v>60</v>
      </c>
    </row>
    <row r="2335" spans="1:10">
      <c r="A2335">
        <v>702769</v>
      </c>
      <c r="B2335" t="s">
        <v>1265</v>
      </c>
      <c r="C2335" t="s">
        <v>3268</v>
      </c>
      <c r="D2335" t="s">
        <v>1234</v>
      </c>
      <c r="E2335" t="s">
        <v>1242</v>
      </c>
      <c r="F2335" t="s">
        <v>380</v>
      </c>
      <c r="G2335" t="s">
        <v>1237</v>
      </c>
      <c r="J2335">
        <v>3</v>
      </c>
    </row>
    <row r="2336" spans="1:10">
      <c r="A2336">
        <v>714010</v>
      </c>
      <c r="B2336" t="s">
        <v>529</v>
      </c>
      <c r="C2336" t="s">
        <v>3268</v>
      </c>
      <c r="D2336" t="s">
        <v>1234</v>
      </c>
      <c r="E2336" t="s">
        <v>1254</v>
      </c>
      <c r="F2336" t="s">
        <v>380</v>
      </c>
      <c r="G2336" t="s">
        <v>1237</v>
      </c>
      <c r="J2336">
        <v>87</v>
      </c>
    </row>
    <row r="2337" spans="1:10">
      <c r="A2337">
        <v>716836</v>
      </c>
      <c r="B2337" t="s">
        <v>1824</v>
      </c>
      <c r="C2337" t="s">
        <v>3269</v>
      </c>
      <c r="D2337" t="s">
        <v>1234</v>
      </c>
      <c r="E2337" t="s">
        <v>1264</v>
      </c>
      <c r="F2337" t="s">
        <v>210</v>
      </c>
      <c r="G2337" t="s">
        <v>1237</v>
      </c>
      <c r="J2337">
        <v>69</v>
      </c>
    </row>
    <row r="2338" spans="1:10">
      <c r="A2338">
        <v>774095</v>
      </c>
      <c r="B2338" t="s">
        <v>1824</v>
      </c>
      <c r="C2338" t="s">
        <v>3269</v>
      </c>
      <c r="D2338" t="s">
        <v>1234</v>
      </c>
      <c r="E2338" t="s">
        <v>1264</v>
      </c>
      <c r="F2338" t="s">
        <v>210</v>
      </c>
      <c r="G2338" t="s">
        <v>1237</v>
      </c>
      <c r="H2338" t="s">
        <v>1243</v>
      </c>
      <c r="J2338">
        <v>1</v>
      </c>
    </row>
    <row r="2339" spans="1:10">
      <c r="A2339">
        <v>887619</v>
      </c>
      <c r="B2339" t="s">
        <v>1252</v>
      </c>
      <c r="C2339" t="s">
        <v>3270</v>
      </c>
      <c r="D2339" t="s">
        <v>1241</v>
      </c>
      <c r="E2339" t="s">
        <v>1264</v>
      </c>
      <c r="F2339" t="s">
        <v>210</v>
      </c>
      <c r="G2339" t="s">
        <v>1237</v>
      </c>
      <c r="H2339" t="s">
        <v>1243</v>
      </c>
      <c r="J2339">
        <v>94</v>
      </c>
    </row>
    <row r="2340" spans="1:10">
      <c r="A2340">
        <v>803163</v>
      </c>
      <c r="B2340" t="s">
        <v>2028</v>
      </c>
      <c r="C2340" t="s">
        <v>3270</v>
      </c>
      <c r="D2340" t="s">
        <v>1241</v>
      </c>
      <c r="E2340" t="s">
        <v>1264</v>
      </c>
      <c r="F2340" t="s">
        <v>210</v>
      </c>
      <c r="G2340" t="s">
        <v>1237</v>
      </c>
      <c r="J2340">
        <v>68</v>
      </c>
    </row>
    <row r="2341" spans="1:10">
      <c r="A2341">
        <v>808124</v>
      </c>
      <c r="B2341" t="s">
        <v>1657</v>
      </c>
      <c r="C2341" t="s">
        <v>3271</v>
      </c>
      <c r="D2341" t="s">
        <v>1241</v>
      </c>
      <c r="E2341" t="s">
        <v>1264</v>
      </c>
      <c r="F2341" t="s">
        <v>1263</v>
      </c>
      <c r="G2341" t="s">
        <v>1237</v>
      </c>
      <c r="J2341">
        <v>63</v>
      </c>
    </row>
    <row r="2342" spans="1:10">
      <c r="A2342">
        <v>810152</v>
      </c>
      <c r="B2342" t="s">
        <v>1351</v>
      </c>
      <c r="C2342" t="s">
        <v>3271</v>
      </c>
      <c r="D2342" t="s">
        <v>1241</v>
      </c>
      <c r="F2342" t="s">
        <v>380</v>
      </c>
      <c r="G2342" t="s">
        <v>1237</v>
      </c>
      <c r="J2342">
        <v>83</v>
      </c>
    </row>
    <row r="2343" spans="1:10">
      <c r="A2343">
        <v>887764</v>
      </c>
      <c r="B2343" t="s">
        <v>2028</v>
      </c>
      <c r="C2343" t="s">
        <v>3271</v>
      </c>
      <c r="D2343" t="s">
        <v>1241</v>
      </c>
      <c r="E2343" t="s">
        <v>1264</v>
      </c>
      <c r="F2343" t="s">
        <v>1263</v>
      </c>
      <c r="G2343" t="s">
        <v>1237</v>
      </c>
      <c r="H2343" t="s">
        <v>1243</v>
      </c>
      <c r="J2343">
        <v>88</v>
      </c>
    </row>
    <row r="2344" spans="1:10">
      <c r="A2344">
        <v>887765</v>
      </c>
      <c r="B2344" t="s">
        <v>2918</v>
      </c>
      <c r="C2344" t="s">
        <v>3271</v>
      </c>
      <c r="D2344" t="s">
        <v>1241</v>
      </c>
      <c r="E2344" t="s">
        <v>1264</v>
      </c>
      <c r="F2344" t="s">
        <v>1263</v>
      </c>
      <c r="G2344" t="s">
        <v>1237</v>
      </c>
      <c r="H2344" t="s">
        <v>1243</v>
      </c>
      <c r="J2344">
        <v>83</v>
      </c>
    </row>
    <row r="2345" spans="1:10">
      <c r="A2345">
        <v>701662</v>
      </c>
      <c r="B2345" t="s">
        <v>943</v>
      </c>
      <c r="C2345" t="s">
        <v>3272</v>
      </c>
      <c r="D2345" t="s">
        <v>1234</v>
      </c>
      <c r="F2345" t="s">
        <v>380</v>
      </c>
      <c r="G2345" t="s">
        <v>1237</v>
      </c>
      <c r="J2345">
        <v>9</v>
      </c>
    </row>
    <row r="2346" spans="1:10">
      <c r="A2346">
        <v>810631</v>
      </c>
      <c r="B2346" t="s">
        <v>965</v>
      </c>
      <c r="C2346" t="s">
        <v>3273</v>
      </c>
      <c r="D2346" t="s">
        <v>1241</v>
      </c>
      <c r="F2346" t="s">
        <v>380</v>
      </c>
      <c r="G2346" t="s">
        <v>1237</v>
      </c>
      <c r="J2346">
        <v>92</v>
      </c>
    </row>
    <row r="2347" spans="1:10">
      <c r="A2347">
        <v>778284</v>
      </c>
      <c r="B2347" t="s">
        <v>1023</v>
      </c>
      <c r="C2347" t="s">
        <v>3274</v>
      </c>
      <c r="D2347" t="s">
        <v>1234</v>
      </c>
      <c r="E2347" t="s">
        <v>1319</v>
      </c>
      <c r="F2347" t="s">
        <v>189</v>
      </c>
      <c r="G2347" t="s">
        <v>1237</v>
      </c>
      <c r="J2347">
        <v>85</v>
      </c>
    </row>
    <row r="2348" spans="1:10">
      <c r="A2348">
        <v>715156</v>
      </c>
      <c r="B2348" t="s">
        <v>938</v>
      </c>
      <c r="C2348" t="s">
        <v>3274</v>
      </c>
      <c r="D2348" t="s">
        <v>1234</v>
      </c>
      <c r="E2348" t="s">
        <v>1236</v>
      </c>
      <c r="F2348" t="s">
        <v>380</v>
      </c>
      <c r="G2348" t="s">
        <v>1237</v>
      </c>
      <c r="H2348" t="s">
        <v>1243</v>
      </c>
      <c r="J2348">
        <v>81</v>
      </c>
    </row>
    <row r="2349" spans="1:10">
      <c r="A2349">
        <v>701115</v>
      </c>
      <c r="B2349" t="s">
        <v>2771</v>
      </c>
      <c r="C2349" t="s">
        <v>3274</v>
      </c>
      <c r="D2349" t="s">
        <v>1234</v>
      </c>
      <c r="E2349" t="s">
        <v>1236</v>
      </c>
      <c r="F2349" t="s">
        <v>380</v>
      </c>
      <c r="G2349" t="s">
        <v>1237</v>
      </c>
      <c r="J2349">
        <v>87</v>
      </c>
    </row>
    <row r="2350" spans="1:10">
      <c r="A2350">
        <v>801848</v>
      </c>
      <c r="B2350" t="s">
        <v>131</v>
      </c>
      <c r="C2350" t="s">
        <v>3275</v>
      </c>
      <c r="D2350" t="s">
        <v>1241</v>
      </c>
      <c r="E2350" t="s">
        <v>1256</v>
      </c>
      <c r="F2350" t="s">
        <v>1647</v>
      </c>
      <c r="G2350" t="s">
        <v>1237</v>
      </c>
      <c r="J2350">
        <v>8</v>
      </c>
    </row>
    <row r="2351" spans="1:10">
      <c r="A2351">
        <v>808561</v>
      </c>
      <c r="B2351" t="s">
        <v>1395</v>
      </c>
      <c r="C2351" t="s">
        <v>3275</v>
      </c>
      <c r="D2351" t="s">
        <v>1241</v>
      </c>
      <c r="E2351" t="s">
        <v>1236</v>
      </c>
      <c r="F2351" t="s">
        <v>380</v>
      </c>
      <c r="G2351" t="s">
        <v>1237</v>
      </c>
      <c r="H2351" t="s">
        <v>1243</v>
      </c>
      <c r="J2351">
        <v>85</v>
      </c>
    </row>
    <row r="2352" spans="1:10">
      <c r="A2352">
        <v>810437</v>
      </c>
      <c r="B2352" t="s">
        <v>915</v>
      </c>
      <c r="C2352" t="s">
        <v>3275</v>
      </c>
      <c r="D2352" t="s">
        <v>1241</v>
      </c>
      <c r="E2352" t="s">
        <v>1235</v>
      </c>
      <c r="F2352" t="s">
        <v>1261</v>
      </c>
      <c r="G2352" t="s">
        <v>1237</v>
      </c>
      <c r="J2352">
        <v>85</v>
      </c>
    </row>
    <row r="2353" spans="1:10">
      <c r="A2353">
        <v>800440</v>
      </c>
      <c r="B2353" t="s">
        <v>2706</v>
      </c>
      <c r="C2353" t="s">
        <v>3275</v>
      </c>
      <c r="D2353" t="s">
        <v>1241</v>
      </c>
      <c r="E2353" t="s">
        <v>1236</v>
      </c>
      <c r="F2353" t="s">
        <v>380</v>
      </c>
      <c r="G2353" t="s">
        <v>1237</v>
      </c>
      <c r="J2353">
        <v>73</v>
      </c>
    </row>
    <row r="2354" spans="1:10">
      <c r="A2354">
        <v>711890</v>
      </c>
      <c r="B2354" t="s">
        <v>1023</v>
      </c>
      <c r="C2354" t="s">
        <v>3276</v>
      </c>
      <c r="D2354" t="s">
        <v>1234</v>
      </c>
      <c r="E2354" t="s">
        <v>1256</v>
      </c>
      <c r="F2354" t="s">
        <v>380</v>
      </c>
      <c r="G2354" t="s">
        <v>1237</v>
      </c>
      <c r="H2354" t="s">
        <v>1243</v>
      </c>
      <c r="J2354">
        <v>90</v>
      </c>
    </row>
    <row r="2355" spans="1:10">
      <c r="A2355">
        <v>701220</v>
      </c>
      <c r="B2355" t="s">
        <v>661</v>
      </c>
      <c r="C2355" t="s">
        <v>3277</v>
      </c>
      <c r="D2355" t="s">
        <v>1234</v>
      </c>
      <c r="E2355" t="s">
        <v>1242</v>
      </c>
      <c r="F2355" t="s">
        <v>380</v>
      </c>
      <c r="G2355" t="s">
        <v>1237</v>
      </c>
      <c r="J2355">
        <v>86</v>
      </c>
    </row>
    <row r="2356" spans="1:10">
      <c r="A2356">
        <v>708522</v>
      </c>
      <c r="B2356" t="s">
        <v>1258</v>
      </c>
      <c r="C2356" t="s">
        <v>3278</v>
      </c>
      <c r="D2356" t="s">
        <v>1234</v>
      </c>
      <c r="F2356" t="s">
        <v>380</v>
      </c>
      <c r="G2356" t="s">
        <v>1237</v>
      </c>
      <c r="J2356">
        <v>7</v>
      </c>
    </row>
    <row r="2357" spans="1:10">
      <c r="A2357">
        <v>716483</v>
      </c>
      <c r="B2357" t="s">
        <v>1404</v>
      </c>
      <c r="C2357" t="s">
        <v>3279</v>
      </c>
      <c r="D2357" t="s">
        <v>1234</v>
      </c>
      <c r="E2357" t="s">
        <v>1248</v>
      </c>
      <c r="F2357" t="s">
        <v>179</v>
      </c>
      <c r="G2357" t="s">
        <v>1237</v>
      </c>
      <c r="J2357">
        <v>81</v>
      </c>
    </row>
    <row r="2358" spans="1:10">
      <c r="A2358">
        <v>701279</v>
      </c>
      <c r="B2358" t="s">
        <v>1258</v>
      </c>
      <c r="C2358" t="s">
        <v>3279</v>
      </c>
      <c r="D2358" t="s">
        <v>1234</v>
      </c>
      <c r="E2358" t="s">
        <v>1271</v>
      </c>
      <c r="F2358" t="s">
        <v>380</v>
      </c>
      <c r="G2358" t="s">
        <v>1237</v>
      </c>
      <c r="H2358" t="s">
        <v>1243</v>
      </c>
      <c r="J2358">
        <v>87</v>
      </c>
    </row>
    <row r="2359" spans="1:10">
      <c r="A2359">
        <v>701455</v>
      </c>
      <c r="B2359" t="s">
        <v>935</v>
      </c>
      <c r="C2359" t="s">
        <v>3279</v>
      </c>
      <c r="D2359" t="s">
        <v>1234</v>
      </c>
      <c r="E2359" t="s">
        <v>1254</v>
      </c>
      <c r="F2359" t="s">
        <v>380</v>
      </c>
      <c r="G2359" t="s">
        <v>1237</v>
      </c>
      <c r="J2359">
        <v>97</v>
      </c>
    </row>
    <row r="2360" spans="1:10">
      <c r="A2360">
        <v>888851</v>
      </c>
      <c r="B2360" t="s">
        <v>1406</v>
      </c>
      <c r="C2360" t="s">
        <v>3280</v>
      </c>
      <c r="D2360" t="s">
        <v>1241</v>
      </c>
      <c r="F2360" t="s">
        <v>59</v>
      </c>
      <c r="G2360" t="s">
        <v>1237</v>
      </c>
      <c r="H2360" t="s">
        <v>1243</v>
      </c>
      <c r="I2360">
        <v>9155148</v>
      </c>
      <c r="J2360">
        <v>8</v>
      </c>
    </row>
    <row r="2361" spans="1:10">
      <c r="A2361">
        <v>812969</v>
      </c>
      <c r="B2361" t="s">
        <v>1395</v>
      </c>
      <c r="C2361" t="s">
        <v>3280</v>
      </c>
      <c r="D2361" t="s">
        <v>1241</v>
      </c>
      <c r="F2361" t="s">
        <v>380</v>
      </c>
      <c r="G2361" t="s">
        <v>1237</v>
      </c>
      <c r="J2361">
        <v>6</v>
      </c>
    </row>
    <row r="2362" spans="1:10">
      <c r="A2362">
        <v>888861</v>
      </c>
      <c r="B2362" t="s">
        <v>1030</v>
      </c>
      <c r="C2362" t="s">
        <v>3280</v>
      </c>
      <c r="D2362" t="s">
        <v>1241</v>
      </c>
      <c r="F2362" t="s">
        <v>59</v>
      </c>
      <c r="G2362" t="s">
        <v>1237</v>
      </c>
      <c r="H2362" t="s">
        <v>1243</v>
      </c>
      <c r="I2362">
        <v>9155149</v>
      </c>
      <c r="J2362">
        <v>8</v>
      </c>
    </row>
    <row r="2363" spans="1:10">
      <c r="A2363">
        <v>708184</v>
      </c>
      <c r="B2363" t="s">
        <v>1380</v>
      </c>
      <c r="C2363" t="s">
        <v>3281</v>
      </c>
      <c r="D2363" t="s">
        <v>1234</v>
      </c>
      <c r="E2363" t="s">
        <v>1254</v>
      </c>
      <c r="F2363" t="s">
        <v>380</v>
      </c>
      <c r="G2363" t="s">
        <v>1237</v>
      </c>
      <c r="J2363">
        <v>6</v>
      </c>
    </row>
    <row r="2364" spans="1:10">
      <c r="A2364">
        <v>775699</v>
      </c>
      <c r="B2364" t="s">
        <v>1028</v>
      </c>
      <c r="C2364" t="s">
        <v>3281</v>
      </c>
      <c r="D2364" t="s">
        <v>1234</v>
      </c>
      <c r="E2364" t="s">
        <v>1254</v>
      </c>
      <c r="F2364" t="s">
        <v>59</v>
      </c>
      <c r="G2364" t="s">
        <v>1237</v>
      </c>
      <c r="H2364" t="s">
        <v>1243</v>
      </c>
      <c r="I2364">
        <v>9150347</v>
      </c>
      <c r="J2364">
        <v>72</v>
      </c>
    </row>
    <row r="2365" spans="1:10">
      <c r="A2365">
        <v>706145</v>
      </c>
      <c r="B2365" t="s">
        <v>938</v>
      </c>
      <c r="C2365" t="s">
        <v>3282</v>
      </c>
      <c r="D2365" t="s">
        <v>1234</v>
      </c>
      <c r="E2365" t="s">
        <v>1245</v>
      </c>
      <c r="F2365" t="s">
        <v>380</v>
      </c>
      <c r="G2365" t="s">
        <v>1237</v>
      </c>
      <c r="H2365" t="s">
        <v>1243</v>
      </c>
      <c r="J2365">
        <v>83</v>
      </c>
    </row>
    <row r="2366" spans="1:10">
      <c r="A2366">
        <v>704913</v>
      </c>
      <c r="B2366" t="s">
        <v>1013</v>
      </c>
      <c r="C2366" t="s">
        <v>3283</v>
      </c>
      <c r="D2366" t="s">
        <v>1234</v>
      </c>
      <c r="E2366" t="s">
        <v>1264</v>
      </c>
      <c r="F2366" t="s">
        <v>380</v>
      </c>
      <c r="G2366" t="s">
        <v>1237</v>
      </c>
      <c r="J2366">
        <v>70</v>
      </c>
    </row>
    <row r="2367" spans="1:10">
      <c r="A2367">
        <v>776102</v>
      </c>
      <c r="B2367" t="s">
        <v>652</v>
      </c>
      <c r="C2367" t="s">
        <v>3284</v>
      </c>
      <c r="D2367" t="s">
        <v>1234</v>
      </c>
      <c r="F2367" t="s">
        <v>380</v>
      </c>
      <c r="G2367" t="s">
        <v>1237</v>
      </c>
      <c r="H2367" t="s">
        <v>1243</v>
      </c>
      <c r="J2367">
        <v>9</v>
      </c>
    </row>
    <row r="2368" spans="1:10">
      <c r="A2368">
        <v>808881</v>
      </c>
      <c r="B2368" t="s">
        <v>1462</v>
      </c>
      <c r="C2368" t="s">
        <v>3285</v>
      </c>
      <c r="D2368" t="s">
        <v>1241</v>
      </c>
      <c r="F2368" t="s">
        <v>210</v>
      </c>
      <c r="G2368" t="s">
        <v>1237</v>
      </c>
      <c r="H2368" t="s">
        <v>1243</v>
      </c>
      <c r="J2368">
        <v>76</v>
      </c>
    </row>
    <row r="2369" spans="1:10">
      <c r="A2369">
        <v>813027</v>
      </c>
      <c r="B2369" t="s">
        <v>1831</v>
      </c>
      <c r="C2369" t="s">
        <v>3286</v>
      </c>
      <c r="D2369" t="s">
        <v>1241</v>
      </c>
      <c r="E2369" t="s">
        <v>1235</v>
      </c>
      <c r="F2369" t="s">
        <v>380</v>
      </c>
      <c r="G2369" t="s">
        <v>1237</v>
      </c>
      <c r="J2369">
        <v>95</v>
      </c>
    </row>
    <row r="2370" spans="1:10">
      <c r="A2370">
        <v>707268</v>
      </c>
      <c r="B2370" t="s">
        <v>1404</v>
      </c>
      <c r="C2370" t="s">
        <v>3287</v>
      </c>
      <c r="D2370" t="s">
        <v>1234</v>
      </c>
      <c r="F2370" t="s">
        <v>219</v>
      </c>
      <c r="G2370" t="s">
        <v>1237</v>
      </c>
      <c r="J2370">
        <v>8</v>
      </c>
    </row>
    <row r="2371" spans="1:10">
      <c r="A2371">
        <v>778443</v>
      </c>
      <c r="B2371" t="s">
        <v>1847</v>
      </c>
      <c r="C2371" t="s">
        <v>3288</v>
      </c>
      <c r="D2371" t="s">
        <v>1234</v>
      </c>
      <c r="E2371" t="s">
        <v>1319</v>
      </c>
      <c r="F2371" t="s">
        <v>189</v>
      </c>
      <c r="G2371" t="s">
        <v>1237</v>
      </c>
      <c r="J2371">
        <v>19</v>
      </c>
    </row>
    <row r="2372" spans="1:10">
      <c r="A2372">
        <v>813000</v>
      </c>
      <c r="B2372" t="s">
        <v>1279</v>
      </c>
      <c r="C2372" t="s">
        <v>3289</v>
      </c>
      <c r="D2372" t="s">
        <v>1241</v>
      </c>
      <c r="F2372" t="s">
        <v>169</v>
      </c>
      <c r="G2372" t="s">
        <v>1237</v>
      </c>
      <c r="H2372" t="s">
        <v>1243</v>
      </c>
      <c r="J2372">
        <v>2</v>
      </c>
    </row>
    <row r="2373" spans="1:10">
      <c r="A2373">
        <v>801094</v>
      </c>
      <c r="B2373" t="s">
        <v>1795</v>
      </c>
      <c r="C2373" t="s">
        <v>3290</v>
      </c>
      <c r="D2373" t="s">
        <v>1241</v>
      </c>
      <c r="E2373" t="s">
        <v>1264</v>
      </c>
      <c r="F2373" t="s">
        <v>380</v>
      </c>
      <c r="G2373" t="s">
        <v>1237</v>
      </c>
      <c r="H2373" t="s">
        <v>1243</v>
      </c>
      <c r="J2373">
        <v>88</v>
      </c>
    </row>
    <row r="2374" spans="1:10">
      <c r="A2374">
        <v>712893</v>
      </c>
      <c r="B2374" t="s">
        <v>938</v>
      </c>
      <c r="C2374" t="s">
        <v>3291</v>
      </c>
      <c r="D2374" t="s">
        <v>1234</v>
      </c>
      <c r="E2374" t="s">
        <v>1254</v>
      </c>
      <c r="F2374" t="s">
        <v>380</v>
      </c>
      <c r="G2374" t="s">
        <v>1237</v>
      </c>
      <c r="H2374" t="s">
        <v>1243</v>
      </c>
      <c r="J2374">
        <v>91</v>
      </c>
    </row>
    <row r="2375" spans="1:10">
      <c r="A2375">
        <v>704618</v>
      </c>
      <c r="B2375" t="s">
        <v>675</v>
      </c>
      <c r="C2375" t="s">
        <v>3292</v>
      </c>
      <c r="D2375" t="s">
        <v>1234</v>
      </c>
      <c r="E2375" t="s">
        <v>1264</v>
      </c>
      <c r="F2375" t="s">
        <v>380</v>
      </c>
      <c r="G2375" t="s">
        <v>1237</v>
      </c>
      <c r="H2375" t="s">
        <v>1243</v>
      </c>
      <c r="I2375">
        <v>9150119</v>
      </c>
      <c r="J2375">
        <v>96</v>
      </c>
    </row>
    <row r="2376" spans="1:10">
      <c r="A2376">
        <v>779181</v>
      </c>
      <c r="B2376" t="s">
        <v>1023</v>
      </c>
      <c r="C2376" t="s">
        <v>3292</v>
      </c>
      <c r="D2376" t="s">
        <v>1234</v>
      </c>
      <c r="E2376" t="s">
        <v>1264</v>
      </c>
      <c r="F2376" t="s">
        <v>179</v>
      </c>
      <c r="G2376" t="s">
        <v>1237</v>
      </c>
      <c r="H2376" t="s">
        <v>1243</v>
      </c>
      <c r="J2376">
        <v>5</v>
      </c>
    </row>
    <row r="2377" spans="1:10">
      <c r="A2377">
        <v>811296</v>
      </c>
      <c r="B2377" t="s">
        <v>1563</v>
      </c>
      <c r="C2377" t="s">
        <v>3293</v>
      </c>
      <c r="D2377" t="s">
        <v>1241</v>
      </c>
      <c r="E2377" t="s">
        <v>1256</v>
      </c>
      <c r="F2377" t="s">
        <v>380</v>
      </c>
      <c r="G2377" t="s">
        <v>1237</v>
      </c>
      <c r="J2377">
        <v>87</v>
      </c>
    </row>
    <row r="2378" spans="1:10">
      <c r="A2378">
        <v>708071</v>
      </c>
      <c r="B2378" t="s">
        <v>661</v>
      </c>
      <c r="C2378" t="s">
        <v>3294</v>
      </c>
      <c r="D2378" t="s">
        <v>1234</v>
      </c>
      <c r="E2378" t="s">
        <v>1242</v>
      </c>
      <c r="F2378" t="s">
        <v>1261</v>
      </c>
      <c r="G2378" t="s">
        <v>1237</v>
      </c>
      <c r="J2378">
        <v>7</v>
      </c>
    </row>
    <row r="2379" spans="1:10">
      <c r="A2379">
        <v>809349</v>
      </c>
      <c r="B2379" t="s">
        <v>1400</v>
      </c>
      <c r="C2379" t="s">
        <v>3295</v>
      </c>
      <c r="D2379" t="s">
        <v>1241</v>
      </c>
      <c r="F2379" t="s">
        <v>380</v>
      </c>
      <c r="G2379" t="s">
        <v>1237</v>
      </c>
      <c r="J2379">
        <v>92</v>
      </c>
    </row>
    <row r="2380" spans="1:10">
      <c r="A2380">
        <v>812368</v>
      </c>
      <c r="B2380" t="s">
        <v>1406</v>
      </c>
      <c r="C2380" t="s">
        <v>3296</v>
      </c>
      <c r="D2380" t="s">
        <v>1241</v>
      </c>
      <c r="E2380" t="s">
        <v>1242</v>
      </c>
      <c r="F2380" t="s">
        <v>380</v>
      </c>
      <c r="G2380" t="s">
        <v>1237</v>
      </c>
      <c r="J2380">
        <v>11</v>
      </c>
    </row>
    <row r="2381" spans="1:10">
      <c r="A2381">
        <v>889335</v>
      </c>
      <c r="B2381" t="s">
        <v>1267</v>
      </c>
      <c r="C2381" t="s">
        <v>3296</v>
      </c>
      <c r="D2381" t="s">
        <v>1241</v>
      </c>
      <c r="E2381" t="s">
        <v>1242</v>
      </c>
      <c r="F2381" t="s">
        <v>1261</v>
      </c>
      <c r="G2381" t="s">
        <v>1237</v>
      </c>
      <c r="H2381" t="s">
        <v>1243</v>
      </c>
      <c r="J2381">
        <v>8</v>
      </c>
    </row>
    <row r="2382" spans="1:10">
      <c r="A2382">
        <v>800372</v>
      </c>
      <c r="B2382" t="s">
        <v>1592</v>
      </c>
      <c r="C2382" t="s">
        <v>3296</v>
      </c>
      <c r="D2382" t="s">
        <v>1241</v>
      </c>
      <c r="F2382" t="s">
        <v>380</v>
      </c>
      <c r="G2382" t="s">
        <v>1237</v>
      </c>
      <c r="J2382">
        <v>92</v>
      </c>
    </row>
    <row r="2383" spans="1:10">
      <c r="A2383">
        <v>773742</v>
      </c>
      <c r="B2383" t="s">
        <v>1258</v>
      </c>
      <c r="C2383" t="s">
        <v>3297</v>
      </c>
      <c r="D2383" t="s">
        <v>1234</v>
      </c>
      <c r="E2383" t="s">
        <v>1319</v>
      </c>
      <c r="F2383" t="s">
        <v>179</v>
      </c>
      <c r="G2383" t="s">
        <v>1237</v>
      </c>
      <c r="H2383" t="s">
        <v>1243</v>
      </c>
      <c r="J2383">
        <v>9</v>
      </c>
    </row>
    <row r="2384" spans="1:10">
      <c r="A2384">
        <v>811696</v>
      </c>
      <c r="B2384" t="s">
        <v>915</v>
      </c>
      <c r="C2384" t="s">
        <v>3298</v>
      </c>
      <c r="D2384" t="s">
        <v>1241</v>
      </c>
      <c r="E2384" t="s">
        <v>1248</v>
      </c>
      <c r="F2384" t="s">
        <v>171</v>
      </c>
      <c r="G2384" t="s">
        <v>1237</v>
      </c>
      <c r="H2384" t="s">
        <v>1243</v>
      </c>
      <c r="J2384">
        <v>5</v>
      </c>
    </row>
    <row r="2385" spans="1:10">
      <c r="A2385">
        <v>711314</v>
      </c>
      <c r="B2385" t="s">
        <v>675</v>
      </c>
      <c r="C2385" t="s">
        <v>3299</v>
      </c>
      <c r="D2385" t="s">
        <v>1234</v>
      </c>
      <c r="E2385" t="s">
        <v>1254</v>
      </c>
      <c r="F2385" t="s">
        <v>380</v>
      </c>
      <c r="G2385" t="s">
        <v>1237</v>
      </c>
      <c r="J2385">
        <v>5</v>
      </c>
    </row>
    <row r="2386" spans="1:10">
      <c r="A2386">
        <v>702910</v>
      </c>
      <c r="B2386" t="s">
        <v>671</v>
      </c>
      <c r="C2386" t="s">
        <v>3300</v>
      </c>
      <c r="D2386" t="s">
        <v>1234</v>
      </c>
      <c r="F2386" t="s">
        <v>1261</v>
      </c>
      <c r="G2386" t="s">
        <v>1237</v>
      </c>
      <c r="J2386">
        <v>81</v>
      </c>
    </row>
    <row r="2387" spans="1:10">
      <c r="A2387">
        <v>713739</v>
      </c>
      <c r="B2387" t="s">
        <v>1411</v>
      </c>
      <c r="C2387" t="s">
        <v>3301</v>
      </c>
      <c r="D2387" t="s">
        <v>1234</v>
      </c>
      <c r="E2387" t="s">
        <v>1256</v>
      </c>
      <c r="F2387" t="s">
        <v>377</v>
      </c>
      <c r="G2387" t="s">
        <v>1237</v>
      </c>
      <c r="J2387">
        <v>70</v>
      </c>
    </row>
    <row r="2388" spans="1:10">
      <c r="A2388">
        <v>718997</v>
      </c>
      <c r="B2388" t="s">
        <v>116</v>
      </c>
      <c r="C2388" t="s">
        <v>3303</v>
      </c>
      <c r="D2388" t="s">
        <v>1234</v>
      </c>
      <c r="E2388" t="s">
        <v>1264</v>
      </c>
      <c r="F2388" t="s">
        <v>380</v>
      </c>
      <c r="G2388" t="s">
        <v>1237</v>
      </c>
      <c r="H2388" t="s">
        <v>1243</v>
      </c>
      <c r="J2388">
        <v>92</v>
      </c>
    </row>
    <row r="2389" spans="1:10">
      <c r="A2389">
        <v>718926</v>
      </c>
      <c r="B2389" t="s">
        <v>655</v>
      </c>
      <c r="C2389" t="s">
        <v>3304</v>
      </c>
      <c r="D2389" t="s">
        <v>1234</v>
      </c>
      <c r="E2389" t="s">
        <v>1250</v>
      </c>
      <c r="F2389" t="s">
        <v>1367</v>
      </c>
      <c r="G2389" t="s">
        <v>1237</v>
      </c>
      <c r="J2389">
        <v>5</v>
      </c>
    </row>
    <row r="2390" spans="1:10">
      <c r="A2390">
        <v>805031</v>
      </c>
      <c r="B2390" t="s">
        <v>1406</v>
      </c>
      <c r="C2390" t="s">
        <v>1599</v>
      </c>
      <c r="D2390" t="s">
        <v>1241</v>
      </c>
      <c r="E2390" t="s">
        <v>1242</v>
      </c>
      <c r="F2390" t="s">
        <v>380</v>
      </c>
      <c r="G2390" t="s">
        <v>1237</v>
      </c>
      <c r="J2390">
        <v>6</v>
      </c>
    </row>
    <row r="2391" spans="1:10">
      <c r="A2391">
        <v>889122</v>
      </c>
      <c r="B2391" t="s">
        <v>1795</v>
      </c>
      <c r="C2391" t="s">
        <v>1599</v>
      </c>
      <c r="D2391" t="s">
        <v>1241</v>
      </c>
      <c r="E2391" t="s">
        <v>1292</v>
      </c>
      <c r="F2391" t="s">
        <v>380</v>
      </c>
      <c r="G2391" t="s">
        <v>1237</v>
      </c>
      <c r="H2391" t="s">
        <v>1243</v>
      </c>
      <c r="J2391">
        <v>4</v>
      </c>
    </row>
    <row r="2392" spans="1:10">
      <c r="A2392">
        <v>703221</v>
      </c>
      <c r="B2392" t="s">
        <v>652</v>
      </c>
      <c r="C2392" t="s">
        <v>3305</v>
      </c>
      <c r="D2392" t="s">
        <v>1234</v>
      </c>
      <c r="F2392" t="s">
        <v>380</v>
      </c>
      <c r="G2392" t="s">
        <v>1237</v>
      </c>
      <c r="H2392" t="s">
        <v>1243</v>
      </c>
      <c r="J2392">
        <v>86</v>
      </c>
    </row>
    <row r="2393" spans="1:10">
      <c r="A2393">
        <v>707038</v>
      </c>
      <c r="B2393" t="s">
        <v>652</v>
      </c>
      <c r="C2393" t="s">
        <v>3305</v>
      </c>
      <c r="D2393" t="s">
        <v>1234</v>
      </c>
      <c r="E2393" t="s">
        <v>1236</v>
      </c>
      <c r="F2393" t="s">
        <v>1568</v>
      </c>
      <c r="G2393" t="s">
        <v>1237</v>
      </c>
      <c r="J2393">
        <v>93</v>
      </c>
    </row>
    <row r="2394" spans="1:10">
      <c r="A2394">
        <v>704273</v>
      </c>
      <c r="B2394" t="s">
        <v>1023</v>
      </c>
      <c r="C2394" t="s">
        <v>3305</v>
      </c>
      <c r="D2394" t="s">
        <v>1234</v>
      </c>
      <c r="E2394" t="s">
        <v>1236</v>
      </c>
      <c r="F2394" t="s">
        <v>1568</v>
      </c>
      <c r="G2394" t="s">
        <v>1237</v>
      </c>
      <c r="J2394">
        <v>69</v>
      </c>
    </row>
    <row r="2395" spans="1:10">
      <c r="A2395">
        <v>718274</v>
      </c>
      <c r="B2395" t="s">
        <v>1258</v>
      </c>
      <c r="C2395" t="s">
        <v>3305</v>
      </c>
      <c r="D2395" t="s">
        <v>1234</v>
      </c>
      <c r="E2395" t="s">
        <v>1254</v>
      </c>
      <c r="F2395" t="s">
        <v>380</v>
      </c>
      <c r="G2395" t="s">
        <v>1237</v>
      </c>
      <c r="J2395">
        <v>8</v>
      </c>
    </row>
    <row r="2396" spans="1:10">
      <c r="A2396">
        <v>888891</v>
      </c>
      <c r="B2396" t="s">
        <v>1956</v>
      </c>
      <c r="C2396" t="s">
        <v>3306</v>
      </c>
      <c r="D2396" t="s">
        <v>1241</v>
      </c>
      <c r="E2396" t="s">
        <v>1236</v>
      </c>
      <c r="F2396" t="s">
        <v>1568</v>
      </c>
      <c r="G2396" t="s">
        <v>1237</v>
      </c>
      <c r="H2396" t="s">
        <v>1243</v>
      </c>
      <c r="J2396">
        <v>96</v>
      </c>
    </row>
    <row r="2397" spans="1:10">
      <c r="A2397">
        <v>810185</v>
      </c>
      <c r="B2397" t="s">
        <v>3307</v>
      </c>
      <c r="C2397" t="s">
        <v>3306</v>
      </c>
      <c r="D2397" t="s">
        <v>1241</v>
      </c>
      <c r="E2397" t="s">
        <v>1242</v>
      </c>
      <c r="F2397" t="s">
        <v>380</v>
      </c>
      <c r="G2397" t="s">
        <v>1237</v>
      </c>
      <c r="J2397">
        <v>7</v>
      </c>
    </row>
    <row r="2398" spans="1:10">
      <c r="A2398">
        <v>809073</v>
      </c>
      <c r="B2398" t="s">
        <v>1351</v>
      </c>
      <c r="C2398" t="s">
        <v>3306</v>
      </c>
      <c r="D2398" t="s">
        <v>1241</v>
      </c>
      <c r="E2398" t="s">
        <v>1242</v>
      </c>
      <c r="F2398" t="s">
        <v>380</v>
      </c>
      <c r="G2398" t="s">
        <v>1237</v>
      </c>
      <c r="J2398">
        <v>82</v>
      </c>
    </row>
    <row r="2399" spans="1:10">
      <c r="A2399">
        <v>806875</v>
      </c>
      <c r="B2399" t="s">
        <v>965</v>
      </c>
      <c r="C2399" t="s">
        <v>3306</v>
      </c>
      <c r="D2399" t="s">
        <v>1241</v>
      </c>
      <c r="F2399" t="s">
        <v>380</v>
      </c>
      <c r="G2399" t="s">
        <v>1237</v>
      </c>
      <c r="J2399">
        <v>85</v>
      </c>
    </row>
    <row r="2400" spans="1:10">
      <c r="A2400">
        <v>810016</v>
      </c>
      <c r="B2400" t="s">
        <v>2599</v>
      </c>
      <c r="C2400" t="s">
        <v>3306</v>
      </c>
      <c r="D2400" t="s">
        <v>1241</v>
      </c>
      <c r="F2400" t="s">
        <v>380</v>
      </c>
      <c r="G2400" t="s">
        <v>1237</v>
      </c>
      <c r="H2400" t="s">
        <v>1243</v>
      </c>
      <c r="J2400">
        <v>84</v>
      </c>
    </row>
    <row r="2401" spans="1:10">
      <c r="A2401">
        <v>812036</v>
      </c>
      <c r="B2401" t="s">
        <v>1406</v>
      </c>
      <c r="C2401" t="s">
        <v>3308</v>
      </c>
      <c r="D2401" t="s">
        <v>1241</v>
      </c>
      <c r="E2401" t="s">
        <v>1319</v>
      </c>
      <c r="F2401" t="s">
        <v>327</v>
      </c>
      <c r="G2401" t="s">
        <v>1237</v>
      </c>
      <c r="J2401">
        <v>1</v>
      </c>
    </row>
    <row r="2402" spans="1:10">
      <c r="A2402">
        <v>774779</v>
      </c>
      <c r="B2402" t="s">
        <v>1425</v>
      </c>
      <c r="C2402" t="s">
        <v>1136</v>
      </c>
      <c r="D2402" t="s">
        <v>1234</v>
      </c>
      <c r="E2402" t="s">
        <v>1312</v>
      </c>
      <c r="F2402" t="s">
        <v>219</v>
      </c>
      <c r="G2402" t="s">
        <v>1237</v>
      </c>
      <c r="H2402" t="s">
        <v>1243</v>
      </c>
      <c r="I2402">
        <v>9150437</v>
      </c>
      <c r="J2402">
        <v>12</v>
      </c>
    </row>
    <row r="2403" spans="1:10">
      <c r="A2403">
        <v>715331</v>
      </c>
      <c r="B2403" t="s">
        <v>938</v>
      </c>
      <c r="C2403" t="s">
        <v>1136</v>
      </c>
      <c r="D2403" t="s">
        <v>1234</v>
      </c>
      <c r="F2403" t="s">
        <v>219</v>
      </c>
      <c r="G2403" t="s">
        <v>1237</v>
      </c>
      <c r="J2403">
        <v>78</v>
      </c>
    </row>
    <row r="2404" spans="1:10">
      <c r="A2404">
        <v>888161</v>
      </c>
      <c r="B2404" t="s">
        <v>1119</v>
      </c>
      <c r="C2404" t="s">
        <v>3309</v>
      </c>
      <c r="D2404" t="s">
        <v>1241</v>
      </c>
      <c r="E2404" t="s">
        <v>1312</v>
      </c>
      <c r="F2404" t="s">
        <v>219</v>
      </c>
      <c r="G2404" t="s">
        <v>1237</v>
      </c>
      <c r="H2404" t="s">
        <v>1243</v>
      </c>
      <c r="J2404">
        <v>15</v>
      </c>
    </row>
    <row r="2405" spans="1:10">
      <c r="A2405">
        <v>889126</v>
      </c>
      <c r="B2405" t="s">
        <v>1355</v>
      </c>
      <c r="C2405" t="s">
        <v>3310</v>
      </c>
      <c r="D2405" t="s">
        <v>1241</v>
      </c>
      <c r="F2405" t="s">
        <v>380</v>
      </c>
      <c r="G2405" t="s">
        <v>1237</v>
      </c>
      <c r="H2405" t="s">
        <v>1243</v>
      </c>
      <c r="J2405">
        <v>4</v>
      </c>
    </row>
    <row r="2406" spans="1:10">
      <c r="A2406">
        <v>806141</v>
      </c>
      <c r="B2406" t="s">
        <v>1085</v>
      </c>
      <c r="C2406" t="s">
        <v>3310</v>
      </c>
      <c r="D2406" t="s">
        <v>1241</v>
      </c>
      <c r="E2406" t="s">
        <v>1236</v>
      </c>
      <c r="F2406" t="s">
        <v>380</v>
      </c>
      <c r="G2406" t="s">
        <v>1237</v>
      </c>
      <c r="H2406" t="s">
        <v>1243</v>
      </c>
      <c r="J2406">
        <v>87</v>
      </c>
    </row>
    <row r="2407" spans="1:10">
      <c r="A2407">
        <v>889125</v>
      </c>
      <c r="B2407" t="s">
        <v>1429</v>
      </c>
      <c r="C2407" t="s">
        <v>3310</v>
      </c>
      <c r="D2407" t="s">
        <v>1241</v>
      </c>
      <c r="E2407" t="s">
        <v>1236</v>
      </c>
      <c r="F2407" t="s">
        <v>380</v>
      </c>
      <c r="G2407" t="s">
        <v>1237</v>
      </c>
      <c r="H2407" t="s">
        <v>1243</v>
      </c>
      <c r="J2407">
        <v>4</v>
      </c>
    </row>
    <row r="2408" spans="1:10">
      <c r="A2408">
        <v>701898</v>
      </c>
      <c r="B2408" t="s">
        <v>661</v>
      </c>
      <c r="C2408" t="s">
        <v>3311</v>
      </c>
      <c r="D2408" t="s">
        <v>1234</v>
      </c>
      <c r="E2408" t="s">
        <v>1254</v>
      </c>
      <c r="F2408" t="s">
        <v>1261</v>
      </c>
      <c r="G2408" t="s">
        <v>1237</v>
      </c>
      <c r="J2408">
        <v>98</v>
      </c>
    </row>
    <row r="2409" spans="1:10">
      <c r="A2409">
        <v>775720</v>
      </c>
      <c r="B2409" t="s">
        <v>3312</v>
      </c>
      <c r="C2409" t="s">
        <v>3313</v>
      </c>
      <c r="D2409" t="s">
        <v>1234</v>
      </c>
      <c r="F2409" t="s">
        <v>22</v>
      </c>
      <c r="G2409" t="s">
        <v>1237</v>
      </c>
      <c r="H2409" t="s">
        <v>1243</v>
      </c>
      <c r="I2409">
        <v>9150336</v>
      </c>
      <c r="J2409">
        <v>4</v>
      </c>
    </row>
    <row r="2410" spans="1:10">
      <c r="A2410">
        <v>702572</v>
      </c>
      <c r="B2410" t="s">
        <v>3314</v>
      </c>
      <c r="C2410" t="s">
        <v>3313</v>
      </c>
      <c r="D2410" t="s">
        <v>1234</v>
      </c>
      <c r="F2410" t="s">
        <v>179</v>
      </c>
      <c r="G2410" t="s">
        <v>1237</v>
      </c>
      <c r="H2410" t="s">
        <v>1243</v>
      </c>
      <c r="I2410">
        <v>9150233</v>
      </c>
      <c r="J2410">
        <v>1</v>
      </c>
    </row>
    <row r="2411" spans="1:10">
      <c r="A2411">
        <v>890865</v>
      </c>
      <c r="B2411" t="s">
        <v>2982</v>
      </c>
      <c r="C2411" t="s">
        <v>3315</v>
      </c>
      <c r="D2411" t="s">
        <v>1241</v>
      </c>
      <c r="E2411" t="s">
        <v>1236</v>
      </c>
      <c r="F2411" t="s">
        <v>22</v>
      </c>
      <c r="G2411" t="s">
        <v>1237</v>
      </c>
      <c r="H2411" t="s">
        <v>1243</v>
      </c>
      <c r="J2411">
        <v>20</v>
      </c>
    </row>
    <row r="2412" spans="1:10">
      <c r="A2412">
        <v>775709</v>
      </c>
      <c r="B2412" t="s">
        <v>1258</v>
      </c>
      <c r="C2412" t="s">
        <v>3316</v>
      </c>
      <c r="D2412" t="s">
        <v>1234</v>
      </c>
      <c r="E2412" t="s">
        <v>1236</v>
      </c>
      <c r="F2412" t="s">
        <v>22</v>
      </c>
      <c r="G2412" t="s">
        <v>1237</v>
      </c>
      <c r="H2412" t="s">
        <v>1243</v>
      </c>
      <c r="I2412">
        <v>9150162</v>
      </c>
      <c r="J2412">
        <v>84</v>
      </c>
    </row>
    <row r="2413" spans="1:10">
      <c r="A2413">
        <v>710684</v>
      </c>
      <c r="B2413" t="s">
        <v>1153</v>
      </c>
      <c r="C2413" t="s">
        <v>3317</v>
      </c>
      <c r="D2413" t="s">
        <v>1234</v>
      </c>
      <c r="F2413" t="s">
        <v>380</v>
      </c>
      <c r="G2413" t="s">
        <v>1237</v>
      </c>
      <c r="J2413">
        <v>10</v>
      </c>
    </row>
    <row r="2414" spans="1:10">
      <c r="A2414">
        <v>804705</v>
      </c>
      <c r="B2414" t="s">
        <v>1592</v>
      </c>
      <c r="C2414" t="s">
        <v>3318</v>
      </c>
      <c r="D2414" t="s">
        <v>1241</v>
      </c>
      <c r="E2414" t="s">
        <v>1249</v>
      </c>
      <c r="F2414" t="s">
        <v>179</v>
      </c>
      <c r="G2414" t="s">
        <v>1237</v>
      </c>
      <c r="H2414" t="s">
        <v>1243</v>
      </c>
      <c r="J2414">
        <v>5</v>
      </c>
    </row>
    <row r="2415" spans="1:10">
      <c r="A2415">
        <v>717969</v>
      </c>
      <c r="B2415" t="s">
        <v>1380</v>
      </c>
      <c r="C2415" t="s">
        <v>3319</v>
      </c>
      <c r="D2415" t="s">
        <v>1234</v>
      </c>
      <c r="F2415" t="s">
        <v>1447</v>
      </c>
      <c r="G2415" t="s">
        <v>1237</v>
      </c>
      <c r="J2415">
        <v>68</v>
      </c>
    </row>
    <row r="2416" spans="1:10">
      <c r="A2416">
        <v>806234</v>
      </c>
      <c r="B2416" t="s">
        <v>131</v>
      </c>
      <c r="C2416" t="s">
        <v>3320</v>
      </c>
      <c r="D2416" t="s">
        <v>1241</v>
      </c>
      <c r="E2416" t="s">
        <v>1236</v>
      </c>
      <c r="F2416" t="s">
        <v>380</v>
      </c>
      <c r="G2416" t="s">
        <v>1237</v>
      </c>
      <c r="J2416">
        <v>75</v>
      </c>
    </row>
    <row r="2417" spans="1:10">
      <c r="A2417">
        <v>702103</v>
      </c>
      <c r="B2417" t="s">
        <v>1331</v>
      </c>
      <c r="C2417" t="s">
        <v>3321</v>
      </c>
      <c r="D2417" t="s">
        <v>1234</v>
      </c>
      <c r="E2417" t="s">
        <v>1236</v>
      </c>
      <c r="F2417" t="s">
        <v>380</v>
      </c>
      <c r="G2417" t="s">
        <v>1237</v>
      </c>
      <c r="H2417" t="s">
        <v>1243</v>
      </c>
      <c r="J2417">
        <v>90</v>
      </c>
    </row>
    <row r="2418" spans="1:10">
      <c r="A2418">
        <v>888153</v>
      </c>
      <c r="B2418" t="s">
        <v>1406</v>
      </c>
      <c r="C2418" t="s">
        <v>3322</v>
      </c>
      <c r="D2418" t="s">
        <v>1241</v>
      </c>
      <c r="E2418" t="s">
        <v>1312</v>
      </c>
      <c r="F2418" t="s">
        <v>219</v>
      </c>
      <c r="G2418" t="s">
        <v>1237</v>
      </c>
      <c r="H2418" t="s">
        <v>1243</v>
      </c>
      <c r="I2418">
        <v>9155028</v>
      </c>
      <c r="J2418">
        <v>99</v>
      </c>
    </row>
    <row r="2419" spans="1:10">
      <c r="A2419">
        <v>888154</v>
      </c>
      <c r="B2419" t="s">
        <v>1795</v>
      </c>
      <c r="C2419" t="s">
        <v>3322</v>
      </c>
      <c r="D2419" t="s">
        <v>1241</v>
      </c>
      <c r="E2419" t="s">
        <v>1312</v>
      </c>
      <c r="F2419" t="s">
        <v>219</v>
      </c>
      <c r="G2419" t="s">
        <v>1237</v>
      </c>
      <c r="H2419" t="s">
        <v>1243</v>
      </c>
      <c r="I2419">
        <v>9155054</v>
      </c>
      <c r="J2419">
        <v>3</v>
      </c>
    </row>
    <row r="2420" spans="1:10">
      <c r="A2420">
        <v>700377</v>
      </c>
      <c r="B2420" t="s">
        <v>1133</v>
      </c>
      <c r="C2420" t="s">
        <v>3323</v>
      </c>
      <c r="D2420" t="s">
        <v>1234</v>
      </c>
      <c r="E2420" t="s">
        <v>1236</v>
      </c>
      <c r="F2420" t="s">
        <v>380</v>
      </c>
      <c r="G2420" t="s">
        <v>1237</v>
      </c>
      <c r="H2420" t="s">
        <v>1243</v>
      </c>
      <c r="J2420">
        <v>92</v>
      </c>
    </row>
    <row r="2421" spans="1:10">
      <c r="A2421">
        <v>709007</v>
      </c>
      <c r="B2421" t="s">
        <v>1023</v>
      </c>
      <c r="C2421" t="s">
        <v>3323</v>
      </c>
      <c r="D2421" t="s">
        <v>1234</v>
      </c>
      <c r="E2421" t="s">
        <v>1248</v>
      </c>
      <c r="F2421" t="s">
        <v>380</v>
      </c>
      <c r="G2421" t="s">
        <v>1237</v>
      </c>
      <c r="H2421" t="s">
        <v>1243</v>
      </c>
      <c r="J2421">
        <v>88</v>
      </c>
    </row>
    <row r="2422" spans="1:10">
      <c r="A2422">
        <v>800133</v>
      </c>
      <c r="B2422" t="s">
        <v>1726</v>
      </c>
      <c r="C2422" t="s">
        <v>3324</v>
      </c>
      <c r="D2422" t="s">
        <v>1241</v>
      </c>
      <c r="E2422" t="s">
        <v>1236</v>
      </c>
      <c r="F2422" t="s">
        <v>380</v>
      </c>
      <c r="G2422" t="s">
        <v>1237</v>
      </c>
      <c r="J2422">
        <v>71</v>
      </c>
    </row>
    <row r="2423" spans="1:10">
      <c r="A2423">
        <v>702928</v>
      </c>
      <c r="B2423" t="s">
        <v>1380</v>
      </c>
      <c r="C2423" t="s">
        <v>3324</v>
      </c>
      <c r="D2423" t="s">
        <v>1234</v>
      </c>
      <c r="E2423" t="s">
        <v>1242</v>
      </c>
      <c r="F2423" t="s">
        <v>380</v>
      </c>
      <c r="G2423" t="s">
        <v>1237</v>
      </c>
      <c r="J2423">
        <v>94</v>
      </c>
    </row>
    <row r="2424" spans="1:10">
      <c r="A2424">
        <v>718651</v>
      </c>
      <c r="B2424" t="s">
        <v>675</v>
      </c>
      <c r="C2424" t="s">
        <v>3324</v>
      </c>
      <c r="D2424" t="s">
        <v>1234</v>
      </c>
      <c r="F2424" t="s">
        <v>179</v>
      </c>
      <c r="G2424" t="s">
        <v>1237</v>
      </c>
      <c r="J2424">
        <v>97</v>
      </c>
    </row>
    <row r="2425" spans="1:10">
      <c r="A2425">
        <v>773735</v>
      </c>
      <c r="B2425" t="s">
        <v>675</v>
      </c>
      <c r="C2425" t="s">
        <v>3324</v>
      </c>
      <c r="D2425" t="s">
        <v>1234</v>
      </c>
      <c r="E2425" t="s">
        <v>1319</v>
      </c>
      <c r="F2425" t="s">
        <v>179</v>
      </c>
      <c r="G2425" t="s">
        <v>1237</v>
      </c>
      <c r="H2425" t="s">
        <v>1243</v>
      </c>
      <c r="I2425">
        <v>9150348</v>
      </c>
      <c r="J2425">
        <v>6</v>
      </c>
    </row>
    <row r="2426" spans="1:10">
      <c r="A2426">
        <v>773733</v>
      </c>
      <c r="B2426" t="s">
        <v>1023</v>
      </c>
      <c r="C2426" t="s">
        <v>3324</v>
      </c>
      <c r="D2426" t="s">
        <v>1234</v>
      </c>
      <c r="E2426" t="s">
        <v>1319</v>
      </c>
      <c r="F2426" t="s">
        <v>179</v>
      </c>
      <c r="G2426" t="s">
        <v>1237</v>
      </c>
      <c r="H2426" t="s">
        <v>1243</v>
      </c>
      <c r="I2426">
        <v>9150293</v>
      </c>
      <c r="J2426">
        <v>1</v>
      </c>
    </row>
    <row r="2427" spans="1:10">
      <c r="A2427">
        <v>715615</v>
      </c>
      <c r="B2427" t="s">
        <v>529</v>
      </c>
      <c r="C2427" t="s">
        <v>3324</v>
      </c>
      <c r="D2427" t="s">
        <v>1234</v>
      </c>
      <c r="E2427" t="s">
        <v>1319</v>
      </c>
      <c r="F2427" t="s">
        <v>179</v>
      </c>
      <c r="G2427" t="s">
        <v>1237</v>
      </c>
      <c r="H2427" t="s">
        <v>1243</v>
      </c>
      <c r="J2427">
        <v>4</v>
      </c>
    </row>
    <row r="2428" spans="1:10">
      <c r="A2428">
        <v>773708</v>
      </c>
      <c r="B2428" t="s">
        <v>1399</v>
      </c>
      <c r="C2428" t="s">
        <v>3324</v>
      </c>
      <c r="D2428" t="s">
        <v>1234</v>
      </c>
      <c r="E2428" t="s">
        <v>1248</v>
      </c>
      <c r="F2428" t="s">
        <v>179</v>
      </c>
      <c r="G2428" t="s">
        <v>1237</v>
      </c>
      <c r="H2428" t="s">
        <v>1243</v>
      </c>
      <c r="J2428">
        <v>12</v>
      </c>
    </row>
    <row r="2429" spans="1:10">
      <c r="A2429">
        <v>705082</v>
      </c>
      <c r="B2429" t="s">
        <v>1247</v>
      </c>
      <c r="C2429" t="s">
        <v>3324</v>
      </c>
      <c r="D2429" t="s">
        <v>1234</v>
      </c>
      <c r="E2429" t="s">
        <v>1236</v>
      </c>
      <c r="F2429" t="s">
        <v>380</v>
      </c>
      <c r="G2429" t="s">
        <v>1237</v>
      </c>
      <c r="H2429" t="s">
        <v>1243</v>
      </c>
      <c r="J2429">
        <v>82</v>
      </c>
    </row>
    <row r="2430" spans="1:10">
      <c r="A2430">
        <v>891579</v>
      </c>
      <c r="B2430" t="s">
        <v>2506</v>
      </c>
      <c r="C2430" t="s">
        <v>3325</v>
      </c>
      <c r="D2430" t="s">
        <v>1241</v>
      </c>
      <c r="E2430" t="s">
        <v>1236</v>
      </c>
      <c r="F2430" t="s">
        <v>179</v>
      </c>
      <c r="G2430" t="s">
        <v>1237</v>
      </c>
      <c r="H2430" t="s">
        <v>1243</v>
      </c>
      <c r="J2430">
        <v>12</v>
      </c>
    </row>
    <row r="2431" spans="1:10">
      <c r="A2431">
        <v>714901</v>
      </c>
      <c r="B2431" t="s">
        <v>529</v>
      </c>
      <c r="C2431" t="s">
        <v>3326</v>
      </c>
      <c r="D2431" t="s">
        <v>1234</v>
      </c>
      <c r="E2431" t="s">
        <v>1236</v>
      </c>
      <c r="F2431" t="s">
        <v>380</v>
      </c>
      <c r="G2431" t="s">
        <v>1237</v>
      </c>
      <c r="H2431" t="s">
        <v>1243</v>
      </c>
      <c r="J2431">
        <v>84</v>
      </c>
    </row>
    <row r="2432" spans="1:10">
      <c r="A2432">
        <v>805230</v>
      </c>
      <c r="B2432" t="s">
        <v>333</v>
      </c>
      <c r="C2432" t="s">
        <v>3327</v>
      </c>
      <c r="D2432" t="s">
        <v>1241</v>
      </c>
      <c r="F2432" t="s">
        <v>380</v>
      </c>
      <c r="G2432" t="s">
        <v>1237</v>
      </c>
      <c r="J2432">
        <v>7</v>
      </c>
    </row>
    <row r="2433" spans="1:10">
      <c r="A2433">
        <v>808337</v>
      </c>
      <c r="B2433" t="s">
        <v>1279</v>
      </c>
      <c r="C2433" t="s">
        <v>3327</v>
      </c>
      <c r="D2433" t="s">
        <v>1241</v>
      </c>
      <c r="E2433" t="s">
        <v>1242</v>
      </c>
      <c r="F2433" t="s">
        <v>380</v>
      </c>
      <c r="G2433" t="s">
        <v>1237</v>
      </c>
      <c r="J2433">
        <v>74</v>
      </c>
    </row>
    <row r="2434" spans="1:10">
      <c r="A2434">
        <v>888144</v>
      </c>
      <c r="B2434" t="s">
        <v>1770</v>
      </c>
      <c r="C2434" t="s">
        <v>3328</v>
      </c>
      <c r="D2434" t="s">
        <v>1241</v>
      </c>
      <c r="F2434" t="s">
        <v>219</v>
      </c>
      <c r="G2434" t="s">
        <v>1237</v>
      </c>
      <c r="H2434" t="s">
        <v>1243</v>
      </c>
      <c r="J2434">
        <v>71</v>
      </c>
    </row>
    <row r="2435" spans="1:10">
      <c r="A2435">
        <v>802880</v>
      </c>
      <c r="B2435" t="s">
        <v>3329</v>
      </c>
      <c r="C2435" t="s">
        <v>3328</v>
      </c>
      <c r="D2435" t="s">
        <v>1241</v>
      </c>
      <c r="E2435" t="s">
        <v>1319</v>
      </c>
      <c r="F2435" t="s">
        <v>179</v>
      </c>
      <c r="G2435" t="s">
        <v>1237</v>
      </c>
      <c r="J2435">
        <v>77</v>
      </c>
    </row>
    <row r="2436" spans="1:10">
      <c r="A2436">
        <v>714755</v>
      </c>
      <c r="B2436" t="s">
        <v>1023</v>
      </c>
      <c r="C2436" t="s">
        <v>3330</v>
      </c>
      <c r="D2436" t="s">
        <v>1234</v>
      </c>
      <c r="F2436" t="s">
        <v>380</v>
      </c>
      <c r="G2436" t="s">
        <v>1237</v>
      </c>
      <c r="J2436">
        <v>80</v>
      </c>
    </row>
    <row r="2437" spans="1:10">
      <c r="A2437">
        <v>808416</v>
      </c>
      <c r="B2437" t="s">
        <v>1386</v>
      </c>
      <c r="C2437" t="s">
        <v>3331</v>
      </c>
      <c r="D2437" t="s">
        <v>1241</v>
      </c>
      <c r="F2437" t="s">
        <v>380</v>
      </c>
      <c r="G2437" t="s">
        <v>1237</v>
      </c>
      <c r="J2437">
        <v>78</v>
      </c>
    </row>
    <row r="2438" spans="1:10">
      <c r="A2438">
        <v>801937</v>
      </c>
      <c r="B2438" t="s">
        <v>1505</v>
      </c>
      <c r="C2438" t="s">
        <v>3332</v>
      </c>
      <c r="D2438" t="s">
        <v>1241</v>
      </c>
      <c r="E2438" t="s">
        <v>1242</v>
      </c>
      <c r="F2438" t="s">
        <v>380</v>
      </c>
      <c r="G2438" t="s">
        <v>1237</v>
      </c>
      <c r="J2438">
        <v>10</v>
      </c>
    </row>
    <row r="2439" spans="1:10">
      <c r="A2439">
        <v>802136</v>
      </c>
      <c r="B2439" t="s">
        <v>1169</v>
      </c>
      <c r="C2439" t="s">
        <v>3332</v>
      </c>
      <c r="D2439" t="s">
        <v>1241</v>
      </c>
      <c r="E2439" t="s">
        <v>1242</v>
      </c>
      <c r="F2439" t="s">
        <v>380</v>
      </c>
      <c r="G2439" t="s">
        <v>1237</v>
      </c>
      <c r="J2439">
        <v>8</v>
      </c>
    </row>
    <row r="2440" spans="1:10">
      <c r="A2440">
        <v>708272</v>
      </c>
      <c r="B2440" t="s">
        <v>1105</v>
      </c>
      <c r="C2440" t="s">
        <v>3333</v>
      </c>
      <c r="D2440" t="s">
        <v>1234</v>
      </c>
      <c r="E2440" t="s">
        <v>1236</v>
      </c>
      <c r="F2440" t="s">
        <v>380</v>
      </c>
      <c r="G2440" t="s">
        <v>1237</v>
      </c>
      <c r="J2440">
        <v>83</v>
      </c>
    </row>
    <row r="2441" spans="1:10">
      <c r="A2441">
        <v>713923</v>
      </c>
      <c r="B2441" t="s">
        <v>652</v>
      </c>
      <c r="C2441" t="s">
        <v>3334</v>
      </c>
      <c r="D2441" t="s">
        <v>1234</v>
      </c>
      <c r="F2441" t="s">
        <v>380</v>
      </c>
      <c r="G2441" t="s">
        <v>1237</v>
      </c>
      <c r="J2441">
        <v>7</v>
      </c>
    </row>
    <row r="2442" spans="1:10">
      <c r="A2442">
        <v>706342</v>
      </c>
      <c r="B2442" t="s">
        <v>1539</v>
      </c>
      <c r="C2442" t="s">
        <v>3334</v>
      </c>
      <c r="D2442" t="s">
        <v>1234</v>
      </c>
      <c r="F2442" t="s">
        <v>380</v>
      </c>
      <c r="G2442" t="s">
        <v>1237</v>
      </c>
      <c r="J2442">
        <v>5</v>
      </c>
    </row>
    <row r="2443" spans="1:10">
      <c r="A2443">
        <v>712367</v>
      </c>
      <c r="B2443" t="s">
        <v>1797</v>
      </c>
      <c r="C2443" t="s">
        <v>3335</v>
      </c>
      <c r="D2443" t="s">
        <v>1234</v>
      </c>
      <c r="E2443" t="s">
        <v>1236</v>
      </c>
      <c r="F2443" t="s">
        <v>1261</v>
      </c>
      <c r="G2443" t="s">
        <v>1237</v>
      </c>
      <c r="J2443">
        <v>5</v>
      </c>
    </row>
    <row r="2444" spans="1:10">
      <c r="A2444">
        <v>714073</v>
      </c>
      <c r="B2444" t="s">
        <v>1133</v>
      </c>
      <c r="C2444" t="s">
        <v>3336</v>
      </c>
      <c r="D2444" t="s">
        <v>1234</v>
      </c>
      <c r="E2444" t="s">
        <v>1242</v>
      </c>
      <c r="F2444" t="s">
        <v>380</v>
      </c>
      <c r="G2444" t="s">
        <v>1237</v>
      </c>
      <c r="H2444" t="s">
        <v>1243</v>
      </c>
      <c r="J2444">
        <v>89</v>
      </c>
    </row>
    <row r="2445" spans="1:10">
      <c r="A2445">
        <v>774385</v>
      </c>
      <c r="B2445" t="s">
        <v>1133</v>
      </c>
      <c r="C2445" t="s">
        <v>3336</v>
      </c>
      <c r="D2445" t="s">
        <v>1234</v>
      </c>
      <c r="E2445" t="s">
        <v>1248</v>
      </c>
      <c r="F2445" t="s">
        <v>1550</v>
      </c>
      <c r="G2445" t="s">
        <v>1237</v>
      </c>
      <c r="H2445" t="s">
        <v>1243</v>
      </c>
      <c r="I2445">
        <v>9150169</v>
      </c>
      <c r="J2445">
        <v>98</v>
      </c>
    </row>
    <row r="2446" spans="1:10">
      <c r="A2446">
        <v>706824</v>
      </c>
      <c r="B2446" t="s">
        <v>1023</v>
      </c>
      <c r="C2446" t="s">
        <v>3336</v>
      </c>
      <c r="D2446" t="s">
        <v>1234</v>
      </c>
      <c r="E2446" t="s">
        <v>1248</v>
      </c>
      <c r="F2446" t="s">
        <v>1550</v>
      </c>
      <c r="G2446" t="s">
        <v>1237</v>
      </c>
      <c r="J2446">
        <v>70</v>
      </c>
    </row>
    <row r="2447" spans="1:10">
      <c r="A2447">
        <v>811002</v>
      </c>
      <c r="B2447" t="s">
        <v>1528</v>
      </c>
      <c r="C2447" t="s">
        <v>3337</v>
      </c>
      <c r="D2447" t="s">
        <v>1241</v>
      </c>
      <c r="E2447" t="s">
        <v>1254</v>
      </c>
      <c r="F2447" t="s">
        <v>380</v>
      </c>
      <c r="G2447" t="s">
        <v>1237</v>
      </c>
      <c r="J2447">
        <v>80</v>
      </c>
    </row>
    <row r="2448" spans="1:10">
      <c r="A2448">
        <v>805910</v>
      </c>
      <c r="B2448" t="s">
        <v>1563</v>
      </c>
      <c r="C2448" t="s">
        <v>3338</v>
      </c>
      <c r="D2448" t="s">
        <v>1241</v>
      </c>
      <c r="E2448" t="s">
        <v>1264</v>
      </c>
      <c r="F2448" t="s">
        <v>171</v>
      </c>
      <c r="G2448" t="s">
        <v>1237</v>
      </c>
      <c r="H2448" t="s">
        <v>1243</v>
      </c>
      <c r="I2448">
        <v>9155076</v>
      </c>
      <c r="J2448">
        <v>3</v>
      </c>
    </row>
    <row r="2449" spans="1:10">
      <c r="A2449">
        <v>706909</v>
      </c>
      <c r="B2449" t="s">
        <v>529</v>
      </c>
      <c r="C2449" t="s">
        <v>3339</v>
      </c>
      <c r="D2449" t="s">
        <v>1234</v>
      </c>
      <c r="E2449" t="s">
        <v>1292</v>
      </c>
      <c r="F2449" t="s">
        <v>380</v>
      </c>
      <c r="G2449" t="s">
        <v>1237</v>
      </c>
      <c r="H2449" t="s">
        <v>1243</v>
      </c>
      <c r="J2449">
        <v>90</v>
      </c>
    </row>
    <row r="2450" spans="1:10">
      <c r="A2450">
        <v>708461</v>
      </c>
      <c r="B2450" t="s">
        <v>1023</v>
      </c>
      <c r="C2450" t="s">
        <v>3340</v>
      </c>
      <c r="D2450" t="s">
        <v>1234</v>
      </c>
      <c r="E2450" t="s">
        <v>1248</v>
      </c>
      <c r="F2450" t="s">
        <v>444</v>
      </c>
      <c r="G2450" t="s">
        <v>1237</v>
      </c>
      <c r="J2450">
        <v>75</v>
      </c>
    </row>
    <row r="2451" spans="1:10">
      <c r="A2451">
        <v>776412</v>
      </c>
      <c r="B2451" t="s">
        <v>1023</v>
      </c>
      <c r="C2451" t="s">
        <v>3340</v>
      </c>
      <c r="D2451" t="s">
        <v>1234</v>
      </c>
      <c r="E2451" t="s">
        <v>1248</v>
      </c>
      <c r="F2451" t="s">
        <v>444</v>
      </c>
      <c r="G2451" t="s">
        <v>1237</v>
      </c>
      <c r="H2451" t="s">
        <v>1243</v>
      </c>
      <c r="I2451">
        <v>9150337</v>
      </c>
      <c r="J2451">
        <v>7</v>
      </c>
    </row>
    <row r="2452" spans="1:10">
      <c r="A2452">
        <v>889420</v>
      </c>
      <c r="B2452" t="s">
        <v>1351</v>
      </c>
      <c r="C2452" t="s">
        <v>3341</v>
      </c>
      <c r="D2452" t="s">
        <v>1241</v>
      </c>
      <c r="E2452" t="s">
        <v>1248</v>
      </c>
      <c r="F2452" t="s">
        <v>444</v>
      </c>
      <c r="G2452" t="s">
        <v>1237</v>
      </c>
      <c r="H2452" t="s">
        <v>1243</v>
      </c>
      <c r="I2452">
        <v>9155106</v>
      </c>
      <c r="J2452">
        <v>5</v>
      </c>
    </row>
    <row r="2453" spans="1:10">
      <c r="A2453">
        <v>809802</v>
      </c>
      <c r="B2453" t="s">
        <v>1432</v>
      </c>
      <c r="C2453" t="s">
        <v>3341</v>
      </c>
      <c r="D2453" t="s">
        <v>1241</v>
      </c>
      <c r="E2453" t="s">
        <v>1248</v>
      </c>
      <c r="F2453" t="s">
        <v>444</v>
      </c>
      <c r="G2453" t="s">
        <v>1237</v>
      </c>
      <c r="J2453">
        <v>79</v>
      </c>
    </row>
    <row r="2454" spans="1:10">
      <c r="A2454">
        <v>714819</v>
      </c>
      <c r="B2454" t="s">
        <v>1023</v>
      </c>
      <c r="C2454" t="s">
        <v>3342</v>
      </c>
      <c r="D2454" t="s">
        <v>1234</v>
      </c>
      <c r="E2454" t="s">
        <v>1250</v>
      </c>
      <c r="F2454" t="s">
        <v>380</v>
      </c>
      <c r="G2454" t="s">
        <v>1237</v>
      </c>
      <c r="H2454" t="s">
        <v>1243</v>
      </c>
      <c r="J2454">
        <v>92</v>
      </c>
    </row>
    <row r="2455" spans="1:10">
      <c r="A2455">
        <v>708070</v>
      </c>
      <c r="B2455" t="s">
        <v>1288</v>
      </c>
      <c r="C2455" t="s">
        <v>3342</v>
      </c>
      <c r="D2455" t="s">
        <v>1234</v>
      </c>
      <c r="E2455" t="s">
        <v>1250</v>
      </c>
      <c r="F2455" t="s">
        <v>380</v>
      </c>
      <c r="G2455" t="s">
        <v>1237</v>
      </c>
      <c r="H2455" t="s">
        <v>1243</v>
      </c>
      <c r="J2455">
        <v>86</v>
      </c>
    </row>
    <row r="2456" spans="1:10">
      <c r="A2456">
        <v>703286</v>
      </c>
      <c r="B2456" t="s">
        <v>1298</v>
      </c>
      <c r="C2456" t="s">
        <v>3343</v>
      </c>
      <c r="D2456" t="s">
        <v>1234</v>
      </c>
      <c r="F2456" t="s">
        <v>380</v>
      </c>
      <c r="G2456" t="s">
        <v>1237</v>
      </c>
      <c r="J2456">
        <v>63</v>
      </c>
    </row>
    <row r="2457" spans="1:10">
      <c r="A2457">
        <v>713634</v>
      </c>
      <c r="B2457" t="s">
        <v>1298</v>
      </c>
      <c r="C2457" t="s">
        <v>3344</v>
      </c>
      <c r="D2457" t="s">
        <v>1234</v>
      </c>
      <c r="F2457" t="s">
        <v>380</v>
      </c>
      <c r="G2457" t="s">
        <v>1237</v>
      </c>
      <c r="J2457">
        <v>93</v>
      </c>
    </row>
    <row r="2458" spans="1:10">
      <c r="A2458">
        <v>707291</v>
      </c>
      <c r="B2458" t="s">
        <v>2041</v>
      </c>
      <c r="C2458" t="s">
        <v>3345</v>
      </c>
      <c r="D2458" t="s">
        <v>1234</v>
      </c>
      <c r="E2458" t="s">
        <v>1254</v>
      </c>
      <c r="F2458" t="s">
        <v>380</v>
      </c>
      <c r="G2458" t="s">
        <v>1237</v>
      </c>
      <c r="J2458">
        <v>9</v>
      </c>
    </row>
    <row r="2459" spans="1:10">
      <c r="A2459">
        <v>717376</v>
      </c>
      <c r="B2459" t="s">
        <v>1019</v>
      </c>
      <c r="C2459" t="s">
        <v>3345</v>
      </c>
      <c r="D2459" t="s">
        <v>1234</v>
      </c>
      <c r="E2459" t="s">
        <v>1254</v>
      </c>
      <c r="F2459" t="s">
        <v>380</v>
      </c>
      <c r="G2459" t="s">
        <v>1237</v>
      </c>
      <c r="J2459">
        <v>9</v>
      </c>
    </row>
    <row r="2460" spans="1:10">
      <c r="A2460">
        <v>707544</v>
      </c>
      <c r="B2460" t="s">
        <v>1477</v>
      </c>
      <c r="C2460" t="s">
        <v>3346</v>
      </c>
      <c r="D2460" t="s">
        <v>1234</v>
      </c>
      <c r="F2460" t="s">
        <v>380</v>
      </c>
      <c r="G2460" t="s">
        <v>1237</v>
      </c>
      <c r="J2460">
        <v>94</v>
      </c>
    </row>
    <row r="2461" spans="1:10">
      <c r="A2461">
        <v>889157</v>
      </c>
      <c r="B2461" t="s">
        <v>1166</v>
      </c>
      <c r="C2461" t="s">
        <v>3347</v>
      </c>
      <c r="D2461" t="s">
        <v>1241</v>
      </c>
      <c r="E2461" t="s">
        <v>1242</v>
      </c>
      <c r="F2461" t="s">
        <v>380</v>
      </c>
      <c r="G2461" t="s">
        <v>1237</v>
      </c>
      <c r="H2461" t="s">
        <v>1243</v>
      </c>
      <c r="J2461">
        <v>13</v>
      </c>
    </row>
    <row r="2462" spans="1:10">
      <c r="A2462">
        <v>810803</v>
      </c>
      <c r="B2462" t="s">
        <v>1795</v>
      </c>
      <c r="C2462" t="s">
        <v>3347</v>
      </c>
      <c r="D2462" t="s">
        <v>1241</v>
      </c>
      <c r="F2462" t="s">
        <v>179</v>
      </c>
      <c r="G2462" t="s">
        <v>1237</v>
      </c>
      <c r="J2462">
        <v>10</v>
      </c>
    </row>
    <row r="2463" spans="1:10">
      <c r="A2463">
        <v>810183</v>
      </c>
      <c r="B2463" t="s">
        <v>1355</v>
      </c>
      <c r="C2463" t="s">
        <v>3347</v>
      </c>
      <c r="D2463" t="s">
        <v>1241</v>
      </c>
      <c r="E2463" t="s">
        <v>1242</v>
      </c>
      <c r="F2463" t="s">
        <v>380</v>
      </c>
      <c r="G2463" t="s">
        <v>1237</v>
      </c>
      <c r="J2463">
        <v>77</v>
      </c>
    </row>
    <row r="2464" spans="1:10">
      <c r="A2464">
        <v>706071</v>
      </c>
      <c r="B2464" t="s">
        <v>1595</v>
      </c>
      <c r="C2464" t="s">
        <v>3348</v>
      </c>
      <c r="D2464" t="s">
        <v>1234</v>
      </c>
      <c r="E2464" t="s">
        <v>1271</v>
      </c>
      <c r="F2464" t="s">
        <v>380</v>
      </c>
      <c r="G2464" t="s">
        <v>1237</v>
      </c>
      <c r="J2464">
        <v>88</v>
      </c>
    </row>
    <row r="2465" spans="1:10">
      <c r="A2465">
        <v>703057</v>
      </c>
      <c r="B2465" t="s">
        <v>938</v>
      </c>
      <c r="C2465" t="s">
        <v>3349</v>
      </c>
      <c r="D2465" t="s">
        <v>1234</v>
      </c>
      <c r="F2465" t="s">
        <v>380</v>
      </c>
      <c r="G2465" t="s">
        <v>1237</v>
      </c>
      <c r="J2465">
        <v>78</v>
      </c>
    </row>
    <row r="2466" spans="1:10">
      <c r="A2466">
        <v>714056</v>
      </c>
      <c r="B2466" t="s">
        <v>1288</v>
      </c>
      <c r="C2466" t="s">
        <v>3350</v>
      </c>
      <c r="D2466" t="s">
        <v>1234</v>
      </c>
      <c r="F2466" t="s">
        <v>380</v>
      </c>
      <c r="G2466" t="s">
        <v>1237</v>
      </c>
      <c r="J2466">
        <v>92</v>
      </c>
    </row>
    <row r="2467" spans="1:10">
      <c r="A2467">
        <v>801320</v>
      </c>
      <c r="B2467" t="s">
        <v>1462</v>
      </c>
      <c r="C2467" t="s">
        <v>3351</v>
      </c>
      <c r="D2467" t="s">
        <v>1241</v>
      </c>
      <c r="E2467" t="s">
        <v>1236</v>
      </c>
      <c r="F2467" t="s">
        <v>380</v>
      </c>
      <c r="G2467" t="s">
        <v>1237</v>
      </c>
      <c r="J2467">
        <v>73</v>
      </c>
    </row>
    <row r="2468" spans="1:10">
      <c r="A2468">
        <v>775695</v>
      </c>
      <c r="B2468" t="s">
        <v>661</v>
      </c>
      <c r="C2468" t="s">
        <v>3352</v>
      </c>
      <c r="D2468" t="s">
        <v>1234</v>
      </c>
      <c r="E2468" t="s">
        <v>1254</v>
      </c>
      <c r="F2468" t="s">
        <v>59</v>
      </c>
      <c r="G2468" t="s">
        <v>1237</v>
      </c>
      <c r="H2468" t="s">
        <v>1243</v>
      </c>
      <c r="I2468">
        <v>9150317</v>
      </c>
      <c r="J2468">
        <v>4</v>
      </c>
    </row>
    <row r="2469" spans="1:10">
      <c r="A2469">
        <v>705779</v>
      </c>
      <c r="B2469" t="s">
        <v>1323</v>
      </c>
      <c r="C2469" t="s">
        <v>3352</v>
      </c>
      <c r="D2469" t="s">
        <v>1234</v>
      </c>
      <c r="F2469" t="s">
        <v>380</v>
      </c>
      <c r="G2469" t="s">
        <v>1237</v>
      </c>
      <c r="J2469">
        <v>9</v>
      </c>
    </row>
    <row r="2470" spans="1:10">
      <c r="A2470">
        <v>802549</v>
      </c>
      <c r="B2470" t="s">
        <v>3353</v>
      </c>
      <c r="C2470" t="s">
        <v>3352</v>
      </c>
      <c r="D2470" t="s">
        <v>1241</v>
      </c>
      <c r="E2470" t="s">
        <v>1236</v>
      </c>
      <c r="F2470" t="s">
        <v>327</v>
      </c>
      <c r="G2470" t="s">
        <v>1237</v>
      </c>
      <c r="J2470">
        <v>16</v>
      </c>
    </row>
    <row r="2471" spans="1:10">
      <c r="A2471">
        <v>700454</v>
      </c>
      <c r="B2471" t="s">
        <v>1258</v>
      </c>
      <c r="C2471" t="s">
        <v>3354</v>
      </c>
      <c r="D2471" t="s">
        <v>1234</v>
      </c>
      <c r="F2471" t="s">
        <v>1888</v>
      </c>
      <c r="G2471" t="s">
        <v>1237</v>
      </c>
      <c r="J2471">
        <v>98</v>
      </c>
    </row>
    <row r="2472" spans="1:10">
      <c r="A2472">
        <v>889211</v>
      </c>
      <c r="B2472" t="s">
        <v>1252</v>
      </c>
      <c r="C2472" t="s">
        <v>3355</v>
      </c>
      <c r="D2472" t="s">
        <v>1241</v>
      </c>
      <c r="E2472" t="s">
        <v>1292</v>
      </c>
      <c r="F2472" t="s">
        <v>169</v>
      </c>
      <c r="G2472" t="s">
        <v>1237</v>
      </c>
      <c r="H2472" t="s">
        <v>1243</v>
      </c>
      <c r="I2472">
        <v>9155004</v>
      </c>
      <c r="J2472">
        <v>99</v>
      </c>
    </row>
    <row r="2473" spans="1:10">
      <c r="A2473">
        <v>889163</v>
      </c>
      <c r="B2473" t="s">
        <v>333</v>
      </c>
      <c r="C2473" t="s">
        <v>3356</v>
      </c>
      <c r="D2473" t="s">
        <v>1241</v>
      </c>
      <c r="E2473" t="s">
        <v>1312</v>
      </c>
      <c r="F2473" t="s">
        <v>380</v>
      </c>
      <c r="G2473" t="s">
        <v>1237</v>
      </c>
      <c r="H2473" t="s">
        <v>1243</v>
      </c>
      <c r="J2473">
        <v>96</v>
      </c>
    </row>
    <row r="2474" spans="1:10">
      <c r="A2474">
        <v>715276</v>
      </c>
      <c r="B2474" t="s">
        <v>1895</v>
      </c>
      <c r="C2474" t="s">
        <v>3357</v>
      </c>
      <c r="D2474" t="s">
        <v>1234</v>
      </c>
      <c r="E2474" t="s">
        <v>1250</v>
      </c>
      <c r="F2474" t="s">
        <v>380</v>
      </c>
      <c r="G2474" t="s">
        <v>1237</v>
      </c>
      <c r="H2474" t="s">
        <v>1243</v>
      </c>
      <c r="J2474">
        <v>84</v>
      </c>
    </row>
    <row r="2475" spans="1:10">
      <c r="A2475">
        <v>707437</v>
      </c>
      <c r="B2475" t="s">
        <v>3358</v>
      </c>
      <c r="C2475" t="s">
        <v>3357</v>
      </c>
      <c r="D2475" t="s">
        <v>1234</v>
      </c>
      <c r="F2475" t="s">
        <v>380</v>
      </c>
      <c r="G2475" t="s">
        <v>1237</v>
      </c>
      <c r="J2475">
        <v>5</v>
      </c>
    </row>
    <row r="2476" spans="1:10">
      <c r="A2476">
        <v>717149</v>
      </c>
      <c r="B2476" t="s">
        <v>1711</v>
      </c>
      <c r="C2476" t="s">
        <v>3357</v>
      </c>
      <c r="D2476" t="s">
        <v>1234</v>
      </c>
      <c r="E2476" t="s">
        <v>1235</v>
      </c>
      <c r="F2476" t="s">
        <v>380</v>
      </c>
      <c r="G2476" t="s">
        <v>1237</v>
      </c>
      <c r="J2476">
        <v>80</v>
      </c>
    </row>
    <row r="2477" spans="1:10">
      <c r="A2477">
        <v>811103</v>
      </c>
      <c r="B2477" t="s">
        <v>1085</v>
      </c>
      <c r="C2477" t="s">
        <v>3359</v>
      </c>
      <c r="D2477" t="s">
        <v>1241</v>
      </c>
      <c r="F2477" t="s">
        <v>380</v>
      </c>
      <c r="G2477" t="s">
        <v>1237</v>
      </c>
      <c r="J2477">
        <v>5</v>
      </c>
    </row>
    <row r="2478" spans="1:10">
      <c r="A2478">
        <v>801019</v>
      </c>
      <c r="B2478" t="s">
        <v>1330</v>
      </c>
      <c r="C2478" t="s">
        <v>3359</v>
      </c>
      <c r="D2478" t="s">
        <v>1241</v>
      </c>
      <c r="F2478" t="s">
        <v>380</v>
      </c>
      <c r="G2478" t="s">
        <v>1237</v>
      </c>
      <c r="J2478">
        <v>6</v>
      </c>
    </row>
    <row r="2479" spans="1:10">
      <c r="A2479">
        <v>803957</v>
      </c>
      <c r="B2479" t="s">
        <v>2127</v>
      </c>
      <c r="C2479" t="s">
        <v>3360</v>
      </c>
      <c r="D2479" t="s">
        <v>1241</v>
      </c>
      <c r="F2479" t="s">
        <v>380</v>
      </c>
      <c r="G2479" t="s">
        <v>1237</v>
      </c>
      <c r="J2479">
        <v>7</v>
      </c>
    </row>
    <row r="2480" spans="1:10">
      <c r="A2480">
        <v>776159</v>
      </c>
      <c r="B2480" t="s">
        <v>2021</v>
      </c>
      <c r="C2480" t="s">
        <v>3361</v>
      </c>
      <c r="D2480" t="s">
        <v>1234</v>
      </c>
      <c r="E2480" t="s">
        <v>1236</v>
      </c>
      <c r="F2480" t="s">
        <v>179</v>
      </c>
      <c r="G2480" t="s">
        <v>1237</v>
      </c>
      <c r="H2480" t="s">
        <v>1243</v>
      </c>
      <c r="J2480">
        <v>13</v>
      </c>
    </row>
    <row r="2481" spans="1:10">
      <c r="A2481">
        <v>776147</v>
      </c>
      <c r="B2481" t="s">
        <v>946</v>
      </c>
      <c r="C2481" t="s">
        <v>3361</v>
      </c>
      <c r="D2481" t="s">
        <v>1234</v>
      </c>
      <c r="E2481" t="s">
        <v>1236</v>
      </c>
      <c r="F2481" t="s">
        <v>179</v>
      </c>
      <c r="G2481" t="s">
        <v>1237</v>
      </c>
      <c r="H2481" t="s">
        <v>1243</v>
      </c>
      <c r="J2481">
        <v>9</v>
      </c>
    </row>
    <row r="2482" spans="1:10">
      <c r="A2482">
        <v>706744</v>
      </c>
      <c r="B2482" t="s">
        <v>943</v>
      </c>
      <c r="C2482" t="s">
        <v>3362</v>
      </c>
      <c r="D2482" t="s">
        <v>1234</v>
      </c>
      <c r="E2482" t="s">
        <v>1235</v>
      </c>
      <c r="F2482" t="s">
        <v>179</v>
      </c>
      <c r="G2482" t="s">
        <v>1237</v>
      </c>
      <c r="H2482" t="s">
        <v>1243</v>
      </c>
      <c r="J2482">
        <v>7</v>
      </c>
    </row>
    <row r="2483" spans="1:10">
      <c r="A2483">
        <v>709277</v>
      </c>
      <c r="B2483" t="s">
        <v>652</v>
      </c>
      <c r="C2483" t="s">
        <v>3363</v>
      </c>
      <c r="D2483" t="s">
        <v>1234</v>
      </c>
      <c r="E2483" t="s">
        <v>1254</v>
      </c>
      <c r="F2483" t="s">
        <v>561</v>
      </c>
      <c r="G2483" t="s">
        <v>1237</v>
      </c>
      <c r="H2483" t="s">
        <v>1243</v>
      </c>
      <c r="J2483">
        <v>96</v>
      </c>
    </row>
    <row r="2484" spans="1:10">
      <c r="A2484">
        <v>704840</v>
      </c>
      <c r="B2484" t="s">
        <v>655</v>
      </c>
      <c r="C2484" t="s">
        <v>3364</v>
      </c>
      <c r="D2484" t="s">
        <v>1234</v>
      </c>
      <c r="F2484" t="s">
        <v>380</v>
      </c>
      <c r="G2484" t="s">
        <v>1237</v>
      </c>
      <c r="J2484">
        <v>94</v>
      </c>
    </row>
    <row r="2485" spans="1:10">
      <c r="A2485">
        <v>801661</v>
      </c>
      <c r="B2485" t="s">
        <v>2706</v>
      </c>
      <c r="C2485" t="s">
        <v>3365</v>
      </c>
      <c r="D2485" t="s">
        <v>1241</v>
      </c>
      <c r="E2485" t="s">
        <v>1236</v>
      </c>
      <c r="F2485" t="s">
        <v>380</v>
      </c>
      <c r="G2485" t="s">
        <v>1237</v>
      </c>
      <c r="J2485">
        <v>70</v>
      </c>
    </row>
    <row r="2486" spans="1:10">
      <c r="A2486">
        <v>710462</v>
      </c>
      <c r="B2486" t="s">
        <v>1133</v>
      </c>
      <c r="C2486" t="s">
        <v>3366</v>
      </c>
      <c r="D2486" t="s">
        <v>1234</v>
      </c>
      <c r="E2486" t="s">
        <v>1264</v>
      </c>
      <c r="F2486" t="s">
        <v>380</v>
      </c>
      <c r="G2486" t="s">
        <v>1237</v>
      </c>
      <c r="H2486" t="s">
        <v>1243</v>
      </c>
      <c r="J2486">
        <v>79</v>
      </c>
    </row>
    <row r="2487" spans="1:10">
      <c r="A2487">
        <v>714319</v>
      </c>
      <c r="B2487" t="s">
        <v>938</v>
      </c>
      <c r="C2487" t="s">
        <v>3367</v>
      </c>
      <c r="D2487" t="s">
        <v>1234</v>
      </c>
      <c r="E2487" t="s">
        <v>1254</v>
      </c>
      <c r="F2487" t="s">
        <v>1829</v>
      </c>
      <c r="G2487" t="s">
        <v>1237</v>
      </c>
      <c r="H2487" t="s">
        <v>1243</v>
      </c>
      <c r="I2487">
        <v>9150178</v>
      </c>
      <c r="J2487">
        <v>0</v>
      </c>
    </row>
    <row r="2488" spans="1:10">
      <c r="A2488">
        <v>705222</v>
      </c>
      <c r="B2488" t="s">
        <v>3368</v>
      </c>
      <c r="C2488" t="s">
        <v>3369</v>
      </c>
      <c r="D2488" t="s">
        <v>1234</v>
      </c>
      <c r="E2488" t="s">
        <v>1292</v>
      </c>
      <c r="F2488" t="s">
        <v>380</v>
      </c>
      <c r="G2488" t="s">
        <v>1237</v>
      </c>
      <c r="J2488">
        <v>93</v>
      </c>
    </row>
    <row r="2489" spans="1:10">
      <c r="A2489">
        <v>776914</v>
      </c>
      <c r="B2489" t="s">
        <v>2564</v>
      </c>
      <c r="C2489" t="s">
        <v>3369</v>
      </c>
      <c r="D2489" t="s">
        <v>1234</v>
      </c>
      <c r="F2489" t="s">
        <v>177</v>
      </c>
      <c r="G2489" t="s">
        <v>1237</v>
      </c>
      <c r="H2489" t="s">
        <v>1243</v>
      </c>
      <c r="I2489">
        <v>9150103</v>
      </c>
      <c r="J2489">
        <v>95</v>
      </c>
    </row>
    <row r="2490" spans="1:10">
      <c r="A2490">
        <v>700141</v>
      </c>
      <c r="B2490" t="s">
        <v>1019</v>
      </c>
      <c r="C2490" t="s">
        <v>3369</v>
      </c>
      <c r="D2490" t="s">
        <v>1234</v>
      </c>
      <c r="E2490" t="s">
        <v>1256</v>
      </c>
      <c r="F2490" t="s">
        <v>380</v>
      </c>
      <c r="G2490" t="s">
        <v>1237</v>
      </c>
      <c r="J2490">
        <v>65</v>
      </c>
    </row>
    <row r="2491" spans="1:10">
      <c r="A2491">
        <v>711965</v>
      </c>
      <c r="B2491" t="s">
        <v>1019</v>
      </c>
      <c r="C2491" t="s">
        <v>3369</v>
      </c>
      <c r="D2491" t="s">
        <v>1234</v>
      </c>
      <c r="E2491" t="s">
        <v>1245</v>
      </c>
      <c r="F2491" t="s">
        <v>380</v>
      </c>
      <c r="G2491" t="s">
        <v>1237</v>
      </c>
      <c r="J2491">
        <v>93</v>
      </c>
    </row>
    <row r="2492" spans="1:10">
      <c r="A2492">
        <v>715066</v>
      </c>
      <c r="B2492" t="s">
        <v>1382</v>
      </c>
      <c r="C2492" t="s">
        <v>3369</v>
      </c>
      <c r="D2492" t="s">
        <v>1234</v>
      </c>
      <c r="E2492" t="s">
        <v>1236</v>
      </c>
      <c r="F2492" t="s">
        <v>380</v>
      </c>
      <c r="G2492" t="s">
        <v>1237</v>
      </c>
      <c r="H2492" t="s">
        <v>1243</v>
      </c>
      <c r="J2492">
        <v>86</v>
      </c>
    </row>
    <row r="2493" spans="1:10">
      <c r="A2493">
        <v>804464</v>
      </c>
      <c r="B2493" t="s">
        <v>333</v>
      </c>
      <c r="C2493" t="s">
        <v>3370</v>
      </c>
      <c r="D2493" t="s">
        <v>1241</v>
      </c>
      <c r="E2493" t="s">
        <v>1242</v>
      </c>
      <c r="F2493" t="s">
        <v>380</v>
      </c>
      <c r="G2493" t="s">
        <v>1237</v>
      </c>
      <c r="J2493">
        <v>14</v>
      </c>
    </row>
    <row r="2494" spans="1:10">
      <c r="A2494">
        <v>704776</v>
      </c>
      <c r="B2494" t="s">
        <v>1424</v>
      </c>
      <c r="C2494" t="s">
        <v>3371</v>
      </c>
      <c r="D2494" t="s">
        <v>1234</v>
      </c>
      <c r="E2494" t="s">
        <v>1256</v>
      </c>
      <c r="F2494" t="s">
        <v>380</v>
      </c>
      <c r="G2494" t="s">
        <v>1237</v>
      </c>
      <c r="H2494" t="s">
        <v>1243</v>
      </c>
      <c r="J2494">
        <v>79</v>
      </c>
    </row>
    <row r="2495" spans="1:10">
      <c r="A2495">
        <v>704001</v>
      </c>
      <c r="B2495" t="s">
        <v>1425</v>
      </c>
      <c r="C2495" t="s">
        <v>3373</v>
      </c>
      <c r="D2495" t="s">
        <v>1234</v>
      </c>
      <c r="F2495" t="s">
        <v>380</v>
      </c>
      <c r="G2495" t="s">
        <v>1237</v>
      </c>
      <c r="J2495">
        <v>5</v>
      </c>
    </row>
    <row r="2496" spans="1:10">
      <c r="A2496">
        <v>703333</v>
      </c>
      <c r="B2496" t="s">
        <v>1019</v>
      </c>
      <c r="C2496" t="s">
        <v>3373</v>
      </c>
      <c r="D2496" t="s">
        <v>1234</v>
      </c>
      <c r="F2496" t="s">
        <v>380</v>
      </c>
      <c r="G2496" t="s">
        <v>1237</v>
      </c>
      <c r="J2496">
        <v>71</v>
      </c>
    </row>
    <row r="2497" spans="1:10">
      <c r="A2497">
        <v>803915</v>
      </c>
      <c r="B2497" t="s">
        <v>2599</v>
      </c>
      <c r="C2497" t="s">
        <v>3374</v>
      </c>
      <c r="D2497" t="s">
        <v>1241</v>
      </c>
      <c r="E2497" t="s">
        <v>1271</v>
      </c>
      <c r="F2497" t="s">
        <v>380</v>
      </c>
      <c r="G2497" t="s">
        <v>1237</v>
      </c>
      <c r="J2497">
        <v>44</v>
      </c>
    </row>
    <row r="2498" spans="1:10">
      <c r="A2498">
        <v>705609</v>
      </c>
      <c r="B2498" t="s">
        <v>1019</v>
      </c>
      <c r="C2498" t="s">
        <v>3375</v>
      </c>
      <c r="D2498" t="s">
        <v>1234</v>
      </c>
      <c r="E2498" t="s">
        <v>1248</v>
      </c>
      <c r="F2498" t="s">
        <v>380</v>
      </c>
      <c r="G2498" t="s">
        <v>1237</v>
      </c>
      <c r="H2498" t="s">
        <v>1243</v>
      </c>
      <c r="J2498">
        <v>83</v>
      </c>
    </row>
    <row r="2499" spans="1:10">
      <c r="A2499">
        <v>704534</v>
      </c>
      <c r="B2499" t="s">
        <v>1023</v>
      </c>
      <c r="C2499" t="s">
        <v>3376</v>
      </c>
      <c r="D2499" t="s">
        <v>1234</v>
      </c>
      <c r="E2499" t="s">
        <v>1264</v>
      </c>
      <c r="F2499" t="s">
        <v>210</v>
      </c>
      <c r="G2499" t="s">
        <v>1237</v>
      </c>
      <c r="J2499">
        <v>71</v>
      </c>
    </row>
    <row r="2500" spans="1:10">
      <c r="A2500">
        <v>812847</v>
      </c>
      <c r="B2500" t="s">
        <v>1449</v>
      </c>
      <c r="C2500" t="s">
        <v>3377</v>
      </c>
      <c r="D2500" t="s">
        <v>1241</v>
      </c>
      <c r="E2500" t="s">
        <v>1264</v>
      </c>
      <c r="F2500" t="s">
        <v>210</v>
      </c>
      <c r="G2500" t="s">
        <v>1237</v>
      </c>
      <c r="J2500">
        <v>8</v>
      </c>
    </row>
    <row r="2501" spans="1:10">
      <c r="A2501">
        <v>717691</v>
      </c>
      <c r="B2501" t="s">
        <v>1901</v>
      </c>
      <c r="C2501" t="s">
        <v>3378</v>
      </c>
      <c r="D2501" t="s">
        <v>1234</v>
      </c>
      <c r="F2501" t="s">
        <v>380</v>
      </c>
      <c r="G2501" t="s">
        <v>1237</v>
      </c>
      <c r="J2501">
        <v>80</v>
      </c>
    </row>
    <row r="2502" spans="1:10">
      <c r="A2502">
        <v>703948</v>
      </c>
      <c r="B2502" t="s">
        <v>1023</v>
      </c>
      <c r="C2502" t="s">
        <v>3379</v>
      </c>
      <c r="D2502" t="s">
        <v>1234</v>
      </c>
      <c r="E2502" t="s">
        <v>1245</v>
      </c>
      <c r="F2502" t="s">
        <v>380</v>
      </c>
      <c r="G2502" t="s">
        <v>1237</v>
      </c>
      <c r="H2502" t="s">
        <v>1243</v>
      </c>
      <c r="J2502">
        <v>89</v>
      </c>
    </row>
    <row r="2503" spans="1:10">
      <c r="A2503">
        <v>706206</v>
      </c>
      <c r="B2503" t="s">
        <v>1156</v>
      </c>
      <c r="C2503" t="s">
        <v>3379</v>
      </c>
      <c r="D2503" t="s">
        <v>1234</v>
      </c>
      <c r="F2503" t="s">
        <v>380</v>
      </c>
      <c r="G2503" t="s">
        <v>1237</v>
      </c>
      <c r="H2503" t="s">
        <v>1243</v>
      </c>
      <c r="J2503">
        <v>87</v>
      </c>
    </row>
    <row r="2504" spans="1:10">
      <c r="A2504">
        <v>803882</v>
      </c>
      <c r="B2504" t="s">
        <v>1406</v>
      </c>
      <c r="C2504" t="s">
        <v>3380</v>
      </c>
      <c r="D2504" t="s">
        <v>1241</v>
      </c>
      <c r="E2504" t="s">
        <v>1236</v>
      </c>
      <c r="F2504" t="s">
        <v>169</v>
      </c>
      <c r="G2504" t="s">
        <v>1237</v>
      </c>
      <c r="H2504" t="s">
        <v>1243</v>
      </c>
      <c r="I2504">
        <v>9155073</v>
      </c>
      <c r="J2504">
        <v>3</v>
      </c>
    </row>
    <row r="2505" spans="1:10">
      <c r="A2505">
        <v>809970</v>
      </c>
      <c r="B2505" t="s">
        <v>1267</v>
      </c>
      <c r="C2505" t="s">
        <v>3380</v>
      </c>
      <c r="D2505" t="s">
        <v>1241</v>
      </c>
      <c r="E2505" t="s">
        <v>1236</v>
      </c>
      <c r="F2505" t="s">
        <v>169</v>
      </c>
      <c r="G2505" t="s">
        <v>1237</v>
      </c>
      <c r="H2505" t="s">
        <v>1243</v>
      </c>
      <c r="J2505">
        <v>8</v>
      </c>
    </row>
    <row r="2506" spans="1:10">
      <c r="A2506">
        <v>704374</v>
      </c>
      <c r="B2506" t="s">
        <v>2438</v>
      </c>
      <c r="C2506" t="s">
        <v>3381</v>
      </c>
      <c r="D2506" t="s">
        <v>1234</v>
      </c>
      <c r="E2506" t="s">
        <v>1245</v>
      </c>
      <c r="F2506" t="s">
        <v>380</v>
      </c>
      <c r="G2506" t="s">
        <v>1237</v>
      </c>
      <c r="H2506" t="s">
        <v>1243</v>
      </c>
      <c r="J2506">
        <v>77</v>
      </c>
    </row>
    <row r="2507" spans="1:10">
      <c r="A2507">
        <v>717686</v>
      </c>
      <c r="B2507" t="s">
        <v>675</v>
      </c>
      <c r="C2507" t="s">
        <v>3382</v>
      </c>
      <c r="D2507" t="s">
        <v>1234</v>
      </c>
      <c r="E2507" t="s">
        <v>1254</v>
      </c>
      <c r="F2507" t="s">
        <v>380</v>
      </c>
      <c r="G2507" t="s">
        <v>1237</v>
      </c>
      <c r="J2507">
        <v>6</v>
      </c>
    </row>
    <row r="2508" spans="1:10">
      <c r="A2508">
        <v>712511</v>
      </c>
      <c r="B2508" t="s">
        <v>1013</v>
      </c>
      <c r="C2508" t="s">
        <v>3382</v>
      </c>
      <c r="D2508" t="s">
        <v>1234</v>
      </c>
      <c r="F2508" t="s">
        <v>380</v>
      </c>
      <c r="G2508" t="s">
        <v>1237</v>
      </c>
      <c r="J2508">
        <v>75</v>
      </c>
    </row>
    <row r="2509" spans="1:10">
      <c r="A2509">
        <v>710147</v>
      </c>
      <c r="B2509" t="s">
        <v>661</v>
      </c>
      <c r="C2509" t="s">
        <v>3383</v>
      </c>
      <c r="D2509" t="s">
        <v>1234</v>
      </c>
      <c r="E2509" t="s">
        <v>1242</v>
      </c>
      <c r="F2509" t="s">
        <v>380</v>
      </c>
      <c r="G2509" t="s">
        <v>1237</v>
      </c>
      <c r="J2509">
        <v>9</v>
      </c>
    </row>
    <row r="2510" spans="1:10">
      <c r="A2510">
        <v>806295</v>
      </c>
      <c r="B2510" t="s">
        <v>1069</v>
      </c>
      <c r="C2510" t="s">
        <v>3383</v>
      </c>
      <c r="D2510" t="s">
        <v>1241</v>
      </c>
      <c r="E2510" t="s">
        <v>1250</v>
      </c>
      <c r="F2510" t="s">
        <v>380</v>
      </c>
      <c r="G2510" t="s">
        <v>1237</v>
      </c>
      <c r="H2510" t="s">
        <v>1243</v>
      </c>
      <c r="J2510">
        <v>93</v>
      </c>
    </row>
    <row r="2511" spans="1:10">
      <c r="A2511">
        <v>702854</v>
      </c>
      <c r="B2511" t="s">
        <v>1382</v>
      </c>
      <c r="C2511" t="s">
        <v>3383</v>
      </c>
      <c r="D2511" t="s">
        <v>1234</v>
      </c>
      <c r="E2511" t="s">
        <v>1242</v>
      </c>
      <c r="F2511" t="s">
        <v>380</v>
      </c>
      <c r="G2511" t="s">
        <v>1237</v>
      </c>
      <c r="J2511">
        <v>12</v>
      </c>
    </row>
    <row r="2512" spans="1:10">
      <c r="A2512">
        <v>775052</v>
      </c>
      <c r="B2512" t="s">
        <v>1023</v>
      </c>
      <c r="C2512" t="s">
        <v>3384</v>
      </c>
      <c r="D2512" t="s">
        <v>1234</v>
      </c>
      <c r="F2512" t="s">
        <v>360</v>
      </c>
      <c r="G2512" t="s">
        <v>1237</v>
      </c>
      <c r="H2512" t="s">
        <v>1243</v>
      </c>
      <c r="I2512">
        <v>9150149</v>
      </c>
      <c r="J2512">
        <v>96</v>
      </c>
    </row>
    <row r="2513" spans="1:10">
      <c r="A2513">
        <v>718250</v>
      </c>
      <c r="B2513" t="s">
        <v>1382</v>
      </c>
      <c r="C2513" t="s">
        <v>3384</v>
      </c>
      <c r="D2513" t="s">
        <v>1234</v>
      </c>
      <c r="F2513" t="s">
        <v>181</v>
      </c>
      <c r="G2513" t="s">
        <v>1237</v>
      </c>
      <c r="H2513" t="s">
        <v>1243</v>
      </c>
      <c r="I2513">
        <v>9150138</v>
      </c>
      <c r="J2513">
        <v>93</v>
      </c>
    </row>
    <row r="2514" spans="1:10">
      <c r="A2514">
        <v>811401</v>
      </c>
      <c r="B2514" t="s">
        <v>1351</v>
      </c>
      <c r="C2514" t="s">
        <v>3385</v>
      </c>
      <c r="D2514" t="s">
        <v>1241</v>
      </c>
      <c r="E2514" t="s">
        <v>1250</v>
      </c>
      <c r="F2514" t="s">
        <v>380</v>
      </c>
      <c r="G2514" t="s">
        <v>1237</v>
      </c>
      <c r="H2514" t="s">
        <v>1243</v>
      </c>
      <c r="J2514">
        <v>86</v>
      </c>
    </row>
    <row r="2515" spans="1:10">
      <c r="A2515">
        <v>802908</v>
      </c>
      <c r="B2515" t="s">
        <v>2075</v>
      </c>
      <c r="C2515" t="s">
        <v>3385</v>
      </c>
      <c r="D2515" t="s">
        <v>1241</v>
      </c>
      <c r="E2515" t="s">
        <v>1236</v>
      </c>
      <c r="F2515" t="s">
        <v>169</v>
      </c>
      <c r="G2515" t="s">
        <v>1237</v>
      </c>
      <c r="J2515">
        <v>12</v>
      </c>
    </row>
    <row r="2516" spans="1:10">
      <c r="A2516">
        <v>701074</v>
      </c>
      <c r="B2516" t="s">
        <v>1411</v>
      </c>
      <c r="C2516" t="s">
        <v>3386</v>
      </c>
      <c r="D2516" t="s">
        <v>1234</v>
      </c>
      <c r="F2516" t="s">
        <v>380</v>
      </c>
      <c r="G2516" t="s">
        <v>1237</v>
      </c>
      <c r="J2516">
        <v>85</v>
      </c>
    </row>
    <row r="2517" spans="1:10">
      <c r="A2517">
        <v>718969</v>
      </c>
      <c r="B2517" t="s">
        <v>1718</v>
      </c>
      <c r="C2517" t="s">
        <v>3386</v>
      </c>
      <c r="D2517" t="s">
        <v>1234</v>
      </c>
      <c r="E2517" t="s">
        <v>1254</v>
      </c>
      <c r="F2517" t="s">
        <v>380</v>
      </c>
      <c r="G2517" t="s">
        <v>1237</v>
      </c>
      <c r="J2517">
        <v>95</v>
      </c>
    </row>
    <row r="2518" spans="1:10">
      <c r="A2518">
        <v>809476</v>
      </c>
      <c r="B2518" t="s">
        <v>965</v>
      </c>
      <c r="C2518" t="s">
        <v>3387</v>
      </c>
      <c r="D2518" t="s">
        <v>1241</v>
      </c>
      <c r="E2518" t="s">
        <v>1254</v>
      </c>
      <c r="F2518" t="s">
        <v>380</v>
      </c>
      <c r="G2518" t="s">
        <v>1237</v>
      </c>
      <c r="H2518" t="s">
        <v>1243</v>
      </c>
      <c r="J2518">
        <v>93</v>
      </c>
    </row>
    <row r="2519" spans="1:10">
      <c r="A2519">
        <v>802178</v>
      </c>
      <c r="B2519" t="s">
        <v>1432</v>
      </c>
      <c r="C2519" t="s">
        <v>3388</v>
      </c>
      <c r="D2519" t="s">
        <v>1241</v>
      </c>
      <c r="E2519" t="s">
        <v>1256</v>
      </c>
      <c r="F2519" t="s">
        <v>380</v>
      </c>
      <c r="G2519" t="s">
        <v>1237</v>
      </c>
      <c r="J2519">
        <v>87</v>
      </c>
    </row>
    <row r="2520" spans="1:10">
      <c r="A2520">
        <v>711984</v>
      </c>
      <c r="B2520" t="s">
        <v>1424</v>
      </c>
      <c r="C2520" t="s">
        <v>3389</v>
      </c>
      <c r="D2520" t="s">
        <v>1234</v>
      </c>
      <c r="E2520" t="s">
        <v>1235</v>
      </c>
      <c r="F2520" t="s">
        <v>380</v>
      </c>
      <c r="G2520" t="s">
        <v>1237</v>
      </c>
      <c r="H2520" t="s">
        <v>1243</v>
      </c>
      <c r="J2520">
        <v>78</v>
      </c>
    </row>
    <row r="2521" spans="1:10">
      <c r="A2521">
        <v>704722</v>
      </c>
      <c r="B2521" t="s">
        <v>3390</v>
      </c>
      <c r="C2521" t="s">
        <v>3391</v>
      </c>
      <c r="D2521" t="s">
        <v>1234</v>
      </c>
      <c r="F2521" t="s">
        <v>380</v>
      </c>
      <c r="G2521" t="s">
        <v>1237</v>
      </c>
      <c r="J2521">
        <v>9</v>
      </c>
    </row>
    <row r="2522" spans="1:10">
      <c r="A2522">
        <v>712430</v>
      </c>
      <c r="B2522" t="s">
        <v>1133</v>
      </c>
      <c r="C2522" t="s">
        <v>3391</v>
      </c>
      <c r="D2522" t="s">
        <v>1234</v>
      </c>
      <c r="E2522" t="s">
        <v>1254</v>
      </c>
      <c r="F2522" t="s">
        <v>380</v>
      </c>
      <c r="G2522" t="s">
        <v>1237</v>
      </c>
      <c r="J2522">
        <v>72</v>
      </c>
    </row>
    <row r="2523" spans="1:10">
      <c r="A2523">
        <v>712480</v>
      </c>
      <c r="B2523" t="s">
        <v>1023</v>
      </c>
      <c r="C2523" t="s">
        <v>3391</v>
      </c>
      <c r="D2523" t="s">
        <v>1234</v>
      </c>
      <c r="E2523" t="s">
        <v>1236</v>
      </c>
      <c r="F2523" t="s">
        <v>181</v>
      </c>
      <c r="G2523" t="s">
        <v>1237</v>
      </c>
      <c r="J2523">
        <v>9</v>
      </c>
    </row>
    <row r="2524" spans="1:10">
      <c r="A2524">
        <v>774324</v>
      </c>
      <c r="B2524" t="s">
        <v>1013</v>
      </c>
      <c r="C2524" t="s">
        <v>3391</v>
      </c>
      <c r="D2524" t="s">
        <v>1234</v>
      </c>
      <c r="E2524" t="s">
        <v>1264</v>
      </c>
      <c r="F2524" t="s">
        <v>1263</v>
      </c>
      <c r="G2524" t="s">
        <v>1237</v>
      </c>
      <c r="H2524" t="s">
        <v>1243</v>
      </c>
      <c r="J2524">
        <v>51</v>
      </c>
    </row>
    <row r="2525" spans="1:10">
      <c r="A2525">
        <v>716576</v>
      </c>
      <c r="B2525" t="s">
        <v>1013</v>
      </c>
      <c r="C2525" t="s">
        <v>3391</v>
      </c>
      <c r="D2525" t="s">
        <v>1234</v>
      </c>
      <c r="E2525" t="s">
        <v>1264</v>
      </c>
      <c r="F2525" t="s">
        <v>1263</v>
      </c>
      <c r="G2525" t="s">
        <v>1237</v>
      </c>
      <c r="J2525">
        <v>80</v>
      </c>
    </row>
    <row r="2526" spans="1:10">
      <c r="A2526">
        <v>707326</v>
      </c>
      <c r="B2526" t="s">
        <v>1265</v>
      </c>
      <c r="C2526" t="s">
        <v>3391</v>
      </c>
      <c r="D2526" t="s">
        <v>1234</v>
      </c>
      <c r="E2526" t="s">
        <v>1319</v>
      </c>
      <c r="F2526" t="s">
        <v>380</v>
      </c>
      <c r="G2526" t="s">
        <v>1237</v>
      </c>
      <c r="J2526">
        <v>92</v>
      </c>
    </row>
    <row r="2527" spans="1:10">
      <c r="A2527">
        <v>711481</v>
      </c>
      <c r="B2527" t="s">
        <v>529</v>
      </c>
      <c r="C2527" t="s">
        <v>3391</v>
      </c>
      <c r="D2527" t="s">
        <v>1234</v>
      </c>
      <c r="E2527" t="s">
        <v>1256</v>
      </c>
      <c r="F2527" t="s">
        <v>380</v>
      </c>
      <c r="G2527" t="s">
        <v>1237</v>
      </c>
      <c r="H2527" t="s">
        <v>1243</v>
      </c>
      <c r="J2527">
        <v>85</v>
      </c>
    </row>
    <row r="2528" spans="1:10">
      <c r="A2528">
        <v>703034</v>
      </c>
      <c r="B2528" t="s">
        <v>529</v>
      </c>
      <c r="C2528" t="s">
        <v>3391</v>
      </c>
      <c r="D2528" t="s">
        <v>1234</v>
      </c>
      <c r="E2528" t="s">
        <v>1242</v>
      </c>
      <c r="F2528" t="s">
        <v>1762</v>
      </c>
      <c r="G2528" t="s">
        <v>1237</v>
      </c>
      <c r="J2528">
        <v>10</v>
      </c>
    </row>
    <row r="2529" spans="1:10">
      <c r="A2529">
        <v>717048</v>
      </c>
      <c r="B2529" t="s">
        <v>655</v>
      </c>
      <c r="C2529" t="s">
        <v>3391</v>
      </c>
      <c r="D2529" t="s">
        <v>1234</v>
      </c>
      <c r="E2529" t="s">
        <v>1319</v>
      </c>
      <c r="F2529" t="s">
        <v>179</v>
      </c>
      <c r="G2529" t="s">
        <v>1237</v>
      </c>
      <c r="H2529" t="s">
        <v>1243</v>
      </c>
      <c r="I2529">
        <v>9150155</v>
      </c>
      <c r="J2529">
        <v>87</v>
      </c>
    </row>
    <row r="2530" spans="1:10">
      <c r="A2530">
        <v>701979</v>
      </c>
      <c r="B2530" t="s">
        <v>655</v>
      </c>
      <c r="C2530" t="s">
        <v>3391</v>
      </c>
      <c r="D2530" t="s">
        <v>1234</v>
      </c>
      <c r="E2530" t="s">
        <v>1256</v>
      </c>
      <c r="F2530" t="s">
        <v>179</v>
      </c>
      <c r="G2530" t="s">
        <v>1237</v>
      </c>
      <c r="H2530" t="s">
        <v>1243</v>
      </c>
      <c r="J2530">
        <v>10</v>
      </c>
    </row>
    <row r="2531" spans="1:10">
      <c r="A2531">
        <v>776075</v>
      </c>
      <c r="B2531" t="s">
        <v>1392</v>
      </c>
      <c r="C2531" t="s">
        <v>3391</v>
      </c>
      <c r="D2531" t="s">
        <v>1234</v>
      </c>
      <c r="E2531" t="s">
        <v>1242</v>
      </c>
      <c r="F2531" t="s">
        <v>380</v>
      </c>
      <c r="G2531" t="s">
        <v>1237</v>
      </c>
      <c r="H2531" t="s">
        <v>1243</v>
      </c>
      <c r="J2531">
        <v>6</v>
      </c>
    </row>
    <row r="2532" spans="1:10">
      <c r="A2532">
        <v>717031</v>
      </c>
      <c r="B2532" t="s">
        <v>2778</v>
      </c>
      <c r="C2532" t="s">
        <v>3391</v>
      </c>
      <c r="D2532" t="s">
        <v>1234</v>
      </c>
      <c r="E2532" t="s">
        <v>1256</v>
      </c>
      <c r="F2532" t="s">
        <v>380</v>
      </c>
      <c r="G2532" t="s">
        <v>1237</v>
      </c>
      <c r="H2532" t="s">
        <v>1243</v>
      </c>
      <c r="J2532">
        <v>87</v>
      </c>
    </row>
    <row r="2533" spans="1:10">
      <c r="A2533">
        <v>714174</v>
      </c>
      <c r="B2533" t="s">
        <v>938</v>
      </c>
      <c r="C2533" t="s">
        <v>3391</v>
      </c>
      <c r="D2533" t="s">
        <v>1234</v>
      </c>
      <c r="E2533" t="s">
        <v>1319</v>
      </c>
      <c r="F2533" t="s">
        <v>380</v>
      </c>
      <c r="G2533" t="s">
        <v>1237</v>
      </c>
      <c r="H2533" t="s">
        <v>1243</v>
      </c>
      <c r="J2533">
        <v>90</v>
      </c>
    </row>
    <row r="2534" spans="1:10">
      <c r="A2534">
        <v>704829</v>
      </c>
      <c r="B2534" t="s">
        <v>1298</v>
      </c>
      <c r="C2534" t="s">
        <v>3391</v>
      </c>
      <c r="D2534" t="s">
        <v>1234</v>
      </c>
      <c r="F2534" t="s">
        <v>1261</v>
      </c>
      <c r="G2534" t="s">
        <v>1237</v>
      </c>
      <c r="J2534">
        <v>2</v>
      </c>
    </row>
    <row r="2535" spans="1:10">
      <c r="A2535">
        <v>809327</v>
      </c>
      <c r="B2535" t="s">
        <v>1406</v>
      </c>
      <c r="C2535" t="s">
        <v>3392</v>
      </c>
      <c r="D2535" t="s">
        <v>1241</v>
      </c>
      <c r="E2535" t="s">
        <v>1242</v>
      </c>
      <c r="F2535" t="s">
        <v>380</v>
      </c>
      <c r="G2535" t="s">
        <v>1237</v>
      </c>
      <c r="J2535">
        <v>82</v>
      </c>
    </row>
    <row r="2536" spans="1:10">
      <c r="A2536">
        <v>813482</v>
      </c>
      <c r="B2536" t="s">
        <v>929</v>
      </c>
      <c r="C2536" t="s">
        <v>3392</v>
      </c>
      <c r="D2536" t="s">
        <v>1241</v>
      </c>
      <c r="E2536" t="s">
        <v>1271</v>
      </c>
      <c r="F2536" t="s">
        <v>380</v>
      </c>
      <c r="G2536" t="s">
        <v>1237</v>
      </c>
      <c r="H2536" t="s">
        <v>1243</v>
      </c>
      <c r="J2536">
        <v>87</v>
      </c>
    </row>
    <row r="2537" spans="1:10">
      <c r="A2537">
        <v>811677</v>
      </c>
      <c r="B2537" t="s">
        <v>1528</v>
      </c>
      <c r="C2537" t="s">
        <v>3392</v>
      </c>
      <c r="D2537" t="s">
        <v>1241</v>
      </c>
      <c r="E2537" t="s">
        <v>1264</v>
      </c>
      <c r="F2537" t="s">
        <v>1263</v>
      </c>
      <c r="G2537" t="s">
        <v>1237</v>
      </c>
      <c r="J2537">
        <v>54</v>
      </c>
    </row>
    <row r="2538" spans="1:10">
      <c r="A2538">
        <v>812517</v>
      </c>
      <c r="B2538" t="s">
        <v>915</v>
      </c>
      <c r="C2538" t="s">
        <v>3392</v>
      </c>
      <c r="D2538" t="s">
        <v>1241</v>
      </c>
      <c r="E2538" t="s">
        <v>1236</v>
      </c>
      <c r="F2538" t="s">
        <v>181</v>
      </c>
      <c r="G2538" t="s">
        <v>1237</v>
      </c>
      <c r="J2538">
        <v>5</v>
      </c>
    </row>
    <row r="2539" spans="1:10">
      <c r="A2539">
        <v>810599</v>
      </c>
      <c r="B2539" t="s">
        <v>3393</v>
      </c>
      <c r="C2539" t="s">
        <v>3392</v>
      </c>
      <c r="D2539" t="s">
        <v>1241</v>
      </c>
      <c r="E2539" t="s">
        <v>1256</v>
      </c>
      <c r="F2539" t="s">
        <v>179</v>
      </c>
      <c r="G2539" t="s">
        <v>1237</v>
      </c>
      <c r="H2539" t="s">
        <v>1243</v>
      </c>
      <c r="J2539">
        <v>3</v>
      </c>
    </row>
    <row r="2540" spans="1:10">
      <c r="A2540">
        <v>777105</v>
      </c>
      <c r="B2540" t="s">
        <v>1258</v>
      </c>
      <c r="C2540" t="s">
        <v>3394</v>
      </c>
      <c r="D2540" t="s">
        <v>1234</v>
      </c>
      <c r="E2540" t="s">
        <v>1264</v>
      </c>
      <c r="F2540" t="s">
        <v>380</v>
      </c>
      <c r="G2540" t="s">
        <v>1237</v>
      </c>
      <c r="H2540" t="s">
        <v>1243</v>
      </c>
      <c r="I2540">
        <v>9150329</v>
      </c>
      <c r="J2540">
        <v>89</v>
      </c>
    </row>
    <row r="2541" spans="1:10">
      <c r="A2541">
        <v>716280</v>
      </c>
      <c r="B2541" t="s">
        <v>1019</v>
      </c>
      <c r="C2541" t="s">
        <v>3395</v>
      </c>
      <c r="D2541" t="s">
        <v>1234</v>
      </c>
      <c r="E2541" t="s">
        <v>1271</v>
      </c>
      <c r="F2541" t="s">
        <v>380</v>
      </c>
      <c r="G2541" t="s">
        <v>1237</v>
      </c>
      <c r="J2541">
        <v>66</v>
      </c>
    </row>
    <row r="2542" spans="1:10">
      <c r="A2542">
        <v>812583</v>
      </c>
      <c r="B2542" t="s">
        <v>3396</v>
      </c>
      <c r="C2542" t="s">
        <v>3397</v>
      </c>
      <c r="D2542" t="s">
        <v>1241</v>
      </c>
      <c r="F2542" t="s">
        <v>380</v>
      </c>
      <c r="G2542" t="s">
        <v>1237</v>
      </c>
      <c r="J2542">
        <v>7</v>
      </c>
    </row>
    <row r="2543" spans="1:10">
      <c r="A2543">
        <v>802275</v>
      </c>
      <c r="B2543" t="s">
        <v>1592</v>
      </c>
      <c r="C2543" t="s">
        <v>3398</v>
      </c>
      <c r="D2543" t="s">
        <v>1241</v>
      </c>
      <c r="F2543" t="s">
        <v>380</v>
      </c>
      <c r="G2543" t="s">
        <v>1237</v>
      </c>
      <c r="J2543">
        <v>9</v>
      </c>
    </row>
    <row r="2544" spans="1:10">
      <c r="A2544">
        <v>775671</v>
      </c>
      <c r="B2544" t="s">
        <v>1336</v>
      </c>
      <c r="C2544" t="s">
        <v>3399</v>
      </c>
      <c r="D2544" t="s">
        <v>1234</v>
      </c>
      <c r="E2544" t="s">
        <v>1236</v>
      </c>
      <c r="F2544" t="s">
        <v>327</v>
      </c>
      <c r="G2544" t="s">
        <v>1237</v>
      </c>
      <c r="H2544" t="s">
        <v>1243</v>
      </c>
      <c r="J2544">
        <v>15</v>
      </c>
    </row>
    <row r="2545" spans="1:10">
      <c r="A2545">
        <v>775670</v>
      </c>
      <c r="B2545" t="s">
        <v>675</v>
      </c>
      <c r="C2545" t="s">
        <v>3399</v>
      </c>
      <c r="D2545" t="s">
        <v>1234</v>
      </c>
      <c r="E2545" t="s">
        <v>1236</v>
      </c>
      <c r="F2545" t="s">
        <v>327</v>
      </c>
      <c r="G2545" t="s">
        <v>1237</v>
      </c>
      <c r="H2545" t="s">
        <v>1243</v>
      </c>
      <c r="J2545">
        <v>13</v>
      </c>
    </row>
    <row r="2546" spans="1:10">
      <c r="A2546">
        <v>775669</v>
      </c>
      <c r="B2546" t="s">
        <v>3400</v>
      </c>
      <c r="C2546" t="s">
        <v>3399</v>
      </c>
      <c r="D2546" t="s">
        <v>1234</v>
      </c>
      <c r="E2546" t="s">
        <v>1236</v>
      </c>
      <c r="F2546" t="s">
        <v>327</v>
      </c>
      <c r="G2546" t="s">
        <v>1237</v>
      </c>
      <c r="H2546" t="s">
        <v>1243</v>
      </c>
      <c r="J2546">
        <v>9</v>
      </c>
    </row>
    <row r="2547" spans="1:10">
      <c r="A2547">
        <v>713952</v>
      </c>
      <c r="B2547" t="s">
        <v>675</v>
      </c>
      <c r="C2547" t="s">
        <v>3401</v>
      </c>
      <c r="D2547" t="s">
        <v>1234</v>
      </c>
      <c r="E2547" t="s">
        <v>1319</v>
      </c>
      <c r="F2547" t="s">
        <v>1568</v>
      </c>
      <c r="G2547" t="s">
        <v>1237</v>
      </c>
      <c r="J2547">
        <v>90</v>
      </c>
    </row>
    <row r="2548" spans="1:10">
      <c r="A2548">
        <v>709638</v>
      </c>
      <c r="B2548" t="s">
        <v>1023</v>
      </c>
      <c r="C2548" t="s">
        <v>3401</v>
      </c>
      <c r="D2548" t="s">
        <v>1234</v>
      </c>
      <c r="E2548" t="s">
        <v>1319</v>
      </c>
      <c r="F2548" t="s">
        <v>1568</v>
      </c>
      <c r="G2548" t="s">
        <v>1237</v>
      </c>
      <c r="J2548">
        <v>86</v>
      </c>
    </row>
    <row r="2549" spans="1:10">
      <c r="A2549">
        <v>710460</v>
      </c>
      <c r="B2549" t="s">
        <v>1411</v>
      </c>
      <c r="C2549" t="s">
        <v>3401</v>
      </c>
      <c r="D2549" t="s">
        <v>1234</v>
      </c>
      <c r="E2549" t="s">
        <v>1319</v>
      </c>
      <c r="F2549" t="s">
        <v>1568</v>
      </c>
      <c r="G2549" t="s">
        <v>1237</v>
      </c>
      <c r="J2549">
        <v>58</v>
      </c>
    </row>
    <row r="2550" spans="1:10">
      <c r="A2550">
        <v>775735</v>
      </c>
      <c r="B2550" t="s">
        <v>3336</v>
      </c>
      <c r="C2550" t="s">
        <v>3401</v>
      </c>
      <c r="D2550" t="s">
        <v>1234</v>
      </c>
      <c r="F2550" t="s">
        <v>1568</v>
      </c>
      <c r="G2550" t="s">
        <v>1237</v>
      </c>
      <c r="H2550" t="s">
        <v>1243</v>
      </c>
      <c r="J2550">
        <v>6</v>
      </c>
    </row>
    <row r="2551" spans="1:10">
      <c r="A2551">
        <v>775734</v>
      </c>
      <c r="B2551" t="s">
        <v>1265</v>
      </c>
      <c r="C2551" t="s">
        <v>3401</v>
      </c>
      <c r="D2551" t="s">
        <v>1234</v>
      </c>
      <c r="E2551" t="s">
        <v>1250</v>
      </c>
      <c r="F2551" t="s">
        <v>1568</v>
      </c>
      <c r="G2551" t="s">
        <v>1237</v>
      </c>
      <c r="H2551" t="s">
        <v>1243</v>
      </c>
      <c r="J2551">
        <v>98</v>
      </c>
    </row>
    <row r="2552" spans="1:10">
      <c r="A2552">
        <v>704781</v>
      </c>
      <c r="B2552" t="s">
        <v>1028</v>
      </c>
      <c r="C2552" t="s">
        <v>3401</v>
      </c>
      <c r="D2552" t="s">
        <v>1234</v>
      </c>
      <c r="E2552" t="s">
        <v>1248</v>
      </c>
      <c r="F2552" t="s">
        <v>197</v>
      </c>
      <c r="G2552" t="s">
        <v>1237</v>
      </c>
      <c r="J2552">
        <v>86</v>
      </c>
    </row>
    <row r="2553" spans="1:10">
      <c r="A2553">
        <v>806711</v>
      </c>
      <c r="B2553" t="s">
        <v>3402</v>
      </c>
      <c r="C2553" t="s">
        <v>3403</v>
      </c>
      <c r="D2553" t="s">
        <v>1241</v>
      </c>
      <c r="E2553" t="s">
        <v>1319</v>
      </c>
      <c r="F2553" t="s">
        <v>1568</v>
      </c>
      <c r="G2553" t="s">
        <v>1237</v>
      </c>
      <c r="J2553">
        <v>36</v>
      </c>
    </row>
    <row r="2554" spans="1:10">
      <c r="A2554">
        <v>809042</v>
      </c>
      <c r="B2554" t="s">
        <v>1907</v>
      </c>
      <c r="C2554" t="s">
        <v>3403</v>
      </c>
      <c r="D2554" t="s">
        <v>1241</v>
      </c>
      <c r="F2554" t="s">
        <v>1568</v>
      </c>
      <c r="G2554" t="s">
        <v>1237</v>
      </c>
      <c r="J2554">
        <v>85</v>
      </c>
    </row>
    <row r="2555" spans="1:10">
      <c r="A2555">
        <v>803159</v>
      </c>
      <c r="B2555" t="s">
        <v>3404</v>
      </c>
      <c r="C2555" t="s">
        <v>3403</v>
      </c>
      <c r="D2555" t="s">
        <v>1241</v>
      </c>
      <c r="E2555" t="s">
        <v>1250</v>
      </c>
      <c r="F2555" t="s">
        <v>1568</v>
      </c>
      <c r="G2555" t="s">
        <v>1237</v>
      </c>
      <c r="J2555">
        <v>72</v>
      </c>
    </row>
    <row r="2556" spans="1:10">
      <c r="A2556">
        <v>802128</v>
      </c>
      <c r="B2556" t="s">
        <v>127</v>
      </c>
      <c r="C2556" t="s">
        <v>3403</v>
      </c>
      <c r="D2556" t="s">
        <v>1241</v>
      </c>
      <c r="F2556" t="s">
        <v>1568</v>
      </c>
      <c r="G2556" t="s">
        <v>1237</v>
      </c>
      <c r="J2556">
        <v>58</v>
      </c>
    </row>
    <row r="2557" spans="1:10">
      <c r="A2557">
        <v>808280</v>
      </c>
      <c r="B2557" t="s">
        <v>1500</v>
      </c>
      <c r="C2557" t="s">
        <v>3403</v>
      </c>
      <c r="D2557" t="s">
        <v>1241</v>
      </c>
      <c r="E2557" t="s">
        <v>1271</v>
      </c>
      <c r="F2557" t="s">
        <v>179</v>
      </c>
      <c r="G2557" t="s">
        <v>1237</v>
      </c>
      <c r="H2557" t="s">
        <v>1243</v>
      </c>
      <c r="I2557">
        <v>9155132</v>
      </c>
      <c r="J2557">
        <v>6</v>
      </c>
    </row>
    <row r="2558" spans="1:10">
      <c r="A2558">
        <v>715762</v>
      </c>
      <c r="B2558" t="s">
        <v>1288</v>
      </c>
      <c r="C2558" t="s">
        <v>3405</v>
      </c>
      <c r="D2558" t="s">
        <v>1234</v>
      </c>
      <c r="F2558" t="s">
        <v>380</v>
      </c>
      <c r="G2558" t="s">
        <v>1237</v>
      </c>
      <c r="J2558">
        <v>85</v>
      </c>
    </row>
    <row r="2559" spans="1:10">
      <c r="A2559">
        <v>776026</v>
      </c>
      <c r="B2559" t="s">
        <v>935</v>
      </c>
      <c r="C2559" t="s">
        <v>3406</v>
      </c>
      <c r="D2559" t="s">
        <v>1234</v>
      </c>
      <c r="F2559" t="s">
        <v>380</v>
      </c>
      <c r="G2559" t="s">
        <v>1237</v>
      </c>
      <c r="H2559" t="s">
        <v>1243</v>
      </c>
      <c r="J2559">
        <v>99</v>
      </c>
    </row>
    <row r="2560" spans="1:10">
      <c r="A2560">
        <v>774320</v>
      </c>
      <c r="B2560" t="s">
        <v>3089</v>
      </c>
      <c r="C2560" t="s">
        <v>3407</v>
      </c>
      <c r="D2560" t="s">
        <v>1234</v>
      </c>
      <c r="F2560" t="s">
        <v>1263</v>
      </c>
      <c r="G2560" t="s">
        <v>1237</v>
      </c>
      <c r="H2560" t="s">
        <v>1243</v>
      </c>
      <c r="J2560">
        <v>84</v>
      </c>
    </row>
    <row r="2561" spans="1:10">
      <c r="A2561">
        <v>703108</v>
      </c>
      <c r="B2561" t="s">
        <v>1258</v>
      </c>
      <c r="C2561" t="s">
        <v>3408</v>
      </c>
      <c r="D2561" t="s">
        <v>1234</v>
      </c>
      <c r="E2561" t="s">
        <v>1254</v>
      </c>
      <c r="F2561" t="s">
        <v>380</v>
      </c>
      <c r="G2561" t="s">
        <v>1237</v>
      </c>
      <c r="H2561" t="s">
        <v>1243</v>
      </c>
      <c r="J2561">
        <v>88</v>
      </c>
    </row>
    <row r="2562" spans="1:10">
      <c r="A2562">
        <v>715533</v>
      </c>
      <c r="B2562" t="s">
        <v>3409</v>
      </c>
      <c r="C2562" t="s">
        <v>3410</v>
      </c>
      <c r="D2562" t="s">
        <v>1234</v>
      </c>
      <c r="F2562" t="s">
        <v>181</v>
      </c>
      <c r="G2562" t="s">
        <v>1237</v>
      </c>
    </row>
    <row r="2563" spans="1:10">
      <c r="A2563">
        <v>802021</v>
      </c>
      <c r="B2563" t="s">
        <v>2159</v>
      </c>
      <c r="C2563" t="s">
        <v>3411</v>
      </c>
      <c r="D2563" t="s">
        <v>1241</v>
      </c>
      <c r="E2563" t="s">
        <v>1264</v>
      </c>
      <c r="F2563" t="s">
        <v>210</v>
      </c>
      <c r="G2563" t="s">
        <v>1237</v>
      </c>
      <c r="J2563">
        <v>69</v>
      </c>
    </row>
    <row r="2564" spans="1:10">
      <c r="A2564">
        <v>775722</v>
      </c>
      <c r="B2564" t="s">
        <v>1404</v>
      </c>
      <c r="C2564" t="s">
        <v>3412</v>
      </c>
      <c r="D2564" t="s">
        <v>1234</v>
      </c>
      <c r="F2564" t="s">
        <v>22</v>
      </c>
      <c r="G2564" t="s">
        <v>1237</v>
      </c>
      <c r="H2564" t="s">
        <v>1243</v>
      </c>
      <c r="I2564">
        <v>7150012</v>
      </c>
      <c r="J2564">
        <v>87</v>
      </c>
    </row>
    <row r="2565" spans="1:10">
      <c r="A2565">
        <v>775721</v>
      </c>
      <c r="B2565" t="s">
        <v>2658</v>
      </c>
      <c r="C2565" t="s">
        <v>3412</v>
      </c>
      <c r="D2565" t="s">
        <v>1234</v>
      </c>
      <c r="E2565" t="s">
        <v>1256</v>
      </c>
      <c r="F2565" t="s">
        <v>22</v>
      </c>
      <c r="G2565" t="s">
        <v>1237</v>
      </c>
      <c r="H2565" t="s">
        <v>1243</v>
      </c>
      <c r="I2565">
        <v>1695463</v>
      </c>
      <c r="J2565">
        <v>77</v>
      </c>
    </row>
    <row r="2566" spans="1:10">
      <c r="A2566">
        <v>710621</v>
      </c>
      <c r="B2566" t="s">
        <v>3413</v>
      </c>
      <c r="C2566" t="s">
        <v>3414</v>
      </c>
      <c r="D2566" t="s">
        <v>1234</v>
      </c>
      <c r="E2566" t="s">
        <v>1236</v>
      </c>
      <c r="F2566" t="s">
        <v>380</v>
      </c>
      <c r="G2566" t="s">
        <v>1237</v>
      </c>
      <c r="H2566" t="s">
        <v>1243</v>
      </c>
      <c r="J2566">
        <v>75</v>
      </c>
    </row>
    <row r="2567" spans="1:10">
      <c r="A2567">
        <v>775389</v>
      </c>
      <c r="B2567" t="s">
        <v>652</v>
      </c>
      <c r="C2567" t="s">
        <v>3415</v>
      </c>
      <c r="D2567" t="s">
        <v>1234</v>
      </c>
      <c r="E2567" t="s">
        <v>1271</v>
      </c>
      <c r="F2567" t="s">
        <v>348</v>
      </c>
      <c r="G2567" t="s">
        <v>1237</v>
      </c>
      <c r="H2567" t="s">
        <v>1243</v>
      </c>
      <c r="J2567">
        <v>10</v>
      </c>
    </row>
    <row r="2568" spans="1:10">
      <c r="A2568">
        <v>716557</v>
      </c>
      <c r="B2568" t="s">
        <v>2041</v>
      </c>
      <c r="C2568" t="s">
        <v>3415</v>
      </c>
      <c r="D2568" t="s">
        <v>1234</v>
      </c>
      <c r="E2568" t="s">
        <v>1242</v>
      </c>
      <c r="F2568" t="s">
        <v>380</v>
      </c>
      <c r="G2568" t="s">
        <v>1237</v>
      </c>
      <c r="J2568">
        <v>7</v>
      </c>
    </row>
    <row r="2569" spans="1:10">
      <c r="A2569">
        <v>702787</v>
      </c>
      <c r="B2569" t="s">
        <v>1288</v>
      </c>
      <c r="C2569" t="s">
        <v>3415</v>
      </c>
      <c r="D2569" t="s">
        <v>1234</v>
      </c>
      <c r="E2569" t="s">
        <v>1242</v>
      </c>
      <c r="F2569" t="s">
        <v>380</v>
      </c>
      <c r="G2569" t="s">
        <v>1237</v>
      </c>
      <c r="J2569">
        <v>8</v>
      </c>
    </row>
    <row r="2570" spans="1:10">
      <c r="A2570">
        <v>810632</v>
      </c>
      <c r="B2570" t="s">
        <v>1636</v>
      </c>
      <c r="C2570" t="s">
        <v>3416</v>
      </c>
      <c r="D2570" t="s">
        <v>1241</v>
      </c>
      <c r="E2570" t="s">
        <v>1254</v>
      </c>
      <c r="F2570" t="s">
        <v>380</v>
      </c>
      <c r="G2570" t="s">
        <v>1237</v>
      </c>
      <c r="J2570">
        <v>77</v>
      </c>
    </row>
    <row r="2571" spans="1:10">
      <c r="A2571">
        <v>889491</v>
      </c>
      <c r="B2571" t="s">
        <v>965</v>
      </c>
      <c r="C2571" t="s">
        <v>3416</v>
      </c>
      <c r="D2571" t="s">
        <v>1241</v>
      </c>
      <c r="E2571" t="s">
        <v>1271</v>
      </c>
      <c r="F2571" t="s">
        <v>348</v>
      </c>
      <c r="G2571" t="s">
        <v>1237</v>
      </c>
      <c r="H2571" t="s">
        <v>1243</v>
      </c>
      <c r="J2571">
        <v>13</v>
      </c>
    </row>
    <row r="2572" spans="1:10">
      <c r="A2572">
        <v>800681</v>
      </c>
      <c r="B2572" t="s">
        <v>1307</v>
      </c>
      <c r="C2572" t="s">
        <v>3417</v>
      </c>
      <c r="D2572" t="s">
        <v>1241</v>
      </c>
      <c r="E2572" t="s">
        <v>1319</v>
      </c>
      <c r="F2572" t="s">
        <v>179</v>
      </c>
      <c r="G2572" t="s">
        <v>1237</v>
      </c>
      <c r="H2572" t="s">
        <v>1243</v>
      </c>
      <c r="J2572">
        <v>1</v>
      </c>
    </row>
    <row r="2573" spans="1:10">
      <c r="A2573">
        <v>708762</v>
      </c>
      <c r="B2573" t="s">
        <v>1288</v>
      </c>
      <c r="C2573" t="s">
        <v>3418</v>
      </c>
      <c r="D2573" t="s">
        <v>1234</v>
      </c>
      <c r="F2573" t="s">
        <v>380</v>
      </c>
      <c r="G2573" t="s">
        <v>1237</v>
      </c>
      <c r="H2573" t="s">
        <v>1243</v>
      </c>
      <c r="J2573">
        <v>81</v>
      </c>
    </row>
    <row r="2574" spans="1:10">
      <c r="A2574">
        <v>715530</v>
      </c>
      <c r="B2574" t="s">
        <v>1258</v>
      </c>
      <c r="C2574" t="s">
        <v>3419</v>
      </c>
      <c r="D2574" t="s">
        <v>1234</v>
      </c>
      <c r="F2574" t="s">
        <v>210</v>
      </c>
      <c r="G2574" t="s">
        <v>1237</v>
      </c>
      <c r="J2574">
        <v>78</v>
      </c>
    </row>
    <row r="2575" spans="1:10">
      <c r="A2575">
        <v>710126</v>
      </c>
      <c r="B2575" t="s">
        <v>655</v>
      </c>
      <c r="C2575" t="s">
        <v>3420</v>
      </c>
      <c r="D2575" t="s">
        <v>1234</v>
      </c>
      <c r="E2575" t="s">
        <v>1254</v>
      </c>
      <c r="F2575" t="s">
        <v>380</v>
      </c>
      <c r="G2575" t="s">
        <v>1237</v>
      </c>
      <c r="J2575">
        <v>84</v>
      </c>
    </row>
    <row r="2576" spans="1:10">
      <c r="A2576">
        <v>709343</v>
      </c>
      <c r="B2576" t="s">
        <v>1411</v>
      </c>
      <c r="C2576" t="s">
        <v>3421</v>
      </c>
      <c r="D2576" t="s">
        <v>1234</v>
      </c>
      <c r="E2576" t="s">
        <v>1242</v>
      </c>
      <c r="F2576" t="s">
        <v>1261</v>
      </c>
      <c r="G2576" t="s">
        <v>1237</v>
      </c>
      <c r="J2576">
        <v>8</v>
      </c>
    </row>
    <row r="2577" spans="1:10">
      <c r="A2577">
        <v>717863</v>
      </c>
      <c r="B2577" t="s">
        <v>3422</v>
      </c>
      <c r="C2577" t="s">
        <v>3423</v>
      </c>
      <c r="D2577" t="s">
        <v>1234</v>
      </c>
      <c r="F2577" t="s">
        <v>380</v>
      </c>
      <c r="G2577" t="s">
        <v>1237</v>
      </c>
      <c r="J2577">
        <v>69</v>
      </c>
    </row>
    <row r="2578" spans="1:10">
      <c r="A2578">
        <v>700084</v>
      </c>
      <c r="B2578" t="s">
        <v>122</v>
      </c>
      <c r="C2578" t="s">
        <v>3424</v>
      </c>
      <c r="D2578" t="s">
        <v>1234</v>
      </c>
      <c r="E2578" t="s">
        <v>1236</v>
      </c>
      <c r="F2578" t="s">
        <v>380</v>
      </c>
      <c r="G2578" t="s">
        <v>1237</v>
      </c>
      <c r="J2578">
        <v>72</v>
      </c>
    </row>
    <row r="2579" spans="1:10">
      <c r="A2579">
        <v>703014</v>
      </c>
      <c r="B2579" t="s">
        <v>1477</v>
      </c>
      <c r="C2579" t="s">
        <v>3424</v>
      </c>
      <c r="D2579" t="s">
        <v>1234</v>
      </c>
      <c r="E2579" t="s">
        <v>1249</v>
      </c>
      <c r="F2579" t="s">
        <v>179</v>
      </c>
      <c r="G2579" t="s">
        <v>1237</v>
      </c>
      <c r="J2579">
        <v>87</v>
      </c>
    </row>
    <row r="2580" spans="1:10">
      <c r="A2580">
        <v>809902</v>
      </c>
      <c r="B2580" t="s">
        <v>965</v>
      </c>
      <c r="C2580" t="s">
        <v>3425</v>
      </c>
      <c r="D2580" t="s">
        <v>1241</v>
      </c>
      <c r="E2580" t="s">
        <v>1236</v>
      </c>
      <c r="F2580" t="s">
        <v>380</v>
      </c>
      <c r="G2580" t="s">
        <v>1237</v>
      </c>
      <c r="J2580">
        <v>68</v>
      </c>
    </row>
    <row r="2581" spans="1:10">
      <c r="A2581">
        <v>775652</v>
      </c>
      <c r="B2581" t="s">
        <v>1842</v>
      </c>
      <c r="C2581" t="s">
        <v>3426</v>
      </c>
      <c r="D2581" t="s">
        <v>1234</v>
      </c>
      <c r="E2581" t="s">
        <v>1236</v>
      </c>
      <c r="F2581" t="s">
        <v>181</v>
      </c>
      <c r="G2581" t="s">
        <v>1237</v>
      </c>
      <c r="H2581" t="s">
        <v>1243</v>
      </c>
      <c r="J2581">
        <v>9</v>
      </c>
    </row>
    <row r="2582" spans="1:10">
      <c r="A2582">
        <v>775651</v>
      </c>
      <c r="B2582" t="s">
        <v>1399</v>
      </c>
      <c r="C2582" t="s">
        <v>3426</v>
      </c>
      <c r="D2582" t="s">
        <v>1234</v>
      </c>
      <c r="E2582" t="s">
        <v>1236</v>
      </c>
      <c r="F2582" t="s">
        <v>181</v>
      </c>
      <c r="G2582" t="s">
        <v>1237</v>
      </c>
      <c r="H2582" t="s">
        <v>1243</v>
      </c>
      <c r="I2582">
        <v>9150229</v>
      </c>
      <c r="J2582">
        <v>1</v>
      </c>
    </row>
    <row r="2583" spans="1:10">
      <c r="A2583">
        <v>802537</v>
      </c>
      <c r="B2583" t="s">
        <v>3427</v>
      </c>
      <c r="C2583" t="s">
        <v>3428</v>
      </c>
      <c r="D2583" t="s">
        <v>1241</v>
      </c>
      <c r="E2583" t="s">
        <v>1245</v>
      </c>
      <c r="F2583" t="s">
        <v>561</v>
      </c>
      <c r="G2583" t="s">
        <v>1237</v>
      </c>
      <c r="H2583" t="s">
        <v>1243</v>
      </c>
      <c r="I2583">
        <v>9155039</v>
      </c>
      <c r="J2583">
        <v>1</v>
      </c>
    </row>
    <row r="2584" spans="1:10">
      <c r="A2584">
        <v>715051</v>
      </c>
      <c r="B2584" t="s">
        <v>1288</v>
      </c>
      <c r="C2584" t="s">
        <v>3429</v>
      </c>
      <c r="D2584" t="s">
        <v>1234</v>
      </c>
      <c r="F2584" t="s">
        <v>380</v>
      </c>
      <c r="G2584" t="s">
        <v>1237</v>
      </c>
      <c r="J2584">
        <v>88</v>
      </c>
    </row>
    <row r="2585" spans="1:10">
      <c r="A2585">
        <v>703372</v>
      </c>
      <c r="B2585" t="s">
        <v>1071</v>
      </c>
      <c r="C2585" t="s">
        <v>3430</v>
      </c>
      <c r="D2585" t="s">
        <v>1234</v>
      </c>
      <c r="E2585" t="s">
        <v>1271</v>
      </c>
      <c r="F2585" t="s">
        <v>380</v>
      </c>
      <c r="G2585" t="s">
        <v>1237</v>
      </c>
      <c r="H2585" t="s">
        <v>1243</v>
      </c>
      <c r="J2585">
        <v>86</v>
      </c>
    </row>
    <row r="2586" spans="1:10">
      <c r="A2586">
        <v>711408</v>
      </c>
      <c r="B2586" t="s">
        <v>1901</v>
      </c>
      <c r="C2586" t="s">
        <v>3431</v>
      </c>
      <c r="D2586" t="s">
        <v>1234</v>
      </c>
      <c r="F2586" t="s">
        <v>380</v>
      </c>
      <c r="G2586" t="s">
        <v>1237</v>
      </c>
      <c r="J2586">
        <v>9</v>
      </c>
    </row>
    <row r="2587" spans="1:10">
      <c r="A2587">
        <v>715696</v>
      </c>
      <c r="B2587" t="s">
        <v>1288</v>
      </c>
      <c r="C2587" t="s">
        <v>3432</v>
      </c>
      <c r="D2587" t="s">
        <v>1234</v>
      </c>
      <c r="F2587" t="s">
        <v>380</v>
      </c>
      <c r="G2587" t="s">
        <v>1237</v>
      </c>
      <c r="J2587">
        <v>86</v>
      </c>
    </row>
    <row r="2588" spans="1:10">
      <c r="A2588">
        <v>715107</v>
      </c>
      <c r="B2588" t="s">
        <v>1013</v>
      </c>
      <c r="C2588" t="s">
        <v>3433</v>
      </c>
      <c r="D2588" t="s">
        <v>1234</v>
      </c>
      <c r="E2588" t="s">
        <v>1236</v>
      </c>
      <c r="F2588" t="s">
        <v>380</v>
      </c>
      <c r="G2588" t="s">
        <v>1237</v>
      </c>
      <c r="J2588">
        <v>43</v>
      </c>
    </row>
    <row r="2589" spans="1:10">
      <c r="A2589">
        <v>704730</v>
      </c>
      <c r="B2589" t="s">
        <v>1539</v>
      </c>
      <c r="C2589" t="s">
        <v>3434</v>
      </c>
      <c r="D2589" t="s">
        <v>1234</v>
      </c>
      <c r="F2589" t="s">
        <v>1261</v>
      </c>
      <c r="G2589" t="s">
        <v>1237</v>
      </c>
      <c r="J2589">
        <v>9</v>
      </c>
    </row>
    <row r="2590" spans="1:10">
      <c r="A2590">
        <v>713392</v>
      </c>
      <c r="B2590" t="s">
        <v>1800</v>
      </c>
      <c r="C2590" t="s">
        <v>3435</v>
      </c>
      <c r="D2590" t="s">
        <v>1234</v>
      </c>
      <c r="F2590" t="s">
        <v>380</v>
      </c>
      <c r="G2590" t="s">
        <v>1237</v>
      </c>
      <c r="J2590">
        <v>77</v>
      </c>
    </row>
    <row r="2591" spans="1:10">
      <c r="A2591">
        <v>809894</v>
      </c>
      <c r="B2591" t="s">
        <v>1267</v>
      </c>
      <c r="C2591" t="s">
        <v>3436</v>
      </c>
      <c r="D2591" t="s">
        <v>1241</v>
      </c>
      <c r="E2591" t="s">
        <v>1264</v>
      </c>
      <c r="F2591" t="s">
        <v>1534</v>
      </c>
      <c r="G2591" t="s">
        <v>1237</v>
      </c>
      <c r="J2591">
        <v>91</v>
      </c>
    </row>
    <row r="2592" spans="1:10">
      <c r="A2592">
        <v>889370</v>
      </c>
      <c r="B2592" t="s">
        <v>1169</v>
      </c>
      <c r="C2592" t="s">
        <v>3436</v>
      </c>
      <c r="D2592" t="s">
        <v>1241</v>
      </c>
      <c r="E2592" t="s">
        <v>1254</v>
      </c>
      <c r="F2592" t="s">
        <v>1261</v>
      </c>
      <c r="G2592" t="s">
        <v>1237</v>
      </c>
      <c r="H2592" t="s">
        <v>1243</v>
      </c>
      <c r="J2592">
        <v>4</v>
      </c>
    </row>
    <row r="2593" spans="1:10">
      <c r="A2593">
        <v>710449</v>
      </c>
      <c r="B2593" t="s">
        <v>529</v>
      </c>
      <c r="C2593" t="s">
        <v>3437</v>
      </c>
      <c r="D2593" t="s">
        <v>1234</v>
      </c>
      <c r="E2593" t="s">
        <v>1271</v>
      </c>
      <c r="F2593" t="s">
        <v>169</v>
      </c>
      <c r="G2593" t="s">
        <v>1237</v>
      </c>
      <c r="H2593" t="s">
        <v>1243</v>
      </c>
      <c r="I2593">
        <v>9150295</v>
      </c>
      <c r="J2593">
        <v>3</v>
      </c>
    </row>
    <row r="2594" spans="1:10">
      <c r="A2594">
        <v>778015</v>
      </c>
      <c r="B2594" t="s">
        <v>3438</v>
      </c>
      <c r="C2594" t="s">
        <v>3439</v>
      </c>
      <c r="D2594" t="s">
        <v>1234</v>
      </c>
      <c r="E2594" t="s">
        <v>1264</v>
      </c>
      <c r="F2594" t="s">
        <v>219</v>
      </c>
      <c r="G2594" t="s">
        <v>1237</v>
      </c>
      <c r="H2594" t="s">
        <v>1243</v>
      </c>
      <c r="I2594">
        <v>9150420</v>
      </c>
      <c r="J2594">
        <v>12</v>
      </c>
    </row>
    <row r="2595" spans="1:10">
      <c r="A2595">
        <v>778014</v>
      </c>
      <c r="B2595" t="s">
        <v>3440</v>
      </c>
      <c r="C2595" t="s">
        <v>3439</v>
      </c>
      <c r="D2595" t="s">
        <v>1234</v>
      </c>
      <c r="E2595" t="s">
        <v>1264</v>
      </c>
      <c r="F2595" t="s">
        <v>219</v>
      </c>
      <c r="G2595" t="s">
        <v>1237</v>
      </c>
      <c r="H2595" t="s">
        <v>1243</v>
      </c>
      <c r="J2595">
        <v>13</v>
      </c>
    </row>
    <row r="2596" spans="1:10">
      <c r="A2596">
        <v>715928</v>
      </c>
      <c r="B2596" t="s">
        <v>1380</v>
      </c>
      <c r="C2596" t="s">
        <v>3441</v>
      </c>
      <c r="D2596" t="s">
        <v>1234</v>
      </c>
      <c r="E2596" t="s">
        <v>1319</v>
      </c>
      <c r="F2596" t="s">
        <v>179</v>
      </c>
      <c r="G2596" t="s">
        <v>1237</v>
      </c>
      <c r="J2596">
        <v>13</v>
      </c>
    </row>
    <row r="2597" spans="1:10">
      <c r="A2597">
        <v>773747</v>
      </c>
      <c r="B2597" t="s">
        <v>1023</v>
      </c>
      <c r="C2597" t="s">
        <v>3441</v>
      </c>
      <c r="D2597" t="s">
        <v>1234</v>
      </c>
      <c r="E2597" t="s">
        <v>1319</v>
      </c>
      <c r="F2597" t="s">
        <v>179</v>
      </c>
      <c r="G2597" t="s">
        <v>1237</v>
      </c>
      <c r="H2597" t="s">
        <v>1243</v>
      </c>
      <c r="J2597">
        <v>8</v>
      </c>
    </row>
    <row r="2598" spans="1:10">
      <c r="A2598">
        <v>715295</v>
      </c>
      <c r="B2598" t="s">
        <v>1382</v>
      </c>
      <c r="C2598" t="s">
        <v>3441</v>
      </c>
      <c r="D2598" t="s">
        <v>1234</v>
      </c>
      <c r="E2598" t="s">
        <v>1319</v>
      </c>
      <c r="F2598" t="s">
        <v>189</v>
      </c>
      <c r="G2598" t="s">
        <v>1237</v>
      </c>
      <c r="H2598" t="s">
        <v>1243</v>
      </c>
      <c r="J2598">
        <v>16</v>
      </c>
    </row>
    <row r="2599" spans="1:10">
      <c r="A2599">
        <v>803604</v>
      </c>
      <c r="B2599" t="s">
        <v>1442</v>
      </c>
      <c r="C2599" t="s">
        <v>3442</v>
      </c>
      <c r="D2599" t="s">
        <v>1241</v>
      </c>
      <c r="E2599" t="s">
        <v>1236</v>
      </c>
      <c r="F2599" t="s">
        <v>380</v>
      </c>
      <c r="G2599" t="s">
        <v>1237</v>
      </c>
      <c r="H2599" t="s">
        <v>1243</v>
      </c>
      <c r="J2599">
        <v>86</v>
      </c>
    </row>
    <row r="2600" spans="1:10">
      <c r="A2600">
        <v>888148</v>
      </c>
      <c r="B2600" t="s">
        <v>2454</v>
      </c>
      <c r="C2600" t="s">
        <v>3442</v>
      </c>
      <c r="D2600" t="s">
        <v>1241</v>
      </c>
      <c r="F2600" t="s">
        <v>179</v>
      </c>
      <c r="G2600" t="s">
        <v>1237</v>
      </c>
      <c r="H2600" t="s">
        <v>1243</v>
      </c>
      <c r="J2600">
        <v>97</v>
      </c>
    </row>
    <row r="2601" spans="1:10">
      <c r="A2601">
        <v>888147</v>
      </c>
      <c r="B2601" t="s">
        <v>1605</v>
      </c>
      <c r="C2601" t="s">
        <v>3442</v>
      </c>
      <c r="D2601" t="s">
        <v>1241</v>
      </c>
      <c r="F2601" t="s">
        <v>179</v>
      </c>
      <c r="G2601" t="s">
        <v>1237</v>
      </c>
      <c r="H2601" t="s">
        <v>1243</v>
      </c>
      <c r="J2601">
        <v>3</v>
      </c>
    </row>
    <row r="2602" spans="1:10">
      <c r="A2602">
        <v>801725</v>
      </c>
      <c r="B2602" t="s">
        <v>3443</v>
      </c>
      <c r="C2602" t="s">
        <v>3442</v>
      </c>
      <c r="D2602" t="s">
        <v>1241</v>
      </c>
      <c r="E2602" t="s">
        <v>1236</v>
      </c>
      <c r="F2602" t="s">
        <v>380</v>
      </c>
      <c r="G2602" t="s">
        <v>1237</v>
      </c>
      <c r="J2602">
        <v>75</v>
      </c>
    </row>
    <row r="2603" spans="1:10">
      <c r="A2603">
        <v>887304</v>
      </c>
      <c r="B2603" t="s">
        <v>1169</v>
      </c>
      <c r="C2603" t="s">
        <v>3442</v>
      </c>
      <c r="D2603" t="s">
        <v>1241</v>
      </c>
      <c r="E2603" t="s">
        <v>1319</v>
      </c>
      <c r="F2603" t="s">
        <v>189</v>
      </c>
      <c r="G2603" t="s">
        <v>1237</v>
      </c>
      <c r="H2603" t="s">
        <v>1243</v>
      </c>
      <c r="J2603">
        <v>10</v>
      </c>
    </row>
    <row r="2604" spans="1:10">
      <c r="A2604">
        <v>717123</v>
      </c>
      <c r="B2604" t="s">
        <v>1411</v>
      </c>
      <c r="C2604" t="s">
        <v>3444</v>
      </c>
      <c r="D2604" t="s">
        <v>1234</v>
      </c>
      <c r="F2604" t="s">
        <v>380</v>
      </c>
      <c r="G2604" t="s">
        <v>1237</v>
      </c>
      <c r="J2604">
        <v>74</v>
      </c>
    </row>
    <row r="2605" spans="1:10">
      <c r="A2605">
        <v>890939</v>
      </c>
      <c r="B2605" t="s">
        <v>1631</v>
      </c>
      <c r="C2605" t="s">
        <v>3445</v>
      </c>
      <c r="D2605" t="s">
        <v>1241</v>
      </c>
      <c r="E2605" t="s">
        <v>1236</v>
      </c>
      <c r="F2605" t="s">
        <v>327</v>
      </c>
      <c r="G2605" t="s">
        <v>1237</v>
      </c>
      <c r="J2605">
        <v>17</v>
      </c>
    </row>
    <row r="2606" spans="1:10">
      <c r="A2606">
        <v>715377</v>
      </c>
      <c r="B2606" t="s">
        <v>1023</v>
      </c>
      <c r="C2606" t="s">
        <v>3446</v>
      </c>
      <c r="D2606" t="s">
        <v>1234</v>
      </c>
      <c r="F2606" t="s">
        <v>380</v>
      </c>
      <c r="G2606" t="s">
        <v>1237</v>
      </c>
      <c r="J2606">
        <v>86</v>
      </c>
    </row>
    <row r="2607" spans="1:10">
      <c r="A2607">
        <v>713890</v>
      </c>
      <c r="B2607" t="s">
        <v>1288</v>
      </c>
      <c r="C2607" t="s">
        <v>3446</v>
      </c>
      <c r="D2607" t="s">
        <v>1234</v>
      </c>
      <c r="E2607" t="s">
        <v>1254</v>
      </c>
      <c r="F2607" t="s">
        <v>380</v>
      </c>
      <c r="G2607" t="s">
        <v>1237</v>
      </c>
      <c r="J2607">
        <v>78</v>
      </c>
    </row>
    <row r="2608" spans="1:10">
      <c r="A2608">
        <v>778059</v>
      </c>
      <c r="B2608" t="s">
        <v>116</v>
      </c>
      <c r="C2608" t="s">
        <v>3447</v>
      </c>
      <c r="D2608" t="s">
        <v>1234</v>
      </c>
      <c r="E2608" t="s">
        <v>1236</v>
      </c>
      <c r="F2608" t="s">
        <v>327</v>
      </c>
      <c r="G2608" t="s">
        <v>1237</v>
      </c>
      <c r="J2608">
        <v>19</v>
      </c>
    </row>
    <row r="2609" spans="1:10">
      <c r="A2609">
        <v>889342</v>
      </c>
      <c r="B2609" t="s">
        <v>1563</v>
      </c>
      <c r="C2609" t="s">
        <v>3448</v>
      </c>
      <c r="D2609" t="s">
        <v>1241</v>
      </c>
      <c r="F2609" t="s">
        <v>1261</v>
      </c>
      <c r="G2609" t="s">
        <v>1237</v>
      </c>
      <c r="H2609" t="s">
        <v>1243</v>
      </c>
      <c r="J2609">
        <v>9</v>
      </c>
    </row>
    <row r="2610" spans="1:10">
      <c r="A2610">
        <v>889343</v>
      </c>
      <c r="B2610" t="s">
        <v>1500</v>
      </c>
      <c r="C2610" t="s">
        <v>3448</v>
      </c>
      <c r="D2610" t="s">
        <v>1241</v>
      </c>
      <c r="F2610" t="s">
        <v>1261</v>
      </c>
      <c r="G2610" t="s">
        <v>1237</v>
      </c>
      <c r="H2610" t="s">
        <v>1243</v>
      </c>
      <c r="J2610">
        <v>14</v>
      </c>
    </row>
    <row r="2611" spans="1:10">
      <c r="A2611">
        <v>715635</v>
      </c>
      <c r="B2611" t="s">
        <v>1023</v>
      </c>
      <c r="C2611" t="s">
        <v>3449</v>
      </c>
      <c r="D2611" t="s">
        <v>1234</v>
      </c>
      <c r="F2611" t="s">
        <v>380</v>
      </c>
      <c r="G2611" t="s">
        <v>1237</v>
      </c>
      <c r="J2611">
        <v>71</v>
      </c>
    </row>
    <row r="2612" spans="1:10">
      <c r="A2612">
        <v>707263</v>
      </c>
      <c r="B2612" t="s">
        <v>1380</v>
      </c>
      <c r="C2612" t="s">
        <v>3450</v>
      </c>
      <c r="D2612" t="s">
        <v>1234</v>
      </c>
      <c r="E2612" t="s">
        <v>1235</v>
      </c>
      <c r="F2612" t="s">
        <v>380</v>
      </c>
      <c r="G2612" t="s">
        <v>1237</v>
      </c>
      <c r="J2612">
        <v>5</v>
      </c>
    </row>
    <row r="2613" spans="1:10">
      <c r="A2613">
        <v>713287</v>
      </c>
      <c r="B2613" t="s">
        <v>1842</v>
      </c>
      <c r="C2613" t="s">
        <v>3450</v>
      </c>
      <c r="D2613" t="s">
        <v>1234</v>
      </c>
      <c r="E2613" t="s">
        <v>1235</v>
      </c>
      <c r="F2613" t="s">
        <v>380</v>
      </c>
      <c r="G2613" t="s">
        <v>1237</v>
      </c>
      <c r="J2613">
        <v>10</v>
      </c>
    </row>
    <row r="2614" spans="1:10">
      <c r="A2614">
        <v>717061</v>
      </c>
      <c r="B2614" t="s">
        <v>1153</v>
      </c>
      <c r="C2614" t="s">
        <v>3450</v>
      </c>
      <c r="D2614" t="s">
        <v>1234</v>
      </c>
      <c r="E2614" t="s">
        <v>1235</v>
      </c>
      <c r="F2614" t="s">
        <v>380</v>
      </c>
      <c r="G2614" t="s">
        <v>1237</v>
      </c>
      <c r="J2614">
        <v>8</v>
      </c>
    </row>
    <row r="2615" spans="1:10">
      <c r="A2615">
        <v>777755</v>
      </c>
      <c r="B2615" t="s">
        <v>1265</v>
      </c>
      <c r="C2615" t="s">
        <v>3450</v>
      </c>
      <c r="D2615" t="s">
        <v>1234</v>
      </c>
      <c r="E2615" t="s">
        <v>1250</v>
      </c>
      <c r="F2615" t="s">
        <v>179</v>
      </c>
      <c r="G2615" t="s">
        <v>1237</v>
      </c>
      <c r="H2615" t="s">
        <v>1243</v>
      </c>
      <c r="J2615">
        <v>18</v>
      </c>
    </row>
    <row r="2616" spans="1:10">
      <c r="A2616">
        <v>706034</v>
      </c>
      <c r="B2616" t="s">
        <v>525</v>
      </c>
      <c r="C2616" t="s">
        <v>3450</v>
      </c>
      <c r="D2616" t="s">
        <v>1234</v>
      </c>
      <c r="E2616" t="s">
        <v>1254</v>
      </c>
      <c r="F2616" t="s">
        <v>380</v>
      </c>
      <c r="G2616" t="s">
        <v>1237</v>
      </c>
      <c r="J2616">
        <v>9</v>
      </c>
    </row>
    <row r="2617" spans="1:10">
      <c r="A2617">
        <v>717515</v>
      </c>
      <c r="B2617" t="s">
        <v>1288</v>
      </c>
      <c r="C2617" t="s">
        <v>3450</v>
      </c>
      <c r="D2617" t="s">
        <v>1234</v>
      </c>
      <c r="E2617" t="s">
        <v>1254</v>
      </c>
      <c r="F2617" t="s">
        <v>380</v>
      </c>
      <c r="G2617" t="s">
        <v>1237</v>
      </c>
      <c r="J2617">
        <v>6</v>
      </c>
    </row>
    <row r="2618" spans="1:10">
      <c r="A2618">
        <v>805430</v>
      </c>
      <c r="B2618" t="s">
        <v>3451</v>
      </c>
      <c r="C2618" t="s">
        <v>3452</v>
      </c>
      <c r="D2618" t="s">
        <v>1241</v>
      </c>
      <c r="E2618" t="s">
        <v>1242</v>
      </c>
      <c r="F2618" t="s">
        <v>1261</v>
      </c>
      <c r="G2618" t="s">
        <v>1237</v>
      </c>
      <c r="J2618">
        <v>11</v>
      </c>
    </row>
    <row r="2619" spans="1:10">
      <c r="A2619">
        <v>710710</v>
      </c>
      <c r="B2619" t="s">
        <v>1258</v>
      </c>
      <c r="C2619" t="s">
        <v>3453</v>
      </c>
      <c r="D2619" t="s">
        <v>1234</v>
      </c>
      <c r="F2619" t="s">
        <v>1263</v>
      </c>
      <c r="G2619" t="s">
        <v>1237</v>
      </c>
      <c r="J2619">
        <v>8</v>
      </c>
    </row>
    <row r="2620" spans="1:10">
      <c r="A2620">
        <v>702479</v>
      </c>
      <c r="B2620" t="s">
        <v>1013</v>
      </c>
      <c r="C2620" t="s">
        <v>3454</v>
      </c>
      <c r="D2620" t="s">
        <v>1234</v>
      </c>
      <c r="E2620" t="s">
        <v>1236</v>
      </c>
      <c r="F2620" t="s">
        <v>380</v>
      </c>
      <c r="G2620" t="s">
        <v>1237</v>
      </c>
      <c r="J2620">
        <v>82</v>
      </c>
    </row>
    <row r="2621" spans="1:10">
      <c r="A2621">
        <v>711092</v>
      </c>
      <c r="B2621" t="s">
        <v>1251</v>
      </c>
      <c r="C2621" t="s">
        <v>3455</v>
      </c>
      <c r="D2621" t="s">
        <v>1234</v>
      </c>
      <c r="E2621" t="s">
        <v>1236</v>
      </c>
      <c r="F2621" t="s">
        <v>179</v>
      </c>
      <c r="G2621" t="s">
        <v>1237</v>
      </c>
      <c r="J2621">
        <v>8</v>
      </c>
    </row>
    <row r="2622" spans="1:10">
      <c r="A2622">
        <v>709782</v>
      </c>
      <c r="B2622" t="s">
        <v>1247</v>
      </c>
      <c r="C2622" t="s">
        <v>3456</v>
      </c>
      <c r="D2622" t="s">
        <v>1234</v>
      </c>
      <c r="E2622" t="s">
        <v>1236</v>
      </c>
      <c r="F2622" t="s">
        <v>380</v>
      </c>
      <c r="G2622" t="s">
        <v>1237</v>
      </c>
      <c r="H2622" t="s">
        <v>1243</v>
      </c>
      <c r="J2622">
        <v>83</v>
      </c>
    </row>
    <row r="2623" spans="1:10">
      <c r="A2623">
        <v>777779</v>
      </c>
      <c r="B2623" t="s">
        <v>1539</v>
      </c>
      <c r="C2623" t="s">
        <v>3457</v>
      </c>
      <c r="D2623" t="s">
        <v>1234</v>
      </c>
      <c r="E2623" t="s">
        <v>1312</v>
      </c>
      <c r="F2623" t="s">
        <v>179</v>
      </c>
      <c r="G2623" t="s">
        <v>1237</v>
      </c>
      <c r="H2623" t="s">
        <v>1243</v>
      </c>
      <c r="I2623">
        <v>9150416</v>
      </c>
      <c r="J2623">
        <v>98</v>
      </c>
    </row>
    <row r="2624" spans="1:10">
      <c r="A2624">
        <v>700567</v>
      </c>
      <c r="B2624" t="s">
        <v>1023</v>
      </c>
      <c r="C2624" t="s">
        <v>3458</v>
      </c>
      <c r="D2624" t="s">
        <v>1234</v>
      </c>
      <c r="E2624" t="s">
        <v>1254</v>
      </c>
      <c r="F2624" t="s">
        <v>380</v>
      </c>
      <c r="G2624" t="s">
        <v>1237</v>
      </c>
      <c r="J2624">
        <v>5</v>
      </c>
    </row>
    <row r="2625" spans="1:10">
      <c r="A2625">
        <v>701314</v>
      </c>
      <c r="B2625" t="s">
        <v>529</v>
      </c>
      <c r="C2625" t="s">
        <v>3459</v>
      </c>
      <c r="D2625" t="s">
        <v>1234</v>
      </c>
      <c r="E2625" t="s">
        <v>1264</v>
      </c>
      <c r="F2625" t="s">
        <v>380</v>
      </c>
      <c r="G2625" t="s">
        <v>1237</v>
      </c>
      <c r="J2625">
        <v>86</v>
      </c>
    </row>
    <row r="2626" spans="1:10">
      <c r="A2626">
        <v>805314</v>
      </c>
      <c r="B2626" t="s">
        <v>1279</v>
      </c>
      <c r="C2626" t="s">
        <v>3460</v>
      </c>
      <c r="D2626" t="s">
        <v>1241</v>
      </c>
      <c r="F2626" t="s">
        <v>380</v>
      </c>
      <c r="G2626" t="s">
        <v>1237</v>
      </c>
      <c r="J2626">
        <v>80</v>
      </c>
    </row>
    <row r="2627" spans="1:10">
      <c r="A2627">
        <v>701954</v>
      </c>
      <c r="B2627" t="s">
        <v>1023</v>
      </c>
      <c r="C2627" t="s">
        <v>3461</v>
      </c>
      <c r="D2627" t="s">
        <v>1234</v>
      </c>
      <c r="E2627" t="s">
        <v>1236</v>
      </c>
      <c r="F2627" t="s">
        <v>380</v>
      </c>
      <c r="G2627" t="s">
        <v>1237</v>
      </c>
      <c r="J2627">
        <v>58</v>
      </c>
    </row>
    <row r="2628" spans="1:10">
      <c r="A2628">
        <v>805869</v>
      </c>
      <c r="B2628" t="s">
        <v>929</v>
      </c>
      <c r="C2628" t="s">
        <v>3462</v>
      </c>
      <c r="D2628" t="s">
        <v>1241</v>
      </c>
      <c r="E2628" t="s">
        <v>1319</v>
      </c>
      <c r="F2628" t="s">
        <v>179</v>
      </c>
      <c r="G2628" t="s">
        <v>1237</v>
      </c>
      <c r="H2628" t="s">
        <v>1243</v>
      </c>
      <c r="J2628">
        <v>7</v>
      </c>
    </row>
    <row r="2629" spans="1:10">
      <c r="A2629">
        <v>703609</v>
      </c>
      <c r="B2629" t="s">
        <v>1424</v>
      </c>
      <c r="C2629" t="s">
        <v>3463</v>
      </c>
      <c r="D2629" t="s">
        <v>1234</v>
      </c>
      <c r="F2629" t="s">
        <v>380</v>
      </c>
      <c r="G2629" t="s">
        <v>1237</v>
      </c>
      <c r="J2629">
        <v>82</v>
      </c>
    </row>
    <row r="2630" spans="1:10">
      <c r="A2630">
        <v>717641</v>
      </c>
      <c r="B2630" t="s">
        <v>1539</v>
      </c>
      <c r="C2630" t="s">
        <v>3464</v>
      </c>
      <c r="D2630" t="s">
        <v>1234</v>
      </c>
      <c r="E2630" t="s">
        <v>1242</v>
      </c>
      <c r="F2630" t="s">
        <v>179</v>
      </c>
      <c r="G2630" t="s">
        <v>1237</v>
      </c>
      <c r="H2630" t="s">
        <v>1243</v>
      </c>
      <c r="J2630">
        <v>5</v>
      </c>
    </row>
    <row r="2631" spans="1:10">
      <c r="A2631">
        <v>806076</v>
      </c>
      <c r="B2631" t="s">
        <v>1386</v>
      </c>
      <c r="C2631" t="s">
        <v>3465</v>
      </c>
      <c r="D2631" t="s">
        <v>1241</v>
      </c>
      <c r="E2631" t="s">
        <v>1264</v>
      </c>
      <c r="F2631" t="s">
        <v>380</v>
      </c>
      <c r="G2631" t="s">
        <v>1237</v>
      </c>
      <c r="J2631">
        <v>73</v>
      </c>
    </row>
    <row r="2632" spans="1:10">
      <c r="A2632">
        <v>709150</v>
      </c>
      <c r="B2632" t="s">
        <v>675</v>
      </c>
      <c r="C2632" t="s">
        <v>3466</v>
      </c>
      <c r="D2632" t="s">
        <v>1234</v>
      </c>
      <c r="E2632" t="s">
        <v>1254</v>
      </c>
      <c r="F2632" t="s">
        <v>380</v>
      </c>
      <c r="G2632" t="s">
        <v>1237</v>
      </c>
      <c r="J2632">
        <v>4</v>
      </c>
    </row>
    <row r="2633" spans="1:10">
      <c r="A2633">
        <v>707993</v>
      </c>
      <c r="B2633" t="s">
        <v>652</v>
      </c>
      <c r="C2633" t="s">
        <v>3467</v>
      </c>
      <c r="D2633" t="s">
        <v>1234</v>
      </c>
      <c r="E2633" t="s">
        <v>1242</v>
      </c>
      <c r="F2633" t="s">
        <v>380</v>
      </c>
      <c r="G2633" t="s">
        <v>1237</v>
      </c>
      <c r="J2633">
        <v>10</v>
      </c>
    </row>
    <row r="2634" spans="1:10">
      <c r="A2634">
        <v>716206</v>
      </c>
      <c r="B2634" t="s">
        <v>675</v>
      </c>
      <c r="C2634" t="s">
        <v>3468</v>
      </c>
      <c r="D2634" t="s">
        <v>1234</v>
      </c>
      <c r="E2634" t="s">
        <v>1236</v>
      </c>
      <c r="F2634" t="s">
        <v>380</v>
      </c>
      <c r="G2634" t="s">
        <v>1237</v>
      </c>
      <c r="H2634" t="s">
        <v>1243</v>
      </c>
      <c r="J2634">
        <v>85</v>
      </c>
    </row>
    <row r="2635" spans="1:10">
      <c r="A2635">
        <v>809606</v>
      </c>
      <c r="B2635" t="s">
        <v>3469</v>
      </c>
      <c r="C2635" t="s">
        <v>3470</v>
      </c>
      <c r="D2635" t="s">
        <v>1241</v>
      </c>
      <c r="E2635" t="s">
        <v>1312</v>
      </c>
      <c r="F2635" t="s">
        <v>1261</v>
      </c>
      <c r="G2635" t="s">
        <v>1237</v>
      </c>
    </row>
    <row r="2636" spans="1:10">
      <c r="A2636">
        <v>705505</v>
      </c>
      <c r="B2636" t="s">
        <v>122</v>
      </c>
      <c r="C2636" t="s">
        <v>3471</v>
      </c>
      <c r="D2636" t="s">
        <v>1234</v>
      </c>
      <c r="E2636" t="s">
        <v>1242</v>
      </c>
      <c r="F2636" t="s">
        <v>380</v>
      </c>
      <c r="G2636" t="s">
        <v>1237</v>
      </c>
      <c r="J2636">
        <v>8</v>
      </c>
    </row>
    <row r="2637" spans="1:10">
      <c r="A2637">
        <v>806955</v>
      </c>
      <c r="B2637" t="s">
        <v>1526</v>
      </c>
      <c r="C2637" t="s">
        <v>3472</v>
      </c>
      <c r="D2637" t="s">
        <v>1241</v>
      </c>
      <c r="E2637" t="s">
        <v>1242</v>
      </c>
      <c r="F2637" t="s">
        <v>380</v>
      </c>
      <c r="G2637" t="s">
        <v>1237</v>
      </c>
      <c r="J2637">
        <v>6</v>
      </c>
    </row>
    <row r="2638" spans="1:10">
      <c r="A2638">
        <v>710879</v>
      </c>
      <c r="B2638" t="s">
        <v>1399</v>
      </c>
      <c r="C2638" t="s">
        <v>3473</v>
      </c>
      <c r="D2638" t="s">
        <v>1234</v>
      </c>
      <c r="E2638" t="s">
        <v>1319</v>
      </c>
      <c r="F2638" t="s">
        <v>179</v>
      </c>
      <c r="G2638" t="s">
        <v>1237</v>
      </c>
      <c r="H2638" t="s">
        <v>1243</v>
      </c>
      <c r="J2638">
        <v>4</v>
      </c>
    </row>
    <row r="2639" spans="1:10">
      <c r="A2639">
        <v>706026</v>
      </c>
      <c r="B2639" t="s">
        <v>1411</v>
      </c>
      <c r="C2639" t="s">
        <v>3474</v>
      </c>
      <c r="D2639" t="s">
        <v>1234</v>
      </c>
      <c r="E2639" t="s">
        <v>1242</v>
      </c>
      <c r="F2639" t="s">
        <v>380</v>
      </c>
      <c r="G2639" t="s">
        <v>1237</v>
      </c>
      <c r="J2639">
        <v>78</v>
      </c>
    </row>
    <row r="2640" spans="1:10">
      <c r="A2640">
        <v>710923</v>
      </c>
      <c r="B2640" t="s">
        <v>3413</v>
      </c>
      <c r="C2640" t="s">
        <v>3475</v>
      </c>
      <c r="D2640" t="s">
        <v>1234</v>
      </c>
      <c r="E2640" t="s">
        <v>1271</v>
      </c>
      <c r="F2640" t="s">
        <v>380</v>
      </c>
      <c r="G2640" t="s">
        <v>1237</v>
      </c>
      <c r="H2640" t="s">
        <v>1243</v>
      </c>
      <c r="J2640">
        <v>90</v>
      </c>
    </row>
    <row r="2641" spans="1:10">
      <c r="A2641">
        <v>712098</v>
      </c>
      <c r="B2641" t="s">
        <v>655</v>
      </c>
      <c r="C2641" t="s">
        <v>3476</v>
      </c>
      <c r="D2641" t="s">
        <v>1234</v>
      </c>
      <c r="F2641" t="s">
        <v>380</v>
      </c>
      <c r="G2641" t="s">
        <v>1237</v>
      </c>
      <c r="J2641">
        <v>67</v>
      </c>
    </row>
    <row r="2642" spans="1:10">
      <c r="A2642">
        <v>808925</v>
      </c>
      <c r="B2642" t="s">
        <v>1726</v>
      </c>
      <c r="C2642" t="s">
        <v>3477</v>
      </c>
      <c r="D2642" t="s">
        <v>1241</v>
      </c>
      <c r="E2642" t="s">
        <v>1236</v>
      </c>
      <c r="F2642" t="s">
        <v>380</v>
      </c>
      <c r="G2642" t="s">
        <v>1237</v>
      </c>
      <c r="J2642">
        <v>69</v>
      </c>
    </row>
    <row r="2643" spans="1:10">
      <c r="A2643">
        <v>717229</v>
      </c>
      <c r="B2643" t="s">
        <v>655</v>
      </c>
      <c r="C2643" t="s">
        <v>3478</v>
      </c>
      <c r="D2643" t="s">
        <v>1234</v>
      </c>
      <c r="F2643" t="s">
        <v>1568</v>
      </c>
      <c r="G2643" t="s">
        <v>1237</v>
      </c>
      <c r="J2643">
        <v>81</v>
      </c>
    </row>
    <row r="2644" spans="1:10">
      <c r="A2644">
        <v>800993</v>
      </c>
      <c r="B2644" t="s">
        <v>1159</v>
      </c>
      <c r="C2644" t="s">
        <v>3479</v>
      </c>
      <c r="D2644" t="s">
        <v>1241</v>
      </c>
      <c r="F2644" t="s">
        <v>1568</v>
      </c>
      <c r="G2644" t="s">
        <v>1237</v>
      </c>
      <c r="J2644">
        <v>89</v>
      </c>
    </row>
    <row r="2645" spans="1:10">
      <c r="A2645">
        <v>809993</v>
      </c>
      <c r="B2645" t="s">
        <v>1526</v>
      </c>
      <c r="C2645" t="s">
        <v>3479</v>
      </c>
      <c r="D2645" t="s">
        <v>1241</v>
      </c>
      <c r="E2645" t="s">
        <v>1256</v>
      </c>
      <c r="F2645" t="s">
        <v>380</v>
      </c>
      <c r="G2645" t="s">
        <v>1237</v>
      </c>
      <c r="J2645">
        <v>65</v>
      </c>
    </row>
    <row r="2646" spans="1:10">
      <c r="A2646">
        <v>809190</v>
      </c>
      <c r="B2646" t="s">
        <v>1406</v>
      </c>
      <c r="C2646" t="s">
        <v>3480</v>
      </c>
      <c r="D2646" t="s">
        <v>1241</v>
      </c>
      <c r="E2646" t="s">
        <v>1235</v>
      </c>
      <c r="F2646" t="s">
        <v>380</v>
      </c>
      <c r="G2646" t="s">
        <v>1237</v>
      </c>
      <c r="J2646">
        <v>9</v>
      </c>
    </row>
    <row r="2647" spans="1:10">
      <c r="A2647">
        <v>889147</v>
      </c>
      <c r="B2647" t="s">
        <v>929</v>
      </c>
      <c r="C2647" t="s">
        <v>3480</v>
      </c>
      <c r="D2647" t="s">
        <v>1241</v>
      </c>
      <c r="E2647" t="s">
        <v>1235</v>
      </c>
      <c r="F2647" t="s">
        <v>380</v>
      </c>
      <c r="G2647" t="s">
        <v>1237</v>
      </c>
      <c r="H2647" t="s">
        <v>1243</v>
      </c>
      <c r="J2647">
        <v>5</v>
      </c>
    </row>
    <row r="2648" spans="1:10">
      <c r="A2648">
        <v>716443</v>
      </c>
      <c r="B2648" t="s">
        <v>1258</v>
      </c>
      <c r="C2648" t="s">
        <v>3481</v>
      </c>
      <c r="D2648" t="s">
        <v>1234</v>
      </c>
      <c r="E2648" t="s">
        <v>1271</v>
      </c>
      <c r="F2648" t="s">
        <v>380</v>
      </c>
      <c r="G2648" t="s">
        <v>1237</v>
      </c>
      <c r="H2648" t="s">
        <v>1243</v>
      </c>
      <c r="J2648">
        <v>88</v>
      </c>
    </row>
    <row r="2649" spans="1:10">
      <c r="A2649">
        <v>776125</v>
      </c>
      <c r="B2649" t="s">
        <v>675</v>
      </c>
      <c r="C2649" t="s">
        <v>3482</v>
      </c>
      <c r="D2649" t="s">
        <v>1234</v>
      </c>
      <c r="E2649" t="s">
        <v>1242</v>
      </c>
      <c r="F2649" t="s">
        <v>380</v>
      </c>
      <c r="G2649" t="s">
        <v>1237</v>
      </c>
      <c r="H2649" t="s">
        <v>1243</v>
      </c>
      <c r="J2649">
        <v>11</v>
      </c>
    </row>
    <row r="2650" spans="1:10">
      <c r="A2650">
        <v>708780</v>
      </c>
      <c r="B2650" t="s">
        <v>116</v>
      </c>
      <c r="C2650" t="s">
        <v>3483</v>
      </c>
      <c r="D2650" t="s">
        <v>1234</v>
      </c>
      <c r="F2650" t="s">
        <v>380</v>
      </c>
      <c r="G2650" t="s">
        <v>1237</v>
      </c>
      <c r="J2650">
        <v>8</v>
      </c>
    </row>
    <row r="2651" spans="1:10">
      <c r="A2651">
        <v>812728</v>
      </c>
      <c r="B2651" t="s">
        <v>1406</v>
      </c>
      <c r="C2651" t="s">
        <v>3484</v>
      </c>
      <c r="D2651" t="s">
        <v>1241</v>
      </c>
      <c r="E2651" t="s">
        <v>1236</v>
      </c>
      <c r="F2651" t="s">
        <v>1566</v>
      </c>
      <c r="G2651" t="s">
        <v>1237</v>
      </c>
      <c r="J2651">
        <v>2</v>
      </c>
    </row>
    <row r="2652" spans="1:10">
      <c r="A2652">
        <v>704828</v>
      </c>
      <c r="B2652" t="s">
        <v>938</v>
      </c>
      <c r="C2652" t="s">
        <v>3485</v>
      </c>
      <c r="D2652" t="s">
        <v>1234</v>
      </c>
      <c r="E2652" t="s">
        <v>1236</v>
      </c>
      <c r="F2652" t="s">
        <v>380</v>
      </c>
      <c r="G2652" t="s">
        <v>1237</v>
      </c>
      <c r="H2652" t="s">
        <v>1243</v>
      </c>
      <c r="J2652">
        <v>85</v>
      </c>
    </row>
    <row r="2653" spans="1:10">
      <c r="A2653">
        <v>712302</v>
      </c>
      <c r="B2653" t="s">
        <v>1258</v>
      </c>
      <c r="C2653" t="s">
        <v>3486</v>
      </c>
      <c r="D2653" t="s">
        <v>1234</v>
      </c>
      <c r="E2653" t="s">
        <v>1256</v>
      </c>
      <c r="F2653" t="s">
        <v>380</v>
      </c>
      <c r="G2653" t="s">
        <v>1237</v>
      </c>
      <c r="H2653" t="s">
        <v>1243</v>
      </c>
      <c r="J2653">
        <v>82</v>
      </c>
    </row>
    <row r="2654" spans="1:10">
      <c r="A2654">
        <v>706441</v>
      </c>
      <c r="B2654" t="s">
        <v>675</v>
      </c>
      <c r="C2654" t="s">
        <v>3487</v>
      </c>
      <c r="D2654" t="s">
        <v>1234</v>
      </c>
      <c r="E2654" t="s">
        <v>1236</v>
      </c>
      <c r="F2654" t="s">
        <v>380</v>
      </c>
      <c r="G2654" t="s">
        <v>1237</v>
      </c>
      <c r="J2654">
        <v>77</v>
      </c>
    </row>
    <row r="2655" spans="1:10">
      <c r="A2655">
        <v>804883</v>
      </c>
      <c r="B2655" t="s">
        <v>1267</v>
      </c>
      <c r="C2655" t="s">
        <v>3488</v>
      </c>
      <c r="D2655" t="s">
        <v>1241</v>
      </c>
      <c r="E2655" t="s">
        <v>1242</v>
      </c>
      <c r="F2655" t="s">
        <v>380</v>
      </c>
      <c r="G2655" t="s">
        <v>1237</v>
      </c>
      <c r="J2655">
        <v>8</v>
      </c>
    </row>
    <row r="2656" spans="1:10">
      <c r="A2656">
        <v>716092</v>
      </c>
      <c r="B2656" t="s">
        <v>938</v>
      </c>
      <c r="C2656" t="s">
        <v>3489</v>
      </c>
      <c r="D2656" t="s">
        <v>1234</v>
      </c>
      <c r="E2656" t="s">
        <v>1319</v>
      </c>
      <c r="F2656" t="s">
        <v>189</v>
      </c>
      <c r="G2656" t="s">
        <v>1237</v>
      </c>
      <c r="H2656" t="s">
        <v>1243</v>
      </c>
      <c r="J2656">
        <v>14</v>
      </c>
    </row>
    <row r="2657" spans="1:10">
      <c r="A2657">
        <v>711841</v>
      </c>
      <c r="B2657" t="s">
        <v>1019</v>
      </c>
      <c r="C2657" t="s">
        <v>3490</v>
      </c>
      <c r="D2657" t="s">
        <v>1234</v>
      </c>
      <c r="E2657" t="s">
        <v>1245</v>
      </c>
      <c r="F2657" t="s">
        <v>380</v>
      </c>
      <c r="G2657" t="s">
        <v>1237</v>
      </c>
      <c r="H2657" t="s">
        <v>1243</v>
      </c>
      <c r="J2657">
        <v>80</v>
      </c>
    </row>
    <row r="2658" spans="1:10">
      <c r="A2658">
        <v>718331</v>
      </c>
      <c r="B2658" t="s">
        <v>1262</v>
      </c>
      <c r="C2658" t="s">
        <v>3491</v>
      </c>
      <c r="D2658" t="s">
        <v>1234</v>
      </c>
      <c r="E2658" t="s">
        <v>1319</v>
      </c>
      <c r="F2658" t="s">
        <v>189</v>
      </c>
      <c r="G2658" t="s">
        <v>1237</v>
      </c>
      <c r="H2658" t="s">
        <v>1243</v>
      </c>
      <c r="J2658">
        <v>14</v>
      </c>
    </row>
    <row r="2659" spans="1:10">
      <c r="A2659">
        <v>707478</v>
      </c>
      <c r="B2659" t="s">
        <v>1411</v>
      </c>
      <c r="C2659" t="s">
        <v>3491</v>
      </c>
      <c r="D2659" t="s">
        <v>1234</v>
      </c>
      <c r="E2659" t="s">
        <v>1319</v>
      </c>
      <c r="F2659" t="s">
        <v>189</v>
      </c>
      <c r="G2659" t="s">
        <v>1237</v>
      </c>
      <c r="H2659" t="s">
        <v>1243</v>
      </c>
      <c r="J2659">
        <v>12</v>
      </c>
    </row>
    <row r="2660" spans="1:10">
      <c r="A2660">
        <v>777424</v>
      </c>
      <c r="B2660" t="s">
        <v>661</v>
      </c>
      <c r="C2660" t="s">
        <v>3492</v>
      </c>
      <c r="D2660" t="s">
        <v>1234</v>
      </c>
      <c r="E2660" t="s">
        <v>1235</v>
      </c>
      <c r="F2660" t="s">
        <v>169</v>
      </c>
      <c r="G2660" t="s">
        <v>1237</v>
      </c>
      <c r="H2660" t="s">
        <v>1243</v>
      </c>
      <c r="I2660">
        <v>9531816</v>
      </c>
      <c r="J2660">
        <v>7</v>
      </c>
    </row>
    <row r="2661" spans="1:10">
      <c r="A2661">
        <v>777425</v>
      </c>
      <c r="B2661" t="s">
        <v>3493</v>
      </c>
      <c r="C2661" t="s">
        <v>3492</v>
      </c>
      <c r="D2661" t="s">
        <v>1234</v>
      </c>
      <c r="E2661" t="s">
        <v>1235</v>
      </c>
      <c r="F2661" t="s">
        <v>169</v>
      </c>
      <c r="G2661" t="s">
        <v>1237</v>
      </c>
      <c r="H2661" t="s">
        <v>1243</v>
      </c>
      <c r="I2661">
        <v>9150418</v>
      </c>
      <c r="J2661">
        <v>10</v>
      </c>
    </row>
    <row r="2662" spans="1:10">
      <c r="A2662">
        <v>712490</v>
      </c>
      <c r="B2662" t="s">
        <v>1156</v>
      </c>
      <c r="C2662" t="s">
        <v>3494</v>
      </c>
      <c r="D2662" t="s">
        <v>1234</v>
      </c>
      <c r="F2662" t="s">
        <v>380</v>
      </c>
      <c r="G2662" t="s">
        <v>1237</v>
      </c>
      <c r="H2662" t="s">
        <v>1243</v>
      </c>
      <c r="J2662">
        <v>91</v>
      </c>
    </row>
    <row r="2663" spans="1:10">
      <c r="A2663">
        <v>812703</v>
      </c>
      <c r="B2663" t="s">
        <v>1592</v>
      </c>
      <c r="C2663" t="s">
        <v>3495</v>
      </c>
      <c r="D2663" t="s">
        <v>1241</v>
      </c>
      <c r="E2663" t="s">
        <v>1236</v>
      </c>
      <c r="F2663" t="s">
        <v>380</v>
      </c>
      <c r="G2663" t="s">
        <v>1237</v>
      </c>
      <c r="H2663" t="s">
        <v>1243</v>
      </c>
      <c r="J2663">
        <v>82</v>
      </c>
    </row>
    <row r="2664" spans="1:10">
      <c r="A2664">
        <v>707818</v>
      </c>
      <c r="B2664" t="s">
        <v>652</v>
      </c>
      <c r="C2664" t="s">
        <v>3496</v>
      </c>
      <c r="D2664" t="s">
        <v>1234</v>
      </c>
      <c r="F2664" t="s">
        <v>380</v>
      </c>
      <c r="G2664" t="s">
        <v>1237</v>
      </c>
      <c r="J2664">
        <v>76</v>
      </c>
    </row>
    <row r="2665" spans="1:10">
      <c r="A2665">
        <v>813153</v>
      </c>
      <c r="B2665" t="s">
        <v>1636</v>
      </c>
      <c r="C2665" t="s">
        <v>3497</v>
      </c>
      <c r="D2665" t="s">
        <v>1241</v>
      </c>
      <c r="F2665" t="s">
        <v>380</v>
      </c>
      <c r="G2665" t="s">
        <v>1237</v>
      </c>
      <c r="J2665">
        <v>12</v>
      </c>
    </row>
    <row r="2666" spans="1:10">
      <c r="A2666">
        <v>888730</v>
      </c>
      <c r="B2666" t="s">
        <v>333</v>
      </c>
      <c r="C2666" t="s">
        <v>3498</v>
      </c>
      <c r="D2666" t="s">
        <v>1241</v>
      </c>
      <c r="E2666" t="s">
        <v>1250</v>
      </c>
      <c r="F2666" t="s">
        <v>3499</v>
      </c>
      <c r="G2666" t="s">
        <v>1237</v>
      </c>
      <c r="H2666" t="s">
        <v>1243</v>
      </c>
      <c r="J2666">
        <v>12</v>
      </c>
    </row>
    <row r="2667" spans="1:10">
      <c r="A2667">
        <v>806995</v>
      </c>
      <c r="B2667" t="s">
        <v>333</v>
      </c>
      <c r="C2667" t="s">
        <v>3500</v>
      </c>
      <c r="D2667" t="s">
        <v>1241</v>
      </c>
      <c r="E2667" t="s">
        <v>1242</v>
      </c>
      <c r="F2667" t="s">
        <v>380</v>
      </c>
      <c r="G2667" t="s">
        <v>1237</v>
      </c>
      <c r="J2667">
        <v>9</v>
      </c>
    </row>
    <row r="2668" spans="1:10">
      <c r="A2668">
        <v>803504</v>
      </c>
      <c r="B2668" t="s">
        <v>978</v>
      </c>
      <c r="C2668" t="s">
        <v>3500</v>
      </c>
      <c r="D2668" t="s">
        <v>1241</v>
      </c>
      <c r="E2668" t="s">
        <v>1242</v>
      </c>
      <c r="F2668" t="s">
        <v>380</v>
      </c>
      <c r="G2668" t="s">
        <v>1237</v>
      </c>
      <c r="J2668">
        <v>5</v>
      </c>
    </row>
    <row r="2669" spans="1:10">
      <c r="A2669">
        <v>715137</v>
      </c>
      <c r="B2669" t="s">
        <v>2564</v>
      </c>
      <c r="C2669" t="s">
        <v>3501</v>
      </c>
      <c r="D2669" t="s">
        <v>1234</v>
      </c>
      <c r="E2669" t="s">
        <v>1264</v>
      </c>
      <c r="F2669" t="s">
        <v>179</v>
      </c>
      <c r="G2669" t="s">
        <v>1237</v>
      </c>
      <c r="J2669">
        <v>76</v>
      </c>
    </row>
    <row r="2670" spans="1:10">
      <c r="A2670">
        <v>716748</v>
      </c>
      <c r="B2670" t="s">
        <v>1097</v>
      </c>
      <c r="C2670" t="s">
        <v>3502</v>
      </c>
      <c r="D2670" t="s">
        <v>1234</v>
      </c>
      <c r="E2670" t="s">
        <v>1242</v>
      </c>
      <c r="F2670" t="s">
        <v>1261</v>
      </c>
      <c r="G2670" t="s">
        <v>1237</v>
      </c>
      <c r="J2670">
        <v>12</v>
      </c>
    </row>
    <row r="2671" spans="1:10">
      <c r="A2671">
        <v>712858</v>
      </c>
      <c r="B2671" t="s">
        <v>122</v>
      </c>
      <c r="C2671" t="s">
        <v>3503</v>
      </c>
      <c r="D2671" t="s">
        <v>1234</v>
      </c>
      <c r="E2671" t="s">
        <v>1236</v>
      </c>
      <c r="F2671" t="s">
        <v>179</v>
      </c>
      <c r="G2671" t="s">
        <v>1237</v>
      </c>
      <c r="J2671">
        <v>2</v>
      </c>
    </row>
    <row r="2672" spans="1:10">
      <c r="A2672">
        <v>703695</v>
      </c>
      <c r="B2672" t="s">
        <v>1288</v>
      </c>
      <c r="C2672" t="s">
        <v>3503</v>
      </c>
      <c r="D2672" t="s">
        <v>1234</v>
      </c>
      <c r="E2672" t="s">
        <v>1236</v>
      </c>
      <c r="F2672" t="s">
        <v>179</v>
      </c>
      <c r="G2672" t="s">
        <v>1237</v>
      </c>
      <c r="J2672">
        <v>76</v>
      </c>
    </row>
    <row r="2673" spans="1:10">
      <c r="A2673">
        <v>804521</v>
      </c>
      <c r="B2673" t="s">
        <v>333</v>
      </c>
      <c r="C2673" t="s">
        <v>3504</v>
      </c>
      <c r="D2673" t="s">
        <v>1241</v>
      </c>
      <c r="F2673" t="s">
        <v>380</v>
      </c>
      <c r="G2673" t="s">
        <v>1237</v>
      </c>
      <c r="J2673">
        <v>5</v>
      </c>
    </row>
    <row r="2674" spans="1:10">
      <c r="A2674">
        <v>774311</v>
      </c>
      <c r="B2674" t="s">
        <v>1258</v>
      </c>
      <c r="C2674" t="s">
        <v>3505</v>
      </c>
      <c r="D2674" t="s">
        <v>1234</v>
      </c>
      <c r="E2674" t="s">
        <v>1271</v>
      </c>
      <c r="F2674" t="s">
        <v>1263</v>
      </c>
      <c r="G2674" t="s">
        <v>1237</v>
      </c>
      <c r="H2674" t="s">
        <v>1243</v>
      </c>
      <c r="J2674">
        <v>82</v>
      </c>
    </row>
    <row r="2675" spans="1:10">
      <c r="A2675">
        <v>774739</v>
      </c>
      <c r="B2675" t="s">
        <v>1247</v>
      </c>
      <c r="C2675" t="s">
        <v>3505</v>
      </c>
      <c r="D2675" t="s">
        <v>1234</v>
      </c>
      <c r="E2675" t="s">
        <v>1236</v>
      </c>
      <c r="F2675" t="s">
        <v>1937</v>
      </c>
      <c r="G2675" t="s">
        <v>1237</v>
      </c>
      <c r="H2675" t="s">
        <v>1243</v>
      </c>
      <c r="J2675">
        <v>76</v>
      </c>
    </row>
    <row r="2676" spans="1:10">
      <c r="A2676">
        <v>887780</v>
      </c>
      <c r="B2676" t="s">
        <v>1745</v>
      </c>
      <c r="C2676" t="s">
        <v>3506</v>
      </c>
      <c r="D2676" t="s">
        <v>1241</v>
      </c>
      <c r="E2676" t="s">
        <v>1271</v>
      </c>
      <c r="F2676" t="s">
        <v>219</v>
      </c>
      <c r="G2676" t="s">
        <v>1237</v>
      </c>
      <c r="H2676" t="s">
        <v>1243</v>
      </c>
      <c r="J2676">
        <v>9</v>
      </c>
    </row>
    <row r="2677" spans="1:10">
      <c r="A2677">
        <v>887777</v>
      </c>
      <c r="B2677" t="s">
        <v>3507</v>
      </c>
      <c r="C2677" t="s">
        <v>3508</v>
      </c>
      <c r="D2677" t="s">
        <v>1241</v>
      </c>
      <c r="E2677" t="s">
        <v>1271</v>
      </c>
      <c r="F2677" t="s">
        <v>1263</v>
      </c>
      <c r="G2677" t="s">
        <v>1237</v>
      </c>
      <c r="H2677" t="s">
        <v>1243</v>
      </c>
      <c r="J2677">
        <v>81</v>
      </c>
    </row>
    <row r="2678" spans="1:10">
      <c r="A2678">
        <v>805130</v>
      </c>
      <c r="B2678" t="s">
        <v>1252</v>
      </c>
      <c r="C2678" t="s">
        <v>3508</v>
      </c>
      <c r="D2678" t="s">
        <v>1241</v>
      </c>
      <c r="F2678" t="s">
        <v>380</v>
      </c>
      <c r="G2678" t="s">
        <v>1237</v>
      </c>
      <c r="J2678">
        <v>78</v>
      </c>
    </row>
    <row r="2679" spans="1:10">
      <c r="A2679">
        <v>888125</v>
      </c>
      <c r="B2679" t="s">
        <v>1279</v>
      </c>
      <c r="C2679" t="s">
        <v>3508</v>
      </c>
      <c r="D2679" t="s">
        <v>1241</v>
      </c>
      <c r="F2679" t="s">
        <v>1937</v>
      </c>
      <c r="G2679" t="s">
        <v>1237</v>
      </c>
      <c r="H2679" t="s">
        <v>1243</v>
      </c>
      <c r="J2679">
        <v>78</v>
      </c>
    </row>
    <row r="2680" spans="1:10">
      <c r="A2680">
        <v>887779</v>
      </c>
      <c r="B2680" t="s">
        <v>1449</v>
      </c>
      <c r="C2680" t="s">
        <v>3508</v>
      </c>
      <c r="D2680" t="s">
        <v>1241</v>
      </c>
      <c r="E2680" t="s">
        <v>1271</v>
      </c>
      <c r="F2680" t="s">
        <v>219</v>
      </c>
      <c r="G2680" t="s">
        <v>1237</v>
      </c>
      <c r="H2680" t="s">
        <v>1243</v>
      </c>
      <c r="J2680">
        <v>6</v>
      </c>
    </row>
    <row r="2681" spans="1:10">
      <c r="A2681">
        <v>705518</v>
      </c>
      <c r="B2681" t="s">
        <v>938</v>
      </c>
      <c r="C2681" t="s">
        <v>3509</v>
      </c>
      <c r="D2681" t="s">
        <v>1234</v>
      </c>
      <c r="E2681" t="s">
        <v>1242</v>
      </c>
      <c r="F2681" t="s">
        <v>380</v>
      </c>
      <c r="G2681" t="s">
        <v>1237</v>
      </c>
      <c r="J2681">
        <v>80</v>
      </c>
    </row>
    <row r="2682" spans="1:10">
      <c r="A2682">
        <v>702389</v>
      </c>
      <c r="B2682" t="s">
        <v>3510</v>
      </c>
      <c r="C2682" t="s">
        <v>3511</v>
      </c>
      <c r="D2682" t="s">
        <v>1234</v>
      </c>
      <c r="E2682" t="s">
        <v>1250</v>
      </c>
      <c r="F2682" t="s">
        <v>1888</v>
      </c>
      <c r="G2682" t="s">
        <v>1237</v>
      </c>
      <c r="J2682">
        <v>73</v>
      </c>
    </row>
    <row r="2683" spans="1:10">
      <c r="A2683">
        <v>891016</v>
      </c>
      <c r="B2683" t="s">
        <v>131</v>
      </c>
      <c r="C2683" t="s">
        <v>3512</v>
      </c>
      <c r="D2683" t="s">
        <v>1241</v>
      </c>
      <c r="E2683" t="s">
        <v>1236</v>
      </c>
      <c r="F2683" t="s">
        <v>327</v>
      </c>
      <c r="G2683" t="s">
        <v>1237</v>
      </c>
      <c r="J2683">
        <v>17</v>
      </c>
    </row>
    <row r="2684" spans="1:10">
      <c r="A2684">
        <v>700660</v>
      </c>
      <c r="B2684" t="s">
        <v>1019</v>
      </c>
      <c r="C2684" t="s">
        <v>3513</v>
      </c>
      <c r="D2684" t="s">
        <v>1234</v>
      </c>
      <c r="E2684" t="s">
        <v>1250</v>
      </c>
      <c r="F2684" t="s">
        <v>380</v>
      </c>
      <c r="G2684" t="s">
        <v>1237</v>
      </c>
      <c r="H2684" t="s">
        <v>1243</v>
      </c>
      <c r="J2684">
        <v>88</v>
      </c>
    </row>
    <row r="2685" spans="1:10">
      <c r="A2685">
        <v>701298</v>
      </c>
      <c r="B2685" t="s">
        <v>943</v>
      </c>
      <c r="C2685" t="s">
        <v>3513</v>
      </c>
      <c r="D2685" t="s">
        <v>1234</v>
      </c>
      <c r="F2685" t="s">
        <v>1647</v>
      </c>
      <c r="G2685" t="s">
        <v>1237</v>
      </c>
      <c r="J2685">
        <v>7</v>
      </c>
    </row>
    <row r="2686" spans="1:10">
      <c r="A2686">
        <v>801110</v>
      </c>
      <c r="B2686" t="s">
        <v>1386</v>
      </c>
      <c r="C2686" t="s">
        <v>3514</v>
      </c>
      <c r="D2686" t="s">
        <v>1241</v>
      </c>
      <c r="F2686" t="s">
        <v>380</v>
      </c>
      <c r="G2686" t="s">
        <v>1237</v>
      </c>
      <c r="H2686" t="s">
        <v>1243</v>
      </c>
      <c r="J2686">
        <v>81</v>
      </c>
    </row>
    <row r="2687" spans="1:10">
      <c r="A2687">
        <v>701234</v>
      </c>
      <c r="B2687" t="s">
        <v>1133</v>
      </c>
      <c r="C2687" t="s">
        <v>3515</v>
      </c>
      <c r="D2687" t="s">
        <v>1234</v>
      </c>
      <c r="E2687" t="s">
        <v>1242</v>
      </c>
      <c r="F2687" t="s">
        <v>380</v>
      </c>
      <c r="G2687" t="s">
        <v>1237</v>
      </c>
      <c r="J2687">
        <v>74</v>
      </c>
    </row>
    <row r="2688" spans="1:10">
      <c r="A2688">
        <v>811860</v>
      </c>
      <c r="B2688" t="s">
        <v>3516</v>
      </c>
      <c r="C2688" t="s">
        <v>3517</v>
      </c>
      <c r="D2688" t="s">
        <v>1241</v>
      </c>
      <c r="F2688" t="s">
        <v>380</v>
      </c>
      <c r="G2688" t="s">
        <v>1237</v>
      </c>
      <c r="J2688">
        <v>7</v>
      </c>
    </row>
    <row r="2689" spans="1:10">
      <c r="A2689">
        <v>706290</v>
      </c>
      <c r="B2689" t="s">
        <v>3175</v>
      </c>
      <c r="C2689" t="s">
        <v>3518</v>
      </c>
      <c r="D2689" t="s">
        <v>1234</v>
      </c>
      <c r="E2689" t="s">
        <v>1235</v>
      </c>
      <c r="F2689" t="s">
        <v>380</v>
      </c>
      <c r="G2689" t="s">
        <v>1237</v>
      </c>
      <c r="H2689" t="s">
        <v>1243</v>
      </c>
      <c r="J2689">
        <v>78</v>
      </c>
    </row>
    <row r="2690" spans="1:10">
      <c r="A2690">
        <v>801662</v>
      </c>
      <c r="B2690" t="s">
        <v>1406</v>
      </c>
      <c r="C2690" t="s">
        <v>3519</v>
      </c>
      <c r="D2690" t="s">
        <v>1241</v>
      </c>
      <c r="E2690" t="s">
        <v>1236</v>
      </c>
      <c r="F2690" t="s">
        <v>380</v>
      </c>
      <c r="G2690" t="s">
        <v>1237</v>
      </c>
      <c r="J2690">
        <v>68</v>
      </c>
    </row>
    <row r="2691" spans="1:10">
      <c r="A2691">
        <v>711351</v>
      </c>
      <c r="B2691" t="s">
        <v>1105</v>
      </c>
      <c r="C2691" t="s">
        <v>3520</v>
      </c>
      <c r="D2691" t="s">
        <v>1234</v>
      </c>
      <c r="E2691" t="s">
        <v>1254</v>
      </c>
      <c r="F2691" t="s">
        <v>1829</v>
      </c>
      <c r="G2691" t="s">
        <v>1237</v>
      </c>
      <c r="J2691">
        <v>10</v>
      </c>
    </row>
    <row r="2692" spans="1:10">
      <c r="A2692">
        <v>888466</v>
      </c>
      <c r="B2692" t="s">
        <v>1442</v>
      </c>
      <c r="C2692" t="s">
        <v>3521</v>
      </c>
      <c r="D2692" t="s">
        <v>1241</v>
      </c>
      <c r="E2692" t="s">
        <v>1254</v>
      </c>
      <c r="F2692" t="s">
        <v>1829</v>
      </c>
      <c r="G2692" t="s">
        <v>1237</v>
      </c>
      <c r="H2692" t="s">
        <v>1243</v>
      </c>
      <c r="I2692">
        <v>9155145</v>
      </c>
      <c r="J2692">
        <v>4</v>
      </c>
    </row>
    <row r="2693" spans="1:10">
      <c r="A2693">
        <v>888465</v>
      </c>
      <c r="B2693" t="s">
        <v>1169</v>
      </c>
      <c r="C2693" t="s">
        <v>3521</v>
      </c>
      <c r="D2693" t="s">
        <v>1241</v>
      </c>
      <c r="E2693" t="s">
        <v>1254</v>
      </c>
      <c r="F2693" t="s">
        <v>1829</v>
      </c>
      <c r="G2693" t="s">
        <v>1237</v>
      </c>
      <c r="H2693" t="s">
        <v>1243</v>
      </c>
      <c r="I2693">
        <v>9155144</v>
      </c>
      <c r="J2693">
        <v>7</v>
      </c>
    </row>
    <row r="2694" spans="1:10">
      <c r="A2694">
        <v>715860</v>
      </c>
      <c r="B2694" t="s">
        <v>1028</v>
      </c>
      <c r="C2694" t="s">
        <v>3522</v>
      </c>
      <c r="D2694" t="s">
        <v>1234</v>
      </c>
      <c r="F2694" t="s">
        <v>380</v>
      </c>
      <c r="G2694" t="s">
        <v>1237</v>
      </c>
      <c r="J2694">
        <v>66</v>
      </c>
    </row>
    <row r="2695" spans="1:10">
      <c r="A2695">
        <v>718930</v>
      </c>
      <c r="B2695" t="s">
        <v>1019</v>
      </c>
      <c r="C2695" t="s">
        <v>3523</v>
      </c>
      <c r="D2695" t="s">
        <v>1234</v>
      </c>
      <c r="E2695" t="s">
        <v>1242</v>
      </c>
      <c r="F2695" t="s">
        <v>380</v>
      </c>
      <c r="G2695" t="s">
        <v>1237</v>
      </c>
      <c r="J2695">
        <v>75</v>
      </c>
    </row>
    <row r="2696" spans="1:10">
      <c r="A2696">
        <v>717168</v>
      </c>
      <c r="B2696" t="s">
        <v>1382</v>
      </c>
      <c r="C2696" t="s">
        <v>3524</v>
      </c>
      <c r="D2696" t="s">
        <v>1234</v>
      </c>
      <c r="F2696" t="s">
        <v>380</v>
      </c>
      <c r="G2696" t="s">
        <v>1237</v>
      </c>
      <c r="H2696" t="s">
        <v>1243</v>
      </c>
      <c r="J2696">
        <v>96</v>
      </c>
    </row>
    <row r="2697" spans="1:10">
      <c r="A2697">
        <v>714728</v>
      </c>
      <c r="B2697" t="s">
        <v>1411</v>
      </c>
      <c r="C2697" t="s">
        <v>3525</v>
      </c>
      <c r="D2697" t="s">
        <v>1234</v>
      </c>
      <c r="E2697" t="s">
        <v>1250</v>
      </c>
      <c r="F2697" t="s">
        <v>179</v>
      </c>
      <c r="G2697" t="s">
        <v>1237</v>
      </c>
      <c r="H2697" t="s">
        <v>1243</v>
      </c>
      <c r="J2697">
        <v>12</v>
      </c>
    </row>
    <row r="2698" spans="1:10">
      <c r="A2698">
        <v>707233</v>
      </c>
      <c r="B2698" t="s">
        <v>1375</v>
      </c>
      <c r="C2698" t="s">
        <v>3525</v>
      </c>
      <c r="D2698" t="s">
        <v>1234</v>
      </c>
      <c r="F2698" t="s">
        <v>380</v>
      </c>
      <c r="G2698" t="s">
        <v>1237</v>
      </c>
      <c r="J2698">
        <v>93</v>
      </c>
    </row>
    <row r="2699" spans="1:10">
      <c r="A2699">
        <v>714307</v>
      </c>
      <c r="B2699" t="s">
        <v>1711</v>
      </c>
      <c r="C2699" t="s">
        <v>3525</v>
      </c>
      <c r="D2699" t="s">
        <v>1234</v>
      </c>
      <c r="E2699" t="s">
        <v>1245</v>
      </c>
      <c r="F2699" t="s">
        <v>380</v>
      </c>
      <c r="G2699" t="s">
        <v>1237</v>
      </c>
      <c r="H2699" t="s">
        <v>1243</v>
      </c>
      <c r="J2699">
        <v>84</v>
      </c>
    </row>
    <row r="2700" spans="1:10">
      <c r="A2700">
        <v>805744</v>
      </c>
      <c r="B2700" t="s">
        <v>960</v>
      </c>
      <c r="C2700" t="s">
        <v>3526</v>
      </c>
      <c r="D2700" t="s">
        <v>1241</v>
      </c>
      <c r="E2700" t="s">
        <v>1245</v>
      </c>
      <c r="F2700" t="s">
        <v>169</v>
      </c>
      <c r="G2700" t="s">
        <v>1237</v>
      </c>
      <c r="H2700" t="s">
        <v>1243</v>
      </c>
      <c r="I2700">
        <v>9155020</v>
      </c>
      <c r="J2700">
        <v>0</v>
      </c>
    </row>
    <row r="2701" spans="1:10">
      <c r="A2701">
        <v>710267</v>
      </c>
      <c r="B2701" t="s">
        <v>1288</v>
      </c>
      <c r="C2701" t="s">
        <v>3527</v>
      </c>
      <c r="D2701" t="s">
        <v>1234</v>
      </c>
      <c r="E2701" t="s">
        <v>1256</v>
      </c>
      <c r="F2701" t="s">
        <v>380</v>
      </c>
      <c r="G2701" t="s">
        <v>1237</v>
      </c>
      <c r="H2701" t="s">
        <v>1243</v>
      </c>
      <c r="J2701">
        <v>86</v>
      </c>
    </row>
    <row r="2702" spans="1:10">
      <c r="A2702">
        <v>702304</v>
      </c>
      <c r="B2702" t="s">
        <v>1028</v>
      </c>
      <c r="C2702" t="s">
        <v>3528</v>
      </c>
      <c r="D2702" t="s">
        <v>1234</v>
      </c>
      <c r="F2702" t="s">
        <v>380</v>
      </c>
      <c r="G2702" t="s">
        <v>1237</v>
      </c>
      <c r="J2702">
        <v>78</v>
      </c>
    </row>
    <row r="2703" spans="1:10">
      <c r="A2703">
        <v>809118</v>
      </c>
      <c r="B2703" t="s">
        <v>1563</v>
      </c>
      <c r="C2703" t="s">
        <v>3529</v>
      </c>
      <c r="D2703" t="s">
        <v>1241</v>
      </c>
      <c r="F2703" t="s">
        <v>380</v>
      </c>
      <c r="G2703" t="s">
        <v>1237</v>
      </c>
      <c r="J2703">
        <v>2</v>
      </c>
    </row>
    <row r="2704" spans="1:10">
      <c r="A2704">
        <v>715412</v>
      </c>
      <c r="B2704" t="s">
        <v>529</v>
      </c>
      <c r="C2704" t="s">
        <v>3530</v>
      </c>
      <c r="D2704" t="s">
        <v>1234</v>
      </c>
      <c r="F2704" t="s">
        <v>380</v>
      </c>
      <c r="G2704" t="s">
        <v>1237</v>
      </c>
      <c r="J2704">
        <v>7</v>
      </c>
    </row>
    <row r="2705" spans="1:10">
      <c r="A2705">
        <v>775387</v>
      </c>
      <c r="B2705" t="s">
        <v>1516</v>
      </c>
      <c r="C2705" t="s">
        <v>3531</v>
      </c>
      <c r="D2705" t="s">
        <v>1234</v>
      </c>
      <c r="E2705" t="s">
        <v>1236</v>
      </c>
      <c r="F2705" t="s">
        <v>348</v>
      </c>
      <c r="G2705" t="s">
        <v>1237</v>
      </c>
      <c r="H2705" t="s">
        <v>1243</v>
      </c>
      <c r="J2705">
        <v>15</v>
      </c>
    </row>
    <row r="2706" spans="1:10">
      <c r="A2706">
        <v>775383</v>
      </c>
      <c r="B2706" t="s">
        <v>2785</v>
      </c>
      <c r="C2706" t="s">
        <v>3531</v>
      </c>
      <c r="D2706" t="s">
        <v>1234</v>
      </c>
      <c r="E2706" t="s">
        <v>1236</v>
      </c>
      <c r="F2706" t="s">
        <v>348</v>
      </c>
      <c r="G2706" t="s">
        <v>1237</v>
      </c>
      <c r="H2706" t="s">
        <v>1243</v>
      </c>
      <c r="J2706">
        <v>12</v>
      </c>
    </row>
    <row r="2707" spans="1:10">
      <c r="A2707">
        <v>700731</v>
      </c>
      <c r="B2707" t="s">
        <v>3532</v>
      </c>
      <c r="C2707" t="s">
        <v>3533</v>
      </c>
      <c r="D2707" t="s">
        <v>1234</v>
      </c>
      <c r="E2707" t="s">
        <v>1271</v>
      </c>
      <c r="F2707" t="s">
        <v>1263</v>
      </c>
      <c r="G2707" t="s">
        <v>1237</v>
      </c>
      <c r="J2707">
        <v>9</v>
      </c>
    </row>
    <row r="2708" spans="1:10">
      <c r="A2708">
        <v>705040</v>
      </c>
      <c r="B2708" t="s">
        <v>1298</v>
      </c>
      <c r="C2708" t="s">
        <v>3533</v>
      </c>
      <c r="D2708" t="s">
        <v>1234</v>
      </c>
      <c r="E2708" t="s">
        <v>1271</v>
      </c>
      <c r="F2708" t="s">
        <v>1263</v>
      </c>
      <c r="G2708" t="s">
        <v>1237</v>
      </c>
      <c r="H2708" t="s">
        <v>1243</v>
      </c>
      <c r="J2708">
        <v>12</v>
      </c>
    </row>
    <row r="2709" spans="1:10">
      <c r="A2709">
        <v>806798</v>
      </c>
      <c r="B2709" t="s">
        <v>1498</v>
      </c>
      <c r="C2709" t="s">
        <v>3534</v>
      </c>
      <c r="D2709" t="s">
        <v>1241</v>
      </c>
      <c r="E2709" t="s">
        <v>1236</v>
      </c>
      <c r="F2709" t="s">
        <v>380</v>
      </c>
      <c r="G2709" t="s">
        <v>1237</v>
      </c>
      <c r="J2709">
        <v>60</v>
      </c>
    </row>
    <row r="2710" spans="1:10">
      <c r="A2710">
        <v>813237</v>
      </c>
      <c r="B2710" t="s">
        <v>1307</v>
      </c>
      <c r="C2710" t="s">
        <v>3535</v>
      </c>
      <c r="D2710" t="s">
        <v>1241</v>
      </c>
      <c r="E2710" t="s">
        <v>1236</v>
      </c>
      <c r="F2710" t="s">
        <v>380</v>
      </c>
      <c r="G2710" t="s">
        <v>1237</v>
      </c>
      <c r="J2710">
        <v>76</v>
      </c>
    </row>
    <row r="2711" spans="1:10">
      <c r="A2711">
        <v>717796</v>
      </c>
      <c r="B2711" t="s">
        <v>661</v>
      </c>
      <c r="C2711" t="s">
        <v>3536</v>
      </c>
      <c r="D2711" t="s">
        <v>1234</v>
      </c>
      <c r="E2711" t="s">
        <v>1271</v>
      </c>
      <c r="F2711" t="s">
        <v>169</v>
      </c>
      <c r="G2711" t="s">
        <v>1237</v>
      </c>
      <c r="J2711">
        <v>8</v>
      </c>
    </row>
    <row r="2712" spans="1:10">
      <c r="A2712">
        <v>807464</v>
      </c>
      <c r="B2712" t="s">
        <v>1351</v>
      </c>
      <c r="C2712" t="s">
        <v>3537</v>
      </c>
      <c r="D2712" t="s">
        <v>1241</v>
      </c>
      <c r="E2712" t="s">
        <v>1319</v>
      </c>
      <c r="F2712" t="s">
        <v>1507</v>
      </c>
      <c r="G2712" t="s">
        <v>1237</v>
      </c>
      <c r="J2712">
        <v>93</v>
      </c>
    </row>
    <row r="2713" spans="1:10">
      <c r="A2713">
        <v>808601</v>
      </c>
      <c r="B2713" t="s">
        <v>3538</v>
      </c>
      <c r="C2713" t="s">
        <v>2506</v>
      </c>
      <c r="D2713" t="s">
        <v>1241</v>
      </c>
      <c r="E2713" t="s">
        <v>1256</v>
      </c>
      <c r="F2713" t="s">
        <v>1447</v>
      </c>
      <c r="G2713" t="s">
        <v>1237</v>
      </c>
      <c r="J2713">
        <v>9</v>
      </c>
    </row>
    <row r="2714" spans="1:10">
      <c r="A2714">
        <v>776420</v>
      </c>
      <c r="B2714" t="s">
        <v>3539</v>
      </c>
      <c r="C2714" t="s">
        <v>1128</v>
      </c>
      <c r="D2714" t="s">
        <v>1234</v>
      </c>
      <c r="E2714" t="s">
        <v>1236</v>
      </c>
      <c r="F2714" t="s">
        <v>2213</v>
      </c>
      <c r="G2714" t="s">
        <v>1237</v>
      </c>
      <c r="H2714" t="s">
        <v>1243</v>
      </c>
      <c r="J2714">
        <v>82</v>
      </c>
    </row>
    <row r="2715" spans="1:10">
      <c r="A2715">
        <v>776425</v>
      </c>
      <c r="B2715" t="s">
        <v>1129</v>
      </c>
      <c r="C2715" t="s">
        <v>3540</v>
      </c>
      <c r="D2715" t="s">
        <v>1234</v>
      </c>
      <c r="E2715" t="s">
        <v>1236</v>
      </c>
      <c r="F2715" t="s">
        <v>2213</v>
      </c>
      <c r="G2715" t="s">
        <v>1237</v>
      </c>
      <c r="H2715" t="s">
        <v>1243</v>
      </c>
      <c r="I2715">
        <v>9150403</v>
      </c>
      <c r="J2715">
        <v>10</v>
      </c>
    </row>
    <row r="2716" spans="1:10">
      <c r="A2716">
        <v>887703</v>
      </c>
      <c r="B2716" t="s">
        <v>2051</v>
      </c>
      <c r="C2716" t="s">
        <v>2921</v>
      </c>
      <c r="D2716" t="s">
        <v>1241</v>
      </c>
      <c r="E2716" t="s">
        <v>1236</v>
      </c>
      <c r="F2716" t="s">
        <v>166</v>
      </c>
      <c r="G2716" t="s">
        <v>1237</v>
      </c>
      <c r="H2716" t="s">
        <v>1243</v>
      </c>
      <c r="I2716">
        <v>1159979</v>
      </c>
      <c r="J2716">
        <v>95</v>
      </c>
    </row>
    <row r="2717" spans="1:10">
      <c r="A2717">
        <v>803687</v>
      </c>
      <c r="B2717" t="s">
        <v>1500</v>
      </c>
      <c r="C2717" t="s">
        <v>2921</v>
      </c>
      <c r="D2717" t="s">
        <v>1241</v>
      </c>
      <c r="E2717" t="s">
        <v>1236</v>
      </c>
      <c r="F2717" t="s">
        <v>179</v>
      </c>
      <c r="G2717" t="s">
        <v>1237</v>
      </c>
      <c r="J2717">
        <v>62</v>
      </c>
    </row>
    <row r="2718" spans="1:10">
      <c r="A2718">
        <v>713876</v>
      </c>
      <c r="B2718" t="s">
        <v>1023</v>
      </c>
      <c r="C2718" t="s">
        <v>3541</v>
      </c>
      <c r="D2718" t="s">
        <v>1234</v>
      </c>
      <c r="E2718" t="s">
        <v>1236</v>
      </c>
      <c r="F2718" t="s">
        <v>380</v>
      </c>
      <c r="G2718" t="s">
        <v>1237</v>
      </c>
      <c r="J2718">
        <v>62</v>
      </c>
    </row>
    <row r="2719" spans="1:10">
      <c r="A2719">
        <v>812469</v>
      </c>
      <c r="B2719" t="s">
        <v>965</v>
      </c>
      <c r="C2719" t="s">
        <v>3542</v>
      </c>
      <c r="D2719" t="s">
        <v>1241</v>
      </c>
      <c r="F2719" t="s">
        <v>1261</v>
      </c>
      <c r="G2719" t="s">
        <v>1237</v>
      </c>
      <c r="J2719">
        <v>92</v>
      </c>
    </row>
    <row r="2720" spans="1:10">
      <c r="A2720">
        <v>809161</v>
      </c>
      <c r="B2720" t="s">
        <v>1030</v>
      </c>
      <c r="C2720" t="s">
        <v>3543</v>
      </c>
      <c r="D2720" t="s">
        <v>1241</v>
      </c>
      <c r="E2720" t="s">
        <v>1271</v>
      </c>
      <c r="F2720" t="s">
        <v>380</v>
      </c>
      <c r="G2720" t="s">
        <v>1237</v>
      </c>
      <c r="J2720">
        <v>73</v>
      </c>
    </row>
    <row r="2721" spans="1:10">
      <c r="A2721">
        <v>811234</v>
      </c>
      <c r="B2721" t="s">
        <v>3544</v>
      </c>
      <c r="C2721" t="s">
        <v>3545</v>
      </c>
      <c r="D2721" t="s">
        <v>1241</v>
      </c>
      <c r="E2721" t="s">
        <v>1271</v>
      </c>
      <c r="F2721" t="s">
        <v>210</v>
      </c>
      <c r="G2721" t="s">
        <v>1237</v>
      </c>
      <c r="J2721">
        <v>98</v>
      </c>
    </row>
    <row r="2722" spans="1:10">
      <c r="A2722">
        <v>809581</v>
      </c>
      <c r="B2722" t="s">
        <v>3546</v>
      </c>
      <c r="C2722" t="s">
        <v>3545</v>
      </c>
      <c r="D2722" t="s">
        <v>1241</v>
      </c>
      <c r="E2722" t="s">
        <v>1271</v>
      </c>
      <c r="F2722" t="s">
        <v>210</v>
      </c>
      <c r="G2722" t="s">
        <v>1237</v>
      </c>
      <c r="J2722">
        <v>68</v>
      </c>
    </row>
    <row r="2723" spans="1:10">
      <c r="A2723">
        <v>715562</v>
      </c>
      <c r="B2723" t="s">
        <v>675</v>
      </c>
      <c r="C2723" t="s">
        <v>3547</v>
      </c>
      <c r="D2723" t="s">
        <v>1234</v>
      </c>
      <c r="F2723" t="s">
        <v>380</v>
      </c>
      <c r="G2723" t="s">
        <v>1237</v>
      </c>
      <c r="J2723">
        <v>2</v>
      </c>
    </row>
    <row r="2724" spans="1:10">
      <c r="A2724">
        <v>809512</v>
      </c>
      <c r="B2724" t="s">
        <v>1279</v>
      </c>
      <c r="C2724" t="s">
        <v>3548</v>
      </c>
      <c r="D2724" t="s">
        <v>1241</v>
      </c>
      <c r="F2724" t="s">
        <v>380</v>
      </c>
      <c r="G2724" t="s">
        <v>1237</v>
      </c>
      <c r="J2724">
        <v>84</v>
      </c>
    </row>
    <row r="2725" spans="1:10">
      <c r="A2725">
        <v>888554</v>
      </c>
      <c r="B2725" t="s">
        <v>1563</v>
      </c>
      <c r="C2725" t="s">
        <v>3549</v>
      </c>
      <c r="D2725" t="s">
        <v>1241</v>
      </c>
      <c r="E2725" t="s">
        <v>1254</v>
      </c>
      <c r="F2725" t="s">
        <v>59</v>
      </c>
      <c r="G2725" t="s">
        <v>1237</v>
      </c>
      <c r="H2725" t="s">
        <v>1243</v>
      </c>
      <c r="I2725">
        <v>9155167</v>
      </c>
      <c r="J2725">
        <v>10</v>
      </c>
    </row>
    <row r="2726" spans="1:10">
      <c r="A2726">
        <v>891682</v>
      </c>
      <c r="B2726" t="s">
        <v>1748</v>
      </c>
      <c r="C2726" t="s">
        <v>3550</v>
      </c>
      <c r="D2726" t="s">
        <v>1241</v>
      </c>
      <c r="E2726" t="s">
        <v>1248</v>
      </c>
      <c r="F2726" t="s">
        <v>197</v>
      </c>
      <c r="G2726" t="s">
        <v>1237</v>
      </c>
      <c r="J2726">
        <v>15</v>
      </c>
    </row>
    <row r="2727" spans="1:10">
      <c r="A2727">
        <v>800667</v>
      </c>
      <c r="B2727" t="s">
        <v>1462</v>
      </c>
      <c r="C2727" t="s">
        <v>3551</v>
      </c>
      <c r="D2727" t="s">
        <v>1241</v>
      </c>
      <c r="E2727" t="s">
        <v>1248</v>
      </c>
      <c r="F2727" t="s">
        <v>380</v>
      </c>
      <c r="G2727" t="s">
        <v>1237</v>
      </c>
      <c r="J2727">
        <v>94</v>
      </c>
    </row>
    <row r="2728" spans="1:10">
      <c r="A2728">
        <v>709023</v>
      </c>
      <c r="B2728" t="s">
        <v>1258</v>
      </c>
      <c r="C2728" t="s">
        <v>3552</v>
      </c>
      <c r="D2728" t="s">
        <v>1234</v>
      </c>
      <c r="E2728" t="s">
        <v>1271</v>
      </c>
      <c r="F2728" t="s">
        <v>1568</v>
      </c>
      <c r="G2728" t="s">
        <v>1237</v>
      </c>
      <c r="J2728">
        <v>87</v>
      </c>
    </row>
    <row r="2729" spans="1:10">
      <c r="A2729">
        <v>800376</v>
      </c>
      <c r="B2729" t="s">
        <v>2663</v>
      </c>
      <c r="C2729" t="s">
        <v>3553</v>
      </c>
      <c r="D2729" t="s">
        <v>1241</v>
      </c>
      <c r="E2729" t="s">
        <v>1271</v>
      </c>
      <c r="F2729" t="s">
        <v>1568</v>
      </c>
      <c r="G2729" t="s">
        <v>1237</v>
      </c>
      <c r="J2729">
        <v>92</v>
      </c>
    </row>
    <row r="2730" spans="1:10">
      <c r="A2730">
        <v>701782</v>
      </c>
      <c r="B2730" t="s">
        <v>1023</v>
      </c>
      <c r="C2730" t="s">
        <v>3554</v>
      </c>
      <c r="D2730" t="s">
        <v>1234</v>
      </c>
      <c r="E2730" t="s">
        <v>1271</v>
      </c>
      <c r="F2730" t="s">
        <v>380</v>
      </c>
      <c r="G2730" t="s">
        <v>1237</v>
      </c>
      <c r="H2730" t="s">
        <v>1243</v>
      </c>
      <c r="J2730">
        <v>85</v>
      </c>
    </row>
    <row r="2731" spans="1:10">
      <c r="A2731">
        <v>702675</v>
      </c>
      <c r="B2731" t="s">
        <v>3555</v>
      </c>
      <c r="C2731" t="s">
        <v>3554</v>
      </c>
      <c r="D2731" t="s">
        <v>1234</v>
      </c>
      <c r="E2731" t="s">
        <v>1250</v>
      </c>
      <c r="F2731" t="s">
        <v>380</v>
      </c>
      <c r="G2731" t="s">
        <v>1237</v>
      </c>
      <c r="H2731" t="s">
        <v>1243</v>
      </c>
      <c r="J2731">
        <v>91</v>
      </c>
    </row>
    <row r="2732" spans="1:10">
      <c r="A2732">
        <v>805917</v>
      </c>
      <c r="B2732" t="s">
        <v>915</v>
      </c>
      <c r="C2732" t="s">
        <v>3556</v>
      </c>
      <c r="D2732" t="s">
        <v>1241</v>
      </c>
      <c r="E2732" t="s">
        <v>1236</v>
      </c>
      <c r="F2732" t="s">
        <v>1568</v>
      </c>
      <c r="G2732" t="s">
        <v>1237</v>
      </c>
      <c r="J2732">
        <v>78</v>
      </c>
    </row>
    <row r="2733" spans="1:10">
      <c r="A2733">
        <v>811619</v>
      </c>
      <c r="B2733" t="s">
        <v>965</v>
      </c>
      <c r="C2733" t="s">
        <v>3557</v>
      </c>
      <c r="D2733" t="s">
        <v>1241</v>
      </c>
      <c r="F2733" t="s">
        <v>380</v>
      </c>
      <c r="G2733" t="s">
        <v>1237</v>
      </c>
      <c r="J2733">
        <v>98</v>
      </c>
    </row>
    <row r="2734" spans="1:10">
      <c r="A2734">
        <v>712732</v>
      </c>
      <c r="B2734" t="s">
        <v>1023</v>
      </c>
      <c r="C2734" t="s">
        <v>3558</v>
      </c>
      <c r="D2734" t="s">
        <v>1234</v>
      </c>
      <c r="F2734" t="s">
        <v>380</v>
      </c>
      <c r="G2734" t="s">
        <v>1237</v>
      </c>
      <c r="J2734">
        <v>85</v>
      </c>
    </row>
    <row r="2735" spans="1:10">
      <c r="A2735">
        <v>701763</v>
      </c>
      <c r="B2735" t="s">
        <v>3559</v>
      </c>
      <c r="C2735" t="s">
        <v>3560</v>
      </c>
      <c r="D2735" t="s">
        <v>1234</v>
      </c>
      <c r="E2735" t="s">
        <v>1256</v>
      </c>
      <c r="F2735" t="s">
        <v>3561</v>
      </c>
      <c r="G2735" t="s">
        <v>1237</v>
      </c>
      <c r="H2735" t="s">
        <v>1243</v>
      </c>
      <c r="J2735">
        <v>11</v>
      </c>
    </row>
    <row r="2736" spans="1:10">
      <c r="A2736">
        <v>775572</v>
      </c>
      <c r="B2736" t="s">
        <v>1399</v>
      </c>
      <c r="C2736" t="s">
        <v>3562</v>
      </c>
      <c r="D2736" t="s">
        <v>1234</v>
      </c>
      <c r="E2736" t="s">
        <v>1249</v>
      </c>
      <c r="F2736" t="s">
        <v>1769</v>
      </c>
      <c r="G2736" t="s">
        <v>1237</v>
      </c>
      <c r="H2736" t="s">
        <v>1243</v>
      </c>
      <c r="J2736">
        <v>11</v>
      </c>
    </row>
    <row r="2737" spans="1:10">
      <c r="A2737">
        <v>710827</v>
      </c>
      <c r="B2737" t="s">
        <v>2440</v>
      </c>
      <c r="C2737" t="s">
        <v>3563</v>
      </c>
      <c r="D2737" t="s">
        <v>1234</v>
      </c>
      <c r="F2737" t="s">
        <v>1261</v>
      </c>
      <c r="G2737" t="s">
        <v>1237</v>
      </c>
      <c r="J2737">
        <v>8</v>
      </c>
    </row>
    <row r="2738" spans="1:10">
      <c r="A2738">
        <v>808811</v>
      </c>
      <c r="B2738" t="s">
        <v>1449</v>
      </c>
      <c r="C2738" t="s">
        <v>3564</v>
      </c>
      <c r="D2738" t="s">
        <v>1241</v>
      </c>
      <c r="F2738" t="s">
        <v>380</v>
      </c>
      <c r="G2738" t="s">
        <v>1237</v>
      </c>
      <c r="J2738">
        <v>88</v>
      </c>
    </row>
    <row r="2739" spans="1:10">
      <c r="A2739">
        <v>716468</v>
      </c>
      <c r="B2739" t="s">
        <v>529</v>
      </c>
      <c r="C2739" t="s">
        <v>3565</v>
      </c>
      <c r="D2739" t="s">
        <v>1234</v>
      </c>
      <c r="F2739" t="s">
        <v>380</v>
      </c>
      <c r="G2739" t="s">
        <v>1237</v>
      </c>
      <c r="J2739">
        <v>89</v>
      </c>
    </row>
    <row r="2740" spans="1:10">
      <c r="A2740">
        <v>700771</v>
      </c>
      <c r="B2740" t="s">
        <v>1265</v>
      </c>
      <c r="C2740" t="s">
        <v>3566</v>
      </c>
      <c r="D2740" t="s">
        <v>1234</v>
      </c>
      <c r="E2740" t="s">
        <v>1236</v>
      </c>
      <c r="F2740" t="s">
        <v>1566</v>
      </c>
      <c r="G2740" t="s">
        <v>1237</v>
      </c>
      <c r="J2740">
        <v>2</v>
      </c>
    </row>
    <row r="2741" spans="1:10">
      <c r="A2741">
        <v>705551</v>
      </c>
      <c r="B2741" t="s">
        <v>1399</v>
      </c>
      <c r="C2741" t="s">
        <v>3566</v>
      </c>
      <c r="D2741" t="s">
        <v>1234</v>
      </c>
      <c r="E2741" t="s">
        <v>1236</v>
      </c>
      <c r="F2741" t="s">
        <v>1566</v>
      </c>
      <c r="G2741" t="s">
        <v>1237</v>
      </c>
      <c r="J2741">
        <v>99</v>
      </c>
    </row>
    <row r="2742" spans="1:10">
      <c r="A2742">
        <v>711860</v>
      </c>
      <c r="B2742" t="s">
        <v>1288</v>
      </c>
      <c r="C2742" t="s">
        <v>3567</v>
      </c>
      <c r="D2742" t="s">
        <v>1234</v>
      </c>
      <c r="E2742" t="s">
        <v>1271</v>
      </c>
      <c r="F2742" t="s">
        <v>380</v>
      </c>
      <c r="G2742" t="s">
        <v>1237</v>
      </c>
      <c r="H2742" t="s">
        <v>1243</v>
      </c>
      <c r="J2742">
        <v>85</v>
      </c>
    </row>
    <row r="2743" spans="1:10">
      <c r="A2743">
        <v>700857</v>
      </c>
      <c r="B2743" t="s">
        <v>935</v>
      </c>
      <c r="C2743" t="s">
        <v>3568</v>
      </c>
      <c r="D2743" t="s">
        <v>1234</v>
      </c>
      <c r="E2743" t="s">
        <v>1264</v>
      </c>
      <c r="F2743" t="s">
        <v>210</v>
      </c>
      <c r="G2743" t="s">
        <v>1237</v>
      </c>
      <c r="J2743">
        <v>75</v>
      </c>
    </row>
    <row r="2744" spans="1:10">
      <c r="A2744">
        <v>713715</v>
      </c>
      <c r="B2744" t="s">
        <v>935</v>
      </c>
      <c r="C2744" t="s">
        <v>3568</v>
      </c>
      <c r="D2744" t="s">
        <v>1234</v>
      </c>
      <c r="E2744" t="s">
        <v>1264</v>
      </c>
      <c r="F2744" t="s">
        <v>210</v>
      </c>
      <c r="G2744" t="s">
        <v>1237</v>
      </c>
      <c r="J2744">
        <v>10</v>
      </c>
    </row>
    <row r="2745" spans="1:10">
      <c r="A2745">
        <v>809305</v>
      </c>
      <c r="B2745" t="s">
        <v>1770</v>
      </c>
      <c r="C2745" t="s">
        <v>3569</v>
      </c>
      <c r="D2745" t="s">
        <v>1241</v>
      </c>
      <c r="E2745" t="s">
        <v>1264</v>
      </c>
      <c r="F2745" t="s">
        <v>210</v>
      </c>
      <c r="G2745" t="s">
        <v>1237</v>
      </c>
      <c r="J2745">
        <v>82</v>
      </c>
    </row>
    <row r="2746" spans="1:10">
      <c r="A2746">
        <v>810997</v>
      </c>
      <c r="B2746" t="s">
        <v>1770</v>
      </c>
      <c r="C2746" t="s">
        <v>3569</v>
      </c>
      <c r="D2746" t="s">
        <v>1241</v>
      </c>
      <c r="E2746" t="s">
        <v>1264</v>
      </c>
      <c r="F2746" t="s">
        <v>210</v>
      </c>
      <c r="G2746" t="s">
        <v>1237</v>
      </c>
      <c r="J2746">
        <v>8</v>
      </c>
    </row>
    <row r="2747" spans="1:10">
      <c r="A2747">
        <v>700923</v>
      </c>
      <c r="B2747" t="s">
        <v>1336</v>
      </c>
      <c r="C2747" t="s">
        <v>3570</v>
      </c>
      <c r="D2747" t="s">
        <v>1234</v>
      </c>
      <c r="F2747" t="s">
        <v>380</v>
      </c>
      <c r="G2747" t="s">
        <v>1237</v>
      </c>
      <c r="H2747" t="s">
        <v>1243</v>
      </c>
      <c r="J2747">
        <v>68</v>
      </c>
    </row>
    <row r="2748" spans="1:10">
      <c r="A2748">
        <v>713653</v>
      </c>
      <c r="B2748" t="s">
        <v>1539</v>
      </c>
      <c r="C2748" t="s">
        <v>3571</v>
      </c>
      <c r="D2748" t="s">
        <v>1234</v>
      </c>
      <c r="F2748" t="s">
        <v>380</v>
      </c>
      <c r="G2748" t="s">
        <v>1237</v>
      </c>
      <c r="J2748">
        <v>88</v>
      </c>
    </row>
    <row r="2749" spans="1:10">
      <c r="A2749">
        <v>713861</v>
      </c>
      <c r="B2749" t="s">
        <v>1028</v>
      </c>
      <c r="C2749" t="s">
        <v>3572</v>
      </c>
      <c r="D2749" t="s">
        <v>1234</v>
      </c>
      <c r="E2749" t="s">
        <v>1242</v>
      </c>
      <c r="F2749" t="s">
        <v>1261</v>
      </c>
      <c r="G2749" t="s">
        <v>1237</v>
      </c>
      <c r="J2749">
        <v>10</v>
      </c>
    </row>
    <row r="2750" spans="1:10">
      <c r="A2750">
        <v>711369</v>
      </c>
      <c r="B2750" t="s">
        <v>3573</v>
      </c>
      <c r="C2750" t="s">
        <v>3572</v>
      </c>
      <c r="D2750" t="s">
        <v>1234</v>
      </c>
      <c r="F2750" t="s">
        <v>380</v>
      </c>
      <c r="G2750" t="s">
        <v>1237</v>
      </c>
      <c r="J2750">
        <v>77</v>
      </c>
    </row>
    <row r="2751" spans="1:10">
      <c r="A2751">
        <v>812898</v>
      </c>
      <c r="B2751" t="s">
        <v>1592</v>
      </c>
      <c r="C2751" t="s">
        <v>3574</v>
      </c>
      <c r="D2751" t="s">
        <v>1241</v>
      </c>
      <c r="E2751" t="s">
        <v>1242</v>
      </c>
      <c r="F2751" t="s">
        <v>1261</v>
      </c>
      <c r="G2751" t="s">
        <v>1237</v>
      </c>
      <c r="J2751">
        <v>7</v>
      </c>
    </row>
    <row r="2752" spans="1:10">
      <c r="A2752">
        <v>709845</v>
      </c>
      <c r="B2752" t="s">
        <v>938</v>
      </c>
      <c r="C2752" t="s">
        <v>3575</v>
      </c>
      <c r="D2752" t="s">
        <v>1234</v>
      </c>
      <c r="E2752" t="s">
        <v>1271</v>
      </c>
      <c r="F2752" t="s">
        <v>380</v>
      </c>
      <c r="G2752" t="s">
        <v>1237</v>
      </c>
      <c r="J2752">
        <v>74</v>
      </c>
    </row>
    <row r="2753" spans="1:10">
      <c r="A2753">
        <v>712849</v>
      </c>
      <c r="B2753" t="s">
        <v>655</v>
      </c>
      <c r="C2753" t="s">
        <v>3576</v>
      </c>
      <c r="D2753" t="s">
        <v>1234</v>
      </c>
      <c r="E2753" t="s">
        <v>1256</v>
      </c>
      <c r="F2753" t="s">
        <v>380</v>
      </c>
      <c r="G2753" t="s">
        <v>1237</v>
      </c>
      <c r="H2753" t="s">
        <v>1243</v>
      </c>
      <c r="J2753">
        <v>89</v>
      </c>
    </row>
    <row r="2754" spans="1:10">
      <c r="A2754">
        <v>716262</v>
      </c>
      <c r="B2754" t="s">
        <v>3573</v>
      </c>
      <c r="C2754" t="s">
        <v>3577</v>
      </c>
      <c r="D2754" t="s">
        <v>1234</v>
      </c>
      <c r="E2754" t="s">
        <v>1271</v>
      </c>
      <c r="F2754" t="s">
        <v>380</v>
      </c>
      <c r="G2754" t="s">
        <v>1237</v>
      </c>
      <c r="J2754">
        <v>74</v>
      </c>
    </row>
    <row r="2755" spans="1:10">
      <c r="A2755">
        <v>803491</v>
      </c>
      <c r="B2755" t="s">
        <v>1442</v>
      </c>
      <c r="C2755" t="s">
        <v>3578</v>
      </c>
      <c r="D2755" t="s">
        <v>1241</v>
      </c>
      <c r="E2755" t="s">
        <v>1254</v>
      </c>
      <c r="F2755" t="s">
        <v>380</v>
      </c>
      <c r="G2755" t="s">
        <v>1237</v>
      </c>
      <c r="J2755">
        <v>5</v>
      </c>
    </row>
    <row r="2756" spans="1:10">
      <c r="A2756">
        <v>706889</v>
      </c>
      <c r="B2756" t="s">
        <v>1298</v>
      </c>
      <c r="C2756" t="s">
        <v>3579</v>
      </c>
      <c r="D2756" t="s">
        <v>1234</v>
      </c>
      <c r="E2756" t="s">
        <v>1256</v>
      </c>
      <c r="F2756" t="s">
        <v>380</v>
      </c>
      <c r="G2756" t="s">
        <v>1237</v>
      </c>
      <c r="J2756">
        <v>97</v>
      </c>
    </row>
    <row r="2757" spans="1:10">
      <c r="A2757">
        <v>775378</v>
      </c>
      <c r="B2757" t="s">
        <v>1258</v>
      </c>
      <c r="C2757" t="s">
        <v>3580</v>
      </c>
      <c r="D2757" t="s">
        <v>1234</v>
      </c>
      <c r="E2757" t="s">
        <v>1256</v>
      </c>
      <c r="F2757" t="s">
        <v>348</v>
      </c>
      <c r="G2757" t="s">
        <v>1237</v>
      </c>
      <c r="H2757" t="s">
        <v>1243</v>
      </c>
      <c r="J2757">
        <v>9</v>
      </c>
    </row>
    <row r="2758" spans="1:10">
      <c r="A2758">
        <v>775379</v>
      </c>
      <c r="B2758" t="s">
        <v>1477</v>
      </c>
      <c r="C2758" t="s">
        <v>3580</v>
      </c>
      <c r="D2758" t="s">
        <v>1234</v>
      </c>
      <c r="E2758" t="s">
        <v>1256</v>
      </c>
      <c r="F2758" t="s">
        <v>348</v>
      </c>
      <c r="G2758" t="s">
        <v>1237</v>
      </c>
      <c r="H2758" t="s">
        <v>1243</v>
      </c>
      <c r="J2758">
        <v>9</v>
      </c>
    </row>
    <row r="2759" spans="1:10">
      <c r="A2759">
        <v>888621</v>
      </c>
      <c r="B2759" t="s">
        <v>965</v>
      </c>
      <c r="C2759" t="s">
        <v>3581</v>
      </c>
      <c r="D2759" t="s">
        <v>1241</v>
      </c>
      <c r="E2759" t="s">
        <v>1256</v>
      </c>
      <c r="F2759" t="s">
        <v>348</v>
      </c>
      <c r="G2759" t="s">
        <v>1237</v>
      </c>
      <c r="H2759" t="s">
        <v>1243</v>
      </c>
      <c r="J2759">
        <v>15</v>
      </c>
    </row>
    <row r="2760" spans="1:10">
      <c r="A2760">
        <v>888622</v>
      </c>
      <c r="B2760" t="s">
        <v>1462</v>
      </c>
      <c r="C2760" t="s">
        <v>3581</v>
      </c>
      <c r="D2760" t="s">
        <v>1241</v>
      </c>
      <c r="E2760" t="s">
        <v>1256</v>
      </c>
      <c r="F2760" t="s">
        <v>348</v>
      </c>
      <c r="G2760" t="s">
        <v>1237</v>
      </c>
      <c r="H2760" t="s">
        <v>1243</v>
      </c>
      <c r="J2760">
        <v>12</v>
      </c>
    </row>
    <row r="2761" spans="1:10">
      <c r="A2761">
        <v>812152</v>
      </c>
      <c r="B2761" t="s">
        <v>1326</v>
      </c>
      <c r="C2761" t="s">
        <v>3582</v>
      </c>
      <c r="D2761" t="s">
        <v>1241</v>
      </c>
      <c r="E2761" t="s">
        <v>1264</v>
      </c>
      <c r="F2761" t="s">
        <v>210</v>
      </c>
      <c r="G2761" t="s">
        <v>1237</v>
      </c>
      <c r="J2761">
        <v>63</v>
      </c>
    </row>
    <row r="2762" spans="1:10">
      <c r="A2762">
        <v>707637</v>
      </c>
      <c r="B2762" t="s">
        <v>1023</v>
      </c>
      <c r="C2762" t="s">
        <v>3583</v>
      </c>
      <c r="D2762" t="s">
        <v>1234</v>
      </c>
      <c r="F2762" t="s">
        <v>380</v>
      </c>
      <c r="G2762" t="s">
        <v>1237</v>
      </c>
      <c r="H2762" t="s">
        <v>1243</v>
      </c>
      <c r="J2762">
        <v>91</v>
      </c>
    </row>
    <row r="2763" spans="1:10">
      <c r="A2763">
        <v>714090</v>
      </c>
      <c r="B2763" t="s">
        <v>3584</v>
      </c>
      <c r="C2763" t="s">
        <v>3583</v>
      </c>
      <c r="D2763" t="s">
        <v>1234</v>
      </c>
      <c r="F2763" t="s">
        <v>380</v>
      </c>
      <c r="G2763" t="s">
        <v>1237</v>
      </c>
      <c r="J2763">
        <v>71</v>
      </c>
    </row>
    <row r="2764" spans="1:10">
      <c r="A2764">
        <v>711049</v>
      </c>
      <c r="B2764" t="s">
        <v>1028</v>
      </c>
      <c r="C2764" t="s">
        <v>3583</v>
      </c>
      <c r="D2764" t="s">
        <v>1234</v>
      </c>
      <c r="E2764" t="s">
        <v>1242</v>
      </c>
      <c r="F2764" t="s">
        <v>380</v>
      </c>
      <c r="G2764" t="s">
        <v>1237</v>
      </c>
      <c r="H2764" t="s">
        <v>1243</v>
      </c>
      <c r="J2764">
        <v>78</v>
      </c>
    </row>
    <row r="2765" spans="1:10">
      <c r="A2765">
        <v>807686</v>
      </c>
      <c r="B2765" t="s">
        <v>1355</v>
      </c>
      <c r="C2765" t="s">
        <v>3585</v>
      </c>
      <c r="D2765" t="s">
        <v>1241</v>
      </c>
      <c r="E2765" t="s">
        <v>1256</v>
      </c>
      <c r="F2765" t="s">
        <v>380</v>
      </c>
      <c r="G2765" t="s">
        <v>1237</v>
      </c>
      <c r="H2765" t="s">
        <v>1243</v>
      </c>
      <c r="J2765">
        <v>90</v>
      </c>
    </row>
    <row r="2766" spans="1:10">
      <c r="A2766">
        <v>804159</v>
      </c>
      <c r="B2766" t="s">
        <v>661</v>
      </c>
      <c r="C2766" t="s">
        <v>3586</v>
      </c>
      <c r="D2766" t="s">
        <v>1241</v>
      </c>
      <c r="E2766" t="s">
        <v>1254</v>
      </c>
      <c r="F2766" t="s">
        <v>380</v>
      </c>
      <c r="G2766" t="s">
        <v>1237</v>
      </c>
      <c r="J2766">
        <v>11</v>
      </c>
    </row>
    <row r="2767" spans="1:10">
      <c r="A2767">
        <v>708439</v>
      </c>
      <c r="B2767" t="s">
        <v>1411</v>
      </c>
      <c r="C2767" t="s">
        <v>3587</v>
      </c>
      <c r="D2767" t="s">
        <v>1234</v>
      </c>
      <c r="E2767" t="s">
        <v>1242</v>
      </c>
      <c r="F2767" t="s">
        <v>1762</v>
      </c>
      <c r="G2767" t="s">
        <v>1237</v>
      </c>
      <c r="J2767">
        <v>77</v>
      </c>
    </row>
    <row r="2768" spans="1:10">
      <c r="A2768">
        <v>775662</v>
      </c>
      <c r="B2768" t="s">
        <v>1539</v>
      </c>
      <c r="C2768" t="s">
        <v>3588</v>
      </c>
      <c r="D2768" t="s">
        <v>1234</v>
      </c>
      <c r="E2768" t="s">
        <v>1236</v>
      </c>
      <c r="F2768" t="s">
        <v>181</v>
      </c>
      <c r="G2768" t="s">
        <v>1237</v>
      </c>
      <c r="H2768" t="s">
        <v>1243</v>
      </c>
      <c r="I2768">
        <v>9150228</v>
      </c>
      <c r="J2768">
        <v>1</v>
      </c>
    </row>
    <row r="2769" spans="1:10">
      <c r="A2769">
        <v>776394</v>
      </c>
      <c r="B2769" t="s">
        <v>1258</v>
      </c>
      <c r="C2769" t="s">
        <v>3588</v>
      </c>
      <c r="D2769" t="s">
        <v>1234</v>
      </c>
      <c r="E2769" t="s">
        <v>1236</v>
      </c>
      <c r="F2769" t="s">
        <v>171</v>
      </c>
      <c r="G2769" t="s">
        <v>1237</v>
      </c>
      <c r="H2769" t="s">
        <v>1243</v>
      </c>
      <c r="I2769">
        <v>9150372</v>
      </c>
      <c r="J2769">
        <v>6</v>
      </c>
    </row>
    <row r="2770" spans="1:10">
      <c r="A2770">
        <v>702837</v>
      </c>
      <c r="B2770" t="s">
        <v>1477</v>
      </c>
      <c r="C2770" t="s">
        <v>3588</v>
      </c>
      <c r="D2770" t="s">
        <v>1234</v>
      </c>
      <c r="E2770" t="s">
        <v>1236</v>
      </c>
      <c r="F2770" t="s">
        <v>171</v>
      </c>
      <c r="G2770" t="s">
        <v>1237</v>
      </c>
      <c r="H2770" t="s">
        <v>1243</v>
      </c>
      <c r="I2770">
        <v>9150320</v>
      </c>
      <c r="J2770">
        <v>4</v>
      </c>
    </row>
    <row r="2771" spans="1:10">
      <c r="A2771">
        <v>803739</v>
      </c>
      <c r="B2771" t="s">
        <v>1462</v>
      </c>
      <c r="C2771" t="s">
        <v>3589</v>
      </c>
      <c r="D2771" t="s">
        <v>1241</v>
      </c>
      <c r="E2771" t="s">
        <v>1264</v>
      </c>
      <c r="F2771" t="s">
        <v>210</v>
      </c>
      <c r="G2771" t="s">
        <v>1237</v>
      </c>
      <c r="H2771" t="s">
        <v>1243</v>
      </c>
      <c r="J2771">
        <v>76</v>
      </c>
    </row>
    <row r="2772" spans="1:10">
      <c r="A2772">
        <v>806465</v>
      </c>
      <c r="B2772" t="s">
        <v>2127</v>
      </c>
      <c r="C2772" t="s">
        <v>3590</v>
      </c>
      <c r="D2772" t="s">
        <v>1241</v>
      </c>
      <c r="E2772" t="s">
        <v>1242</v>
      </c>
      <c r="F2772" t="s">
        <v>380</v>
      </c>
      <c r="G2772" t="s">
        <v>1237</v>
      </c>
      <c r="J2772">
        <v>91</v>
      </c>
    </row>
    <row r="2773" spans="1:10">
      <c r="A2773">
        <v>776041</v>
      </c>
      <c r="B2773" t="s">
        <v>1023</v>
      </c>
      <c r="C2773" t="s">
        <v>3591</v>
      </c>
      <c r="D2773" t="s">
        <v>1234</v>
      </c>
      <c r="E2773" t="s">
        <v>1271</v>
      </c>
      <c r="F2773" t="s">
        <v>380</v>
      </c>
      <c r="G2773" t="s">
        <v>1237</v>
      </c>
      <c r="H2773" t="s">
        <v>1243</v>
      </c>
      <c r="I2773">
        <v>9150148</v>
      </c>
      <c r="J2773">
        <v>95</v>
      </c>
    </row>
    <row r="2774" spans="1:10">
      <c r="A2774">
        <v>712573</v>
      </c>
      <c r="B2774" t="s">
        <v>1417</v>
      </c>
      <c r="C2774" t="s">
        <v>3591</v>
      </c>
      <c r="D2774" t="s">
        <v>1234</v>
      </c>
      <c r="F2774" t="s">
        <v>380</v>
      </c>
      <c r="G2774" t="s">
        <v>1237</v>
      </c>
      <c r="J2774">
        <v>89</v>
      </c>
    </row>
    <row r="2775" spans="1:10">
      <c r="A2775">
        <v>703251</v>
      </c>
      <c r="B2775" t="s">
        <v>1424</v>
      </c>
      <c r="C2775" t="s">
        <v>3592</v>
      </c>
      <c r="D2775" t="s">
        <v>1234</v>
      </c>
      <c r="E2775" t="s">
        <v>1249</v>
      </c>
      <c r="F2775" t="s">
        <v>1769</v>
      </c>
      <c r="G2775" t="s">
        <v>1237</v>
      </c>
      <c r="J2775">
        <v>76</v>
      </c>
    </row>
    <row r="2776" spans="1:10">
      <c r="A2776">
        <v>717158</v>
      </c>
      <c r="B2776" t="s">
        <v>1023</v>
      </c>
      <c r="C2776" t="s">
        <v>3593</v>
      </c>
      <c r="D2776" t="s">
        <v>1234</v>
      </c>
      <c r="F2776" t="s">
        <v>1261</v>
      </c>
      <c r="G2776" t="s">
        <v>1237</v>
      </c>
      <c r="J2776">
        <v>95</v>
      </c>
    </row>
    <row r="2777" spans="1:10">
      <c r="A2777">
        <v>717553</v>
      </c>
      <c r="B2777" t="s">
        <v>1133</v>
      </c>
      <c r="C2777" t="s">
        <v>3594</v>
      </c>
      <c r="D2777" t="s">
        <v>1234</v>
      </c>
      <c r="F2777" t="s">
        <v>380</v>
      </c>
      <c r="G2777" t="s">
        <v>1237</v>
      </c>
      <c r="J2777">
        <v>92</v>
      </c>
    </row>
    <row r="2778" spans="1:10">
      <c r="A2778">
        <v>713526</v>
      </c>
      <c r="B2778" t="s">
        <v>1671</v>
      </c>
      <c r="C2778" t="s">
        <v>3595</v>
      </c>
      <c r="D2778" t="s">
        <v>1234</v>
      </c>
      <c r="E2778" t="s">
        <v>1242</v>
      </c>
      <c r="F2778" t="s">
        <v>380</v>
      </c>
      <c r="G2778" t="s">
        <v>1237</v>
      </c>
      <c r="H2778" t="s">
        <v>1243</v>
      </c>
      <c r="J2778">
        <v>90</v>
      </c>
    </row>
    <row r="2779" spans="1:10">
      <c r="A2779">
        <v>804811</v>
      </c>
      <c r="B2779" t="s">
        <v>1351</v>
      </c>
      <c r="C2779" t="s">
        <v>3596</v>
      </c>
      <c r="D2779" t="s">
        <v>1241</v>
      </c>
      <c r="E2779" t="s">
        <v>1236</v>
      </c>
      <c r="F2779" t="s">
        <v>1261</v>
      </c>
      <c r="G2779" t="s">
        <v>1237</v>
      </c>
      <c r="J2779">
        <v>16</v>
      </c>
    </row>
    <row r="2780" spans="1:10">
      <c r="A2780">
        <v>713109</v>
      </c>
      <c r="B2780" t="s">
        <v>652</v>
      </c>
      <c r="C2780" t="s">
        <v>3597</v>
      </c>
      <c r="D2780" t="s">
        <v>1234</v>
      </c>
      <c r="E2780" t="s">
        <v>1236</v>
      </c>
      <c r="F2780" t="s">
        <v>1261</v>
      </c>
      <c r="G2780" t="s">
        <v>1237</v>
      </c>
      <c r="J2780">
        <v>14</v>
      </c>
    </row>
    <row r="2781" spans="1:10">
      <c r="A2781">
        <v>718505</v>
      </c>
      <c r="B2781" t="s">
        <v>671</v>
      </c>
      <c r="C2781" t="s">
        <v>3598</v>
      </c>
      <c r="D2781" t="s">
        <v>1234</v>
      </c>
      <c r="E2781" t="s">
        <v>1271</v>
      </c>
      <c r="F2781" t="s">
        <v>348</v>
      </c>
      <c r="G2781" t="s">
        <v>1237</v>
      </c>
      <c r="J2781">
        <v>93</v>
      </c>
    </row>
    <row r="2782" spans="1:10">
      <c r="A2782">
        <v>808552</v>
      </c>
      <c r="B2782" t="s">
        <v>1500</v>
      </c>
      <c r="C2782" t="s">
        <v>3599</v>
      </c>
      <c r="D2782" t="s">
        <v>1241</v>
      </c>
      <c r="E2782" t="s">
        <v>1248</v>
      </c>
      <c r="F2782" t="s">
        <v>171</v>
      </c>
      <c r="G2782" t="s">
        <v>1237</v>
      </c>
      <c r="H2782" t="s">
        <v>1243</v>
      </c>
      <c r="I2782">
        <v>9155119</v>
      </c>
      <c r="J2782">
        <v>4</v>
      </c>
    </row>
    <row r="2783" spans="1:10">
      <c r="A2783">
        <v>805685</v>
      </c>
      <c r="B2783" t="s">
        <v>923</v>
      </c>
      <c r="C2783" t="s">
        <v>3600</v>
      </c>
      <c r="D2783" t="s">
        <v>1241</v>
      </c>
      <c r="E2783" t="s">
        <v>1245</v>
      </c>
      <c r="F2783" t="s">
        <v>380</v>
      </c>
      <c r="G2783" t="s">
        <v>1237</v>
      </c>
      <c r="J2783">
        <v>96</v>
      </c>
    </row>
    <row r="2784" spans="1:10">
      <c r="A2784">
        <v>712645</v>
      </c>
      <c r="B2784" t="s">
        <v>2392</v>
      </c>
      <c r="C2784" t="s">
        <v>3601</v>
      </c>
      <c r="D2784" t="s">
        <v>1234</v>
      </c>
      <c r="E2784" t="s">
        <v>1264</v>
      </c>
      <c r="F2784" t="s">
        <v>380</v>
      </c>
      <c r="G2784" t="s">
        <v>1237</v>
      </c>
      <c r="H2784" t="s">
        <v>1243</v>
      </c>
      <c r="J2784">
        <v>81</v>
      </c>
    </row>
    <row r="2785" spans="1:10">
      <c r="A2785">
        <v>702843</v>
      </c>
      <c r="B2785" t="s">
        <v>1019</v>
      </c>
      <c r="C2785" t="s">
        <v>3602</v>
      </c>
      <c r="D2785" t="s">
        <v>1234</v>
      </c>
      <c r="F2785" t="s">
        <v>380</v>
      </c>
      <c r="G2785" t="s">
        <v>1237</v>
      </c>
      <c r="J2785">
        <v>87</v>
      </c>
    </row>
    <row r="2786" spans="1:10">
      <c r="A2786">
        <v>804297</v>
      </c>
      <c r="B2786" t="s">
        <v>1442</v>
      </c>
      <c r="C2786" t="s">
        <v>3603</v>
      </c>
      <c r="D2786" t="s">
        <v>1241</v>
      </c>
      <c r="E2786" t="s">
        <v>1242</v>
      </c>
      <c r="F2786" t="s">
        <v>380</v>
      </c>
      <c r="G2786" t="s">
        <v>1237</v>
      </c>
      <c r="J2786">
        <v>6</v>
      </c>
    </row>
    <row r="2787" spans="1:10">
      <c r="A2787">
        <v>800666</v>
      </c>
      <c r="B2787" t="s">
        <v>2816</v>
      </c>
      <c r="C2787" t="s">
        <v>3603</v>
      </c>
      <c r="D2787" t="s">
        <v>1241</v>
      </c>
      <c r="E2787" t="s">
        <v>1271</v>
      </c>
      <c r="F2787" t="s">
        <v>181</v>
      </c>
      <c r="G2787" t="s">
        <v>1237</v>
      </c>
      <c r="J2787">
        <v>17</v>
      </c>
    </row>
    <row r="2788" spans="1:10">
      <c r="A2788">
        <v>803342</v>
      </c>
      <c r="B2788" t="s">
        <v>1432</v>
      </c>
      <c r="C2788" t="s">
        <v>3603</v>
      </c>
      <c r="D2788" t="s">
        <v>1241</v>
      </c>
      <c r="F2788" t="s">
        <v>210</v>
      </c>
      <c r="G2788" t="s">
        <v>1237</v>
      </c>
      <c r="H2788" t="s">
        <v>1243</v>
      </c>
      <c r="J2788">
        <v>75</v>
      </c>
    </row>
    <row r="2789" spans="1:10">
      <c r="A2789">
        <v>716117</v>
      </c>
      <c r="B2789" t="s">
        <v>1288</v>
      </c>
      <c r="C2789" t="s">
        <v>3604</v>
      </c>
      <c r="D2789" t="s">
        <v>1234</v>
      </c>
      <c r="E2789" t="s">
        <v>1248</v>
      </c>
      <c r="F2789" t="s">
        <v>444</v>
      </c>
      <c r="G2789" t="s">
        <v>1237</v>
      </c>
      <c r="J2789">
        <v>69</v>
      </c>
    </row>
    <row r="2790" spans="1:10">
      <c r="A2790">
        <v>802068</v>
      </c>
      <c r="B2790" t="s">
        <v>131</v>
      </c>
      <c r="C2790" t="s">
        <v>3605</v>
      </c>
      <c r="D2790" t="s">
        <v>1241</v>
      </c>
      <c r="E2790" t="s">
        <v>1248</v>
      </c>
      <c r="F2790" t="s">
        <v>444</v>
      </c>
      <c r="G2790" t="s">
        <v>1237</v>
      </c>
      <c r="J2790">
        <v>96</v>
      </c>
    </row>
    <row r="2791" spans="1:10">
      <c r="A2791">
        <v>889419</v>
      </c>
      <c r="B2791" t="s">
        <v>1351</v>
      </c>
      <c r="C2791" t="s">
        <v>3605</v>
      </c>
      <c r="D2791" t="s">
        <v>1241</v>
      </c>
      <c r="E2791" t="s">
        <v>1248</v>
      </c>
      <c r="F2791" t="s">
        <v>444</v>
      </c>
      <c r="G2791" t="s">
        <v>1237</v>
      </c>
      <c r="H2791" t="s">
        <v>1243</v>
      </c>
      <c r="I2791">
        <v>9155002</v>
      </c>
      <c r="J2791">
        <v>99</v>
      </c>
    </row>
    <row r="2792" spans="1:10">
      <c r="A2792">
        <v>811239</v>
      </c>
      <c r="B2792" t="s">
        <v>1605</v>
      </c>
      <c r="C2792" t="s">
        <v>3605</v>
      </c>
      <c r="D2792" t="s">
        <v>1241</v>
      </c>
      <c r="E2792" t="s">
        <v>1248</v>
      </c>
      <c r="F2792" t="s">
        <v>444</v>
      </c>
      <c r="G2792" t="s">
        <v>1237</v>
      </c>
      <c r="J2792">
        <v>70</v>
      </c>
    </row>
    <row r="2793" spans="1:10">
      <c r="A2793">
        <v>779144</v>
      </c>
      <c r="B2793" t="s">
        <v>1824</v>
      </c>
      <c r="C2793" t="s">
        <v>3606</v>
      </c>
      <c r="D2793" t="s">
        <v>1234</v>
      </c>
      <c r="E2793" t="s">
        <v>1292</v>
      </c>
      <c r="F2793" t="s">
        <v>179</v>
      </c>
      <c r="G2793" t="s">
        <v>1237</v>
      </c>
      <c r="J2793">
        <v>99</v>
      </c>
    </row>
    <row r="2794" spans="1:10">
      <c r="A2794">
        <v>777426</v>
      </c>
      <c r="B2794" t="s">
        <v>527</v>
      </c>
      <c r="C2794" t="s">
        <v>3607</v>
      </c>
      <c r="D2794" t="s">
        <v>1234</v>
      </c>
      <c r="E2794" t="s">
        <v>1271</v>
      </c>
      <c r="F2794" t="s">
        <v>169</v>
      </c>
      <c r="G2794" t="s">
        <v>1237</v>
      </c>
      <c r="H2794" t="s">
        <v>1243</v>
      </c>
      <c r="J2794">
        <v>12</v>
      </c>
    </row>
    <row r="2795" spans="1:10">
      <c r="A2795">
        <v>713582</v>
      </c>
      <c r="B2795" t="s">
        <v>1108</v>
      </c>
      <c r="C2795" t="s">
        <v>3608</v>
      </c>
      <c r="D2795" t="s">
        <v>1234</v>
      </c>
      <c r="E2795" t="s">
        <v>1254</v>
      </c>
      <c r="F2795" t="s">
        <v>380</v>
      </c>
      <c r="G2795" t="s">
        <v>1237</v>
      </c>
      <c r="H2795" t="s">
        <v>1243</v>
      </c>
      <c r="J2795">
        <v>92</v>
      </c>
    </row>
    <row r="2796" spans="1:10">
      <c r="A2796">
        <v>705741</v>
      </c>
      <c r="B2796" t="s">
        <v>1023</v>
      </c>
      <c r="C2796" t="s">
        <v>3609</v>
      </c>
      <c r="D2796" t="s">
        <v>1234</v>
      </c>
      <c r="E2796" t="s">
        <v>1319</v>
      </c>
      <c r="F2796" t="s">
        <v>380</v>
      </c>
      <c r="G2796" t="s">
        <v>1237</v>
      </c>
      <c r="J2796">
        <v>89</v>
      </c>
    </row>
    <row r="2797" spans="1:10">
      <c r="A2797">
        <v>803917</v>
      </c>
      <c r="B2797" t="s">
        <v>1817</v>
      </c>
      <c r="C2797" t="s">
        <v>3610</v>
      </c>
      <c r="D2797" t="s">
        <v>1241</v>
      </c>
      <c r="F2797" t="s">
        <v>380</v>
      </c>
      <c r="G2797" t="s">
        <v>1237</v>
      </c>
      <c r="J2797">
        <v>86</v>
      </c>
    </row>
    <row r="2798" spans="1:10">
      <c r="A2798">
        <v>714144</v>
      </c>
      <c r="B2798" t="s">
        <v>652</v>
      </c>
      <c r="C2798" t="s">
        <v>3611</v>
      </c>
      <c r="D2798" t="s">
        <v>1234</v>
      </c>
      <c r="E2798" t="s">
        <v>1256</v>
      </c>
      <c r="F2798" t="s">
        <v>380</v>
      </c>
      <c r="G2798" t="s">
        <v>1237</v>
      </c>
      <c r="H2798" t="s">
        <v>1243</v>
      </c>
      <c r="I2798">
        <v>9150330</v>
      </c>
      <c r="J2798">
        <v>87</v>
      </c>
    </row>
    <row r="2799" spans="1:10">
      <c r="A2799">
        <v>705962</v>
      </c>
      <c r="B2799" t="s">
        <v>1417</v>
      </c>
      <c r="C2799" t="s">
        <v>3611</v>
      </c>
      <c r="D2799" t="s">
        <v>1234</v>
      </c>
      <c r="E2799" t="s">
        <v>1256</v>
      </c>
      <c r="F2799" t="s">
        <v>380</v>
      </c>
      <c r="G2799" t="s">
        <v>1237</v>
      </c>
      <c r="H2799" t="s">
        <v>1243</v>
      </c>
      <c r="J2799">
        <v>87</v>
      </c>
    </row>
    <row r="2800" spans="1:10">
      <c r="A2800">
        <v>709932</v>
      </c>
      <c r="B2800" t="s">
        <v>1417</v>
      </c>
      <c r="C2800" t="s">
        <v>3611</v>
      </c>
      <c r="D2800" t="s">
        <v>1234</v>
      </c>
      <c r="F2800" t="s">
        <v>380</v>
      </c>
      <c r="G2800" t="s">
        <v>1237</v>
      </c>
      <c r="J2800">
        <v>87</v>
      </c>
    </row>
    <row r="2801" spans="1:10">
      <c r="A2801">
        <v>714575</v>
      </c>
      <c r="B2801" t="s">
        <v>3612</v>
      </c>
      <c r="C2801" t="s">
        <v>3613</v>
      </c>
      <c r="D2801" t="s">
        <v>1234</v>
      </c>
      <c r="E2801" t="s">
        <v>1236</v>
      </c>
      <c r="F2801" t="s">
        <v>380</v>
      </c>
      <c r="G2801" t="s">
        <v>1237</v>
      </c>
      <c r="J2801">
        <v>94</v>
      </c>
    </row>
    <row r="2802" spans="1:10">
      <c r="A2802">
        <v>809911</v>
      </c>
      <c r="B2802" t="s">
        <v>1333</v>
      </c>
      <c r="C2802" t="s">
        <v>3614</v>
      </c>
      <c r="D2802" t="s">
        <v>1241</v>
      </c>
      <c r="F2802" t="s">
        <v>380</v>
      </c>
      <c r="G2802" t="s">
        <v>1237</v>
      </c>
      <c r="J2802">
        <v>92</v>
      </c>
    </row>
    <row r="2803" spans="1:10">
      <c r="A2803">
        <v>709496</v>
      </c>
      <c r="B2803" t="s">
        <v>3089</v>
      </c>
      <c r="C2803" t="s">
        <v>3615</v>
      </c>
      <c r="D2803" t="s">
        <v>1234</v>
      </c>
      <c r="E2803" t="s">
        <v>1271</v>
      </c>
      <c r="F2803" t="s">
        <v>380</v>
      </c>
      <c r="G2803" t="s">
        <v>1237</v>
      </c>
      <c r="H2803" t="s">
        <v>1243</v>
      </c>
      <c r="J2803">
        <v>76</v>
      </c>
    </row>
    <row r="2804" spans="1:10">
      <c r="A2804">
        <v>712383</v>
      </c>
      <c r="B2804" t="s">
        <v>1133</v>
      </c>
      <c r="C2804" t="s">
        <v>3615</v>
      </c>
      <c r="D2804" t="s">
        <v>1234</v>
      </c>
      <c r="F2804" t="s">
        <v>1568</v>
      </c>
      <c r="G2804" t="s">
        <v>1237</v>
      </c>
      <c r="J2804">
        <v>90</v>
      </c>
    </row>
    <row r="2805" spans="1:10">
      <c r="A2805">
        <v>713900</v>
      </c>
      <c r="B2805" t="s">
        <v>675</v>
      </c>
      <c r="C2805" t="s">
        <v>3615</v>
      </c>
      <c r="D2805" t="s">
        <v>1234</v>
      </c>
      <c r="E2805" t="s">
        <v>1236</v>
      </c>
      <c r="F2805" t="s">
        <v>181</v>
      </c>
      <c r="G2805" t="s">
        <v>1237</v>
      </c>
      <c r="J2805">
        <v>7</v>
      </c>
    </row>
    <row r="2806" spans="1:10">
      <c r="A2806">
        <v>717620</v>
      </c>
      <c r="B2806" t="s">
        <v>1023</v>
      </c>
      <c r="C2806" t="s">
        <v>3615</v>
      </c>
      <c r="D2806" t="s">
        <v>1234</v>
      </c>
      <c r="E2806" t="s">
        <v>1236</v>
      </c>
      <c r="F2806" t="s">
        <v>380</v>
      </c>
      <c r="G2806" t="s">
        <v>1237</v>
      </c>
      <c r="H2806" t="s">
        <v>1243</v>
      </c>
      <c r="J2806">
        <v>77</v>
      </c>
    </row>
    <row r="2807" spans="1:10">
      <c r="A2807">
        <v>810193</v>
      </c>
      <c r="B2807" t="s">
        <v>131</v>
      </c>
      <c r="C2807" t="s">
        <v>3616</v>
      </c>
      <c r="D2807" t="s">
        <v>1241</v>
      </c>
      <c r="E2807" t="s">
        <v>1236</v>
      </c>
      <c r="F2807" t="s">
        <v>181</v>
      </c>
      <c r="G2807" t="s">
        <v>1237</v>
      </c>
      <c r="J2807">
        <v>10</v>
      </c>
    </row>
    <row r="2808" spans="1:10">
      <c r="A2808">
        <v>812372</v>
      </c>
      <c r="B2808" t="s">
        <v>929</v>
      </c>
      <c r="C2808" t="s">
        <v>3616</v>
      </c>
      <c r="D2808" t="s">
        <v>1241</v>
      </c>
      <c r="E2808" t="s">
        <v>1292</v>
      </c>
      <c r="F2808" t="s">
        <v>380</v>
      </c>
      <c r="G2808" t="s">
        <v>1237</v>
      </c>
      <c r="J2808">
        <v>91</v>
      </c>
    </row>
    <row r="2809" spans="1:10">
      <c r="A2809">
        <v>810083</v>
      </c>
      <c r="B2809" t="s">
        <v>960</v>
      </c>
      <c r="C2809" t="s">
        <v>3617</v>
      </c>
      <c r="D2809" t="s">
        <v>1241</v>
      </c>
      <c r="E2809" t="s">
        <v>1242</v>
      </c>
      <c r="F2809" t="s">
        <v>380</v>
      </c>
      <c r="G2809" t="s">
        <v>1237</v>
      </c>
      <c r="J2809">
        <v>11</v>
      </c>
    </row>
    <row r="2810" spans="1:10">
      <c r="A2810">
        <v>704969</v>
      </c>
      <c r="B2810" t="s">
        <v>1411</v>
      </c>
      <c r="C2810" t="s">
        <v>3618</v>
      </c>
      <c r="D2810" t="s">
        <v>1234</v>
      </c>
      <c r="E2810" t="s">
        <v>1236</v>
      </c>
      <c r="F2810" t="s">
        <v>380</v>
      </c>
      <c r="G2810" t="s">
        <v>1237</v>
      </c>
      <c r="J2810">
        <v>74</v>
      </c>
    </row>
    <row r="2811" spans="1:10">
      <c r="A2811">
        <v>812753</v>
      </c>
      <c r="B2811" t="s">
        <v>1085</v>
      </c>
      <c r="C2811" t="s">
        <v>3619</v>
      </c>
      <c r="D2811" t="s">
        <v>1241</v>
      </c>
      <c r="E2811" t="s">
        <v>1254</v>
      </c>
      <c r="F2811" t="s">
        <v>380</v>
      </c>
      <c r="G2811" t="s">
        <v>1237</v>
      </c>
      <c r="J2811">
        <v>8</v>
      </c>
    </row>
    <row r="2812" spans="1:10">
      <c r="A2812">
        <v>809334</v>
      </c>
      <c r="B2812" t="s">
        <v>1469</v>
      </c>
      <c r="C2812" t="s">
        <v>3621</v>
      </c>
      <c r="D2812" t="s">
        <v>1241</v>
      </c>
      <c r="E2812" t="s">
        <v>1271</v>
      </c>
      <c r="F2812" t="s">
        <v>380</v>
      </c>
      <c r="G2812" t="s">
        <v>1237</v>
      </c>
      <c r="J2812">
        <v>69</v>
      </c>
    </row>
    <row r="2813" spans="1:10">
      <c r="A2813">
        <v>774740</v>
      </c>
      <c r="B2813" t="s">
        <v>935</v>
      </c>
      <c r="C2813" t="s">
        <v>3622</v>
      </c>
      <c r="D2813" t="s">
        <v>1234</v>
      </c>
      <c r="F2813" t="s">
        <v>219</v>
      </c>
      <c r="G2813" t="s">
        <v>1237</v>
      </c>
      <c r="H2813" t="s">
        <v>1243</v>
      </c>
      <c r="J2813">
        <v>99</v>
      </c>
    </row>
    <row r="2814" spans="1:10">
      <c r="A2814">
        <v>702369</v>
      </c>
      <c r="B2814" t="s">
        <v>943</v>
      </c>
      <c r="C2814" t="s">
        <v>3622</v>
      </c>
      <c r="D2814" t="s">
        <v>1234</v>
      </c>
      <c r="E2814" t="s">
        <v>1292</v>
      </c>
      <c r="F2814" t="s">
        <v>380</v>
      </c>
      <c r="G2814" t="s">
        <v>1237</v>
      </c>
      <c r="H2814" t="s">
        <v>1243</v>
      </c>
      <c r="J2814">
        <v>94</v>
      </c>
    </row>
    <row r="2815" spans="1:10">
      <c r="A2815">
        <v>888126</v>
      </c>
      <c r="B2815" t="s">
        <v>333</v>
      </c>
      <c r="C2815" t="s">
        <v>3623</v>
      </c>
      <c r="D2815" t="s">
        <v>1241</v>
      </c>
      <c r="F2815" t="s">
        <v>219</v>
      </c>
      <c r="G2815" t="s">
        <v>1237</v>
      </c>
      <c r="H2815" t="s">
        <v>1243</v>
      </c>
      <c r="J2815">
        <v>93</v>
      </c>
    </row>
    <row r="2816" spans="1:10">
      <c r="A2816">
        <v>811338</v>
      </c>
      <c r="B2816" t="s">
        <v>1252</v>
      </c>
      <c r="C2816" t="s">
        <v>3623</v>
      </c>
      <c r="D2816" t="s">
        <v>1241</v>
      </c>
      <c r="E2816" t="s">
        <v>1292</v>
      </c>
      <c r="F2816" t="s">
        <v>179</v>
      </c>
      <c r="G2816" t="s">
        <v>1237</v>
      </c>
      <c r="J2816">
        <v>89</v>
      </c>
    </row>
    <row r="2817" spans="1:10">
      <c r="A2817">
        <v>888128</v>
      </c>
      <c r="B2817" t="s">
        <v>1351</v>
      </c>
      <c r="C2817" t="s">
        <v>3623</v>
      </c>
      <c r="D2817" t="s">
        <v>1241</v>
      </c>
      <c r="F2817" t="s">
        <v>219</v>
      </c>
      <c r="G2817" t="s">
        <v>1237</v>
      </c>
      <c r="H2817" t="s">
        <v>1243</v>
      </c>
      <c r="J2817">
        <v>92</v>
      </c>
    </row>
    <row r="2818" spans="1:10">
      <c r="A2818">
        <v>888127</v>
      </c>
      <c r="B2818" t="s">
        <v>1386</v>
      </c>
      <c r="C2818" t="s">
        <v>3623</v>
      </c>
      <c r="D2818" t="s">
        <v>1241</v>
      </c>
      <c r="F2818" t="s">
        <v>1937</v>
      </c>
      <c r="G2818" t="s">
        <v>1237</v>
      </c>
      <c r="H2818" t="s">
        <v>1243</v>
      </c>
      <c r="J2818">
        <v>70</v>
      </c>
    </row>
    <row r="2819" spans="1:10">
      <c r="A2819">
        <v>715351</v>
      </c>
      <c r="B2819" t="s">
        <v>1133</v>
      </c>
      <c r="C2819" t="s">
        <v>3624</v>
      </c>
      <c r="D2819" t="s">
        <v>1234</v>
      </c>
      <c r="E2819" t="s">
        <v>1236</v>
      </c>
      <c r="F2819" t="s">
        <v>380</v>
      </c>
      <c r="G2819" t="s">
        <v>1237</v>
      </c>
      <c r="H2819" t="s">
        <v>1243</v>
      </c>
      <c r="J2819">
        <v>92</v>
      </c>
    </row>
    <row r="2820" spans="1:10">
      <c r="A2820">
        <v>776106</v>
      </c>
      <c r="B2820" t="s">
        <v>1133</v>
      </c>
      <c r="C2820" t="s">
        <v>3625</v>
      </c>
      <c r="D2820" t="s">
        <v>1234</v>
      </c>
      <c r="E2820" t="s">
        <v>1254</v>
      </c>
      <c r="F2820" t="s">
        <v>380</v>
      </c>
      <c r="G2820" t="s">
        <v>1237</v>
      </c>
      <c r="H2820" t="s">
        <v>1243</v>
      </c>
      <c r="J2820">
        <v>5</v>
      </c>
    </row>
    <row r="2821" spans="1:10">
      <c r="A2821">
        <v>801803</v>
      </c>
      <c r="B2821" t="s">
        <v>1748</v>
      </c>
      <c r="C2821" t="s">
        <v>3626</v>
      </c>
      <c r="D2821" t="s">
        <v>1241</v>
      </c>
      <c r="E2821" t="s">
        <v>1254</v>
      </c>
      <c r="F2821" t="s">
        <v>1261</v>
      </c>
      <c r="G2821" t="s">
        <v>1237</v>
      </c>
      <c r="J2821">
        <v>8</v>
      </c>
    </row>
    <row r="2822" spans="1:10">
      <c r="A2822">
        <v>706549</v>
      </c>
      <c r="B2822" t="s">
        <v>938</v>
      </c>
      <c r="C2822" t="s">
        <v>3627</v>
      </c>
      <c r="D2822" t="s">
        <v>1234</v>
      </c>
      <c r="E2822" t="s">
        <v>1271</v>
      </c>
      <c r="F2822" t="s">
        <v>179</v>
      </c>
      <c r="G2822" t="s">
        <v>1237</v>
      </c>
      <c r="H2822" t="s">
        <v>1243</v>
      </c>
      <c r="I2822">
        <v>9150313</v>
      </c>
      <c r="J2822">
        <v>89</v>
      </c>
    </row>
    <row r="2823" spans="1:10">
      <c r="A2823">
        <v>713614</v>
      </c>
      <c r="B2823" t="s">
        <v>1539</v>
      </c>
      <c r="C2823" t="s">
        <v>3628</v>
      </c>
      <c r="D2823" t="s">
        <v>1234</v>
      </c>
      <c r="F2823" t="s">
        <v>380</v>
      </c>
      <c r="G2823" t="s">
        <v>1237</v>
      </c>
      <c r="J2823">
        <v>8</v>
      </c>
    </row>
    <row r="2824" spans="1:10">
      <c r="A2824">
        <v>889164</v>
      </c>
      <c r="B2824" t="s">
        <v>131</v>
      </c>
      <c r="C2824" t="s">
        <v>3629</v>
      </c>
      <c r="D2824" t="s">
        <v>1241</v>
      </c>
      <c r="F2824" t="s">
        <v>380</v>
      </c>
      <c r="G2824" t="s">
        <v>1237</v>
      </c>
      <c r="H2824" t="s">
        <v>1243</v>
      </c>
      <c r="J2824">
        <v>12</v>
      </c>
    </row>
    <row r="2825" spans="1:10">
      <c r="A2825">
        <v>804410</v>
      </c>
      <c r="B2825" t="s">
        <v>965</v>
      </c>
      <c r="C2825" t="s">
        <v>3630</v>
      </c>
      <c r="D2825" t="s">
        <v>1241</v>
      </c>
      <c r="E2825" t="s">
        <v>1236</v>
      </c>
      <c r="F2825" t="s">
        <v>380</v>
      </c>
      <c r="G2825" t="s">
        <v>1237</v>
      </c>
      <c r="H2825" t="s">
        <v>1243</v>
      </c>
      <c r="J2825">
        <v>81</v>
      </c>
    </row>
    <row r="2826" spans="1:10">
      <c r="A2826">
        <v>715961</v>
      </c>
      <c r="B2826" t="s">
        <v>1023</v>
      </c>
      <c r="C2826" t="s">
        <v>3631</v>
      </c>
      <c r="D2826" t="s">
        <v>1234</v>
      </c>
      <c r="E2826" t="s">
        <v>1236</v>
      </c>
      <c r="F2826" t="s">
        <v>380</v>
      </c>
      <c r="G2826" t="s">
        <v>1237</v>
      </c>
      <c r="H2826" t="s">
        <v>1243</v>
      </c>
      <c r="J2826">
        <v>93</v>
      </c>
    </row>
    <row r="2827" spans="1:10">
      <c r="A2827">
        <v>715237</v>
      </c>
      <c r="B2827" t="s">
        <v>1411</v>
      </c>
      <c r="C2827" t="s">
        <v>3631</v>
      </c>
      <c r="D2827" t="s">
        <v>1234</v>
      </c>
      <c r="E2827" t="s">
        <v>1249</v>
      </c>
      <c r="F2827" t="s">
        <v>380</v>
      </c>
      <c r="G2827" t="s">
        <v>1237</v>
      </c>
      <c r="H2827" t="s">
        <v>1243</v>
      </c>
      <c r="J2827">
        <v>77</v>
      </c>
    </row>
    <row r="2828" spans="1:10">
      <c r="A2828">
        <v>702945</v>
      </c>
      <c r="B2828" t="s">
        <v>1258</v>
      </c>
      <c r="C2828" t="s">
        <v>3632</v>
      </c>
      <c r="D2828" t="s">
        <v>1234</v>
      </c>
      <c r="F2828" t="s">
        <v>1261</v>
      </c>
      <c r="G2828" t="s">
        <v>1237</v>
      </c>
      <c r="J2828">
        <v>93</v>
      </c>
    </row>
    <row r="2829" spans="1:10">
      <c r="A2829">
        <v>806622</v>
      </c>
      <c r="B2829" t="s">
        <v>3633</v>
      </c>
      <c r="C2829" t="s">
        <v>3634</v>
      </c>
      <c r="D2829" t="s">
        <v>1241</v>
      </c>
      <c r="E2829" t="s">
        <v>1242</v>
      </c>
      <c r="F2829" t="s">
        <v>380</v>
      </c>
      <c r="G2829" t="s">
        <v>1237</v>
      </c>
      <c r="J2829">
        <v>7</v>
      </c>
    </row>
    <row r="2830" spans="1:10">
      <c r="A2830">
        <v>811790</v>
      </c>
      <c r="B2830" t="s">
        <v>1605</v>
      </c>
      <c r="C2830" t="s">
        <v>3634</v>
      </c>
      <c r="D2830" t="s">
        <v>1241</v>
      </c>
      <c r="E2830" t="s">
        <v>1242</v>
      </c>
      <c r="F2830" t="s">
        <v>380</v>
      </c>
      <c r="G2830" t="s">
        <v>1237</v>
      </c>
      <c r="H2830" t="s">
        <v>1243</v>
      </c>
      <c r="J2830">
        <v>65</v>
      </c>
    </row>
    <row r="2831" spans="1:10">
      <c r="A2831">
        <v>713314</v>
      </c>
      <c r="B2831" t="s">
        <v>1411</v>
      </c>
      <c r="C2831" t="s">
        <v>3635</v>
      </c>
      <c r="D2831" t="s">
        <v>1234</v>
      </c>
      <c r="E2831" t="s">
        <v>1235</v>
      </c>
      <c r="F2831" t="s">
        <v>380</v>
      </c>
      <c r="G2831" t="s">
        <v>1237</v>
      </c>
      <c r="J2831">
        <v>10</v>
      </c>
    </row>
    <row r="2832" spans="1:10">
      <c r="A2832">
        <v>804380</v>
      </c>
      <c r="B2832" t="s">
        <v>1395</v>
      </c>
      <c r="C2832" t="s">
        <v>3636</v>
      </c>
      <c r="D2832" t="s">
        <v>1241</v>
      </c>
      <c r="F2832" t="s">
        <v>380</v>
      </c>
      <c r="G2832" t="s">
        <v>1237</v>
      </c>
      <c r="J2832">
        <v>96</v>
      </c>
    </row>
    <row r="2833" spans="1:10">
      <c r="A2833">
        <v>807852</v>
      </c>
      <c r="B2833" t="s">
        <v>3637</v>
      </c>
      <c r="C2833" t="s">
        <v>3638</v>
      </c>
      <c r="D2833" t="s">
        <v>1241</v>
      </c>
      <c r="F2833" t="s">
        <v>380</v>
      </c>
      <c r="G2833" t="s">
        <v>1237</v>
      </c>
      <c r="J2833">
        <v>8</v>
      </c>
    </row>
    <row r="2834" spans="1:10">
      <c r="A2834">
        <v>704201</v>
      </c>
      <c r="B2834" t="s">
        <v>1258</v>
      </c>
      <c r="C2834" t="s">
        <v>3639</v>
      </c>
      <c r="D2834" t="s">
        <v>1234</v>
      </c>
      <c r="E2834" t="s">
        <v>1250</v>
      </c>
      <c r="F2834" t="s">
        <v>380</v>
      </c>
      <c r="G2834" t="s">
        <v>1237</v>
      </c>
      <c r="H2834" t="s">
        <v>1243</v>
      </c>
      <c r="J2834">
        <v>81</v>
      </c>
    </row>
    <row r="2835" spans="1:10">
      <c r="A2835">
        <v>701883</v>
      </c>
      <c r="B2835" t="s">
        <v>3640</v>
      </c>
      <c r="C2835" t="s">
        <v>3641</v>
      </c>
      <c r="D2835" t="s">
        <v>1234</v>
      </c>
      <c r="E2835" t="s">
        <v>1248</v>
      </c>
      <c r="F2835" t="s">
        <v>197</v>
      </c>
      <c r="G2835" t="s">
        <v>1237</v>
      </c>
      <c r="J2835">
        <v>69</v>
      </c>
    </row>
    <row r="2836" spans="1:10">
      <c r="A2836">
        <v>776410</v>
      </c>
      <c r="B2836" t="s">
        <v>122</v>
      </c>
      <c r="C2836" t="s">
        <v>3642</v>
      </c>
      <c r="D2836" t="s">
        <v>1234</v>
      </c>
      <c r="E2836" t="s">
        <v>1248</v>
      </c>
      <c r="F2836" t="s">
        <v>197</v>
      </c>
      <c r="G2836" t="s">
        <v>1237</v>
      </c>
      <c r="H2836" t="s">
        <v>1243</v>
      </c>
      <c r="J2836">
        <v>8</v>
      </c>
    </row>
    <row r="2837" spans="1:10">
      <c r="A2837">
        <v>811995</v>
      </c>
      <c r="B2837" t="s">
        <v>333</v>
      </c>
      <c r="C2837" t="s">
        <v>3643</v>
      </c>
      <c r="D2837" t="s">
        <v>1241</v>
      </c>
      <c r="E2837" t="s">
        <v>1248</v>
      </c>
      <c r="F2837" t="s">
        <v>197</v>
      </c>
      <c r="G2837" t="s">
        <v>1237</v>
      </c>
      <c r="J2837">
        <v>98</v>
      </c>
    </row>
    <row r="2838" spans="1:10">
      <c r="A2838">
        <v>889418</v>
      </c>
      <c r="B2838" t="s">
        <v>1500</v>
      </c>
      <c r="C2838" t="s">
        <v>3643</v>
      </c>
      <c r="D2838" t="s">
        <v>1241</v>
      </c>
      <c r="E2838" t="s">
        <v>1248</v>
      </c>
      <c r="F2838" t="s">
        <v>166</v>
      </c>
      <c r="G2838" t="s">
        <v>1237</v>
      </c>
      <c r="H2838" t="s">
        <v>1243</v>
      </c>
      <c r="I2838">
        <v>9155072</v>
      </c>
      <c r="J2838">
        <v>3</v>
      </c>
    </row>
    <row r="2839" spans="1:10">
      <c r="A2839">
        <v>810555</v>
      </c>
      <c r="B2839" t="s">
        <v>131</v>
      </c>
      <c r="C2839" t="s">
        <v>3644</v>
      </c>
      <c r="D2839" t="s">
        <v>1241</v>
      </c>
      <c r="E2839" t="s">
        <v>1248</v>
      </c>
      <c r="F2839" t="s">
        <v>197</v>
      </c>
      <c r="G2839" t="s">
        <v>1237</v>
      </c>
      <c r="J2839">
        <v>74</v>
      </c>
    </row>
    <row r="2840" spans="1:10">
      <c r="A2840">
        <v>773706</v>
      </c>
      <c r="B2840" t="s">
        <v>2041</v>
      </c>
      <c r="C2840" t="s">
        <v>3645</v>
      </c>
      <c r="D2840" t="s">
        <v>1234</v>
      </c>
      <c r="E2840" t="s">
        <v>1271</v>
      </c>
      <c r="F2840" t="s">
        <v>179</v>
      </c>
      <c r="G2840" t="s">
        <v>1237</v>
      </c>
      <c r="H2840" t="s">
        <v>1243</v>
      </c>
      <c r="I2840">
        <v>1377206</v>
      </c>
      <c r="J2840">
        <v>68</v>
      </c>
    </row>
    <row r="2841" spans="1:10">
      <c r="A2841">
        <v>807165</v>
      </c>
      <c r="B2841" t="s">
        <v>1429</v>
      </c>
      <c r="C2841" t="s">
        <v>3646</v>
      </c>
      <c r="D2841" t="s">
        <v>1241</v>
      </c>
      <c r="E2841" t="s">
        <v>1242</v>
      </c>
      <c r="F2841" t="s">
        <v>380</v>
      </c>
      <c r="G2841" t="s">
        <v>1237</v>
      </c>
      <c r="J2841">
        <v>8</v>
      </c>
    </row>
    <row r="2842" spans="1:10">
      <c r="A2842">
        <v>807816</v>
      </c>
      <c r="B2842" t="s">
        <v>915</v>
      </c>
      <c r="C2842" t="s">
        <v>3647</v>
      </c>
      <c r="D2842" t="s">
        <v>1241</v>
      </c>
      <c r="F2842" t="s">
        <v>179</v>
      </c>
      <c r="G2842" t="s">
        <v>1237</v>
      </c>
      <c r="H2842" t="s">
        <v>1243</v>
      </c>
      <c r="I2842">
        <v>9155046</v>
      </c>
      <c r="J2842">
        <v>99</v>
      </c>
    </row>
    <row r="2843" spans="1:10">
      <c r="A2843">
        <v>716569</v>
      </c>
      <c r="B2843" t="s">
        <v>1417</v>
      </c>
      <c r="C2843" t="s">
        <v>3648</v>
      </c>
      <c r="D2843" t="s">
        <v>1234</v>
      </c>
      <c r="E2843" t="s">
        <v>1271</v>
      </c>
      <c r="F2843" t="s">
        <v>380</v>
      </c>
      <c r="G2843" t="s">
        <v>1237</v>
      </c>
      <c r="H2843" t="s">
        <v>1243</v>
      </c>
      <c r="J2843">
        <v>63</v>
      </c>
    </row>
    <row r="2844" spans="1:10">
      <c r="A2844">
        <v>811542</v>
      </c>
      <c r="B2844" t="s">
        <v>2127</v>
      </c>
      <c r="C2844" t="s">
        <v>3649</v>
      </c>
      <c r="D2844" t="s">
        <v>1241</v>
      </c>
      <c r="F2844" t="s">
        <v>380</v>
      </c>
      <c r="G2844" t="s">
        <v>1237</v>
      </c>
      <c r="J2844">
        <v>8</v>
      </c>
    </row>
    <row r="2845" spans="1:10">
      <c r="A2845">
        <v>703871</v>
      </c>
      <c r="B2845" t="s">
        <v>1411</v>
      </c>
      <c r="C2845" t="s">
        <v>3650</v>
      </c>
      <c r="D2845" t="s">
        <v>1234</v>
      </c>
      <c r="F2845" t="s">
        <v>380</v>
      </c>
      <c r="G2845" t="s">
        <v>1237</v>
      </c>
      <c r="J2845">
        <v>97</v>
      </c>
    </row>
    <row r="2846" spans="1:10">
      <c r="A2846">
        <v>709931</v>
      </c>
      <c r="B2846" t="s">
        <v>2041</v>
      </c>
      <c r="C2846" t="s">
        <v>3650</v>
      </c>
      <c r="D2846" t="s">
        <v>1234</v>
      </c>
      <c r="E2846" t="s">
        <v>1271</v>
      </c>
      <c r="F2846" t="s">
        <v>380</v>
      </c>
      <c r="G2846" t="s">
        <v>1237</v>
      </c>
      <c r="H2846" t="s">
        <v>1243</v>
      </c>
      <c r="J2846">
        <v>76</v>
      </c>
    </row>
    <row r="2847" spans="1:10">
      <c r="A2847">
        <v>812788</v>
      </c>
      <c r="B2847" t="s">
        <v>1420</v>
      </c>
      <c r="C2847" t="s">
        <v>3651</v>
      </c>
      <c r="D2847" t="s">
        <v>1241</v>
      </c>
      <c r="E2847" t="s">
        <v>1242</v>
      </c>
      <c r="F2847" t="s">
        <v>380</v>
      </c>
      <c r="G2847" t="s">
        <v>1237</v>
      </c>
      <c r="J2847">
        <v>10</v>
      </c>
    </row>
    <row r="2848" spans="1:10">
      <c r="A2848">
        <v>709353</v>
      </c>
      <c r="B2848" t="s">
        <v>1519</v>
      </c>
      <c r="C2848" t="s">
        <v>3652</v>
      </c>
      <c r="D2848" t="s">
        <v>1234</v>
      </c>
      <c r="E2848" t="s">
        <v>1256</v>
      </c>
      <c r="F2848" t="s">
        <v>380</v>
      </c>
      <c r="G2848" t="s">
        <v>1237</v>
      </c>
      <c r="H2848" t="s">
        <v>1243</v>
      </c>
      <c r="J2848">
        <v>91</v>
      </c>
    </row>
    <row r="2849" spans="1:10">
      <c r="A2849">
        <v>714865</v>
      </c>
      <c r="B2849" t="s">
        <v>938</v>
      </c>
      <c r="C2849" t="s">
        <v>3653</v>
      </c>
      <c r="D2849" t="s">
        <v>1234</v>
      </c>
      <c r="E2849" t="s">
        <v>1236</v>
      </c>
      <c r="F2849" t="s">
        <v>380</v>
      </c>
      <c r="G2849" t="s">
        <v>1237</v>
      </c>
      <c r="J2849">
        <v>65</v>
      </c>
    </row>
    <row r="2850" spans="1:10">
      <c r="A2850">
        <v>807738</v>
      </c>
      <c r="B2850" t="s">
        <v>960</v>
      </c>
      <c r="C2850" t="s">
        <v>3654</v>
      </c>
      <c r="D2850" t="s">
        <v>1241</v>
      </c>
      <c r="E2850" t="s">
        <v>1271</v>
      </c>
      <c r="F2850" t="s">
        <v>380</v>
      </c>
      <c r="G2850" t="s">
        <v>1237</v>
      </c>
      <c r="J2850">
        <v>76</v>
      </c>
    </row>
    <row r="2851" spans="1:10">
      <c r="A2851">
        <v>711238</v>
      </c>
      <c r="B2851" t="s">
        <v>1382</v>
      </c>
      <c r="C2851" t="s">
        <v>3655</v>
      </c>
      <c r="D2851" t="s">
        <v>1234</v>
      </c>
      <c r="F2851" t="s">
        <v>169</v>
      </c>
      <c r="G2851" t="s">
        <v>1237</v>
      </c>
      <c r="H2851" t="s">
        <v>1243</v>
      </c>
      <c r="J2851">
        <v>2</v>
      </c>
    </row>
    <row r="2852" spans="1:10">
      <c r="A2852">
        <v>718667</v>
      </c>
      <c r="B2852" t="s">
        <v>652</v>
      </c>
      <c r="C2852" t="s">
        <v>1143</v>
      </c>
      <c r="D2852" t="s">
        <v>1234</v>
      </c>
      <c r="E2852" t="s">
        <v>1312</v>
      </c>
      <c r="F2852" t="s">
        <v>219</v>
      </c>
      <c r="G2852" t="s">
        <v>1237</v>
      </c>
      <c r="H2852" t="s">
        <v>1243</v>
      </c>
      <c r="I2852">
        <v>9150217</v>
      </c>
      <c r="J2852">
        <v>86</v>
      </c>
    </row>
    <row r="2853" spans="1:10">
      <c r="A2853">
        <v>774775</v>
      </c>
      <c r="B2853" t="s">
        <v>663</v>
      </c>
      <c r="C2853" t="s">
        <v>1143</v>
      </c>
      <c r="D2853" t="s">
        <v>1234</v>
      </c>
      <c r="E2853" t="s">
        <v>1312</v>
      </c>
      <c r="F2853" t="s">
        <v>219</v>
      </c>
      <c r="G2853" t="s">
        <v>1237</v>
      </c>
      <c r="H2853" t="s">
        <v>1243</v>
      </c>
      <c r="I2853">
        <v>9150415</v>
      </c>
      <c r="J2853">
        <v>11</v>
      </c>
    </row>
    <row r="2854" spans="1:10">
      <c r="A2854">
        <v>716042</v>
      </c>
      <c r="B2854" t="s">
        <v>1023</v>
      </c>
      <c r="C2854" t="s">
        <v>3656</v>
      </c>
      <c r="D2854" t="s">
        <v>1234</v>
      </c>
      <c r="E2854" t="s">
        <v>1236</v>
      </c>
      <c r="F2854" t="s">
        <v>380</v>
      </c>
      <c r="G2854" t="s">
        <v>1237</v>
      </c>
      <c r="J2854">
        <v>88</v>
      </c>
    </row>
    <row r="2855" spans="1:10">
      <c r="A2855">
        <v>776150</v>
      </c>
      <c r="B2855" t="s">
        <v>1019</v>
      </c>
      <c r="C2855" t="s">
        <v>3657</v>
      </c>
      <c r="D2855" t="s">
        <v>1234</v>
      </c>
      <c r="E2855" t="s">
        <v>1292</v>
      </c>
      <c r="F2855" t="s">
        <v>169</v>
      </c>
      <c r="G2855" t="s">
        <v>1237</v>
      </c>
      <c r="H2855" t="s">
        <v>1243</v>
      </c>
      <c r="I2855">
        <v>9150296</v>
      </c>
      <c r="J2855">
        <v>3</v>
      </c>
    </row>
    <row r="2856" spans="1:10">
      <c r="A2856">
        <v>804165</v>
      </c>
      <c r="B2856" t="s">
        <v>1406</v>
      </c>
      <c r="C2856" t="s">
        <v>3620</v>
      </c>
      <c r="D2856" t="s">
        <v>1241</v>
      </c>
      <c r="F2856" t="s">
        <v>380</v>
      </c>
      <c r="G2856" t="s">
        <v>1237</v>
      </c>
      <c r="J2856">
        <v>8</v>
      </c>
    </row>
    <row r="2857" spans="1:10">
      <c r="A2857">
        <v>810759</v>
      </c>
      <c r="B2857" t="s">
        <v>1929</v>
      </c>
      <c r="C2857" t="s">
        <v>3620</v>
      </c>
      <c r="D2857" t="s">
        <v>1241</v>
      </c>
      <c r="E2857" t="s">
        <v>1242</v>
      </c>
      <c r="F2857" t="s">
        <v>380</v>
      </c>
      <c r="G2857" t="s">
        <v>1237</v>
      </c>
      <c r="H2857" t="s">
        <v>1243</v>
      </c>
      <c r="J2857">
        <v>81</v>
      </c>
    </row>
    <row r="2858" spans="1:10">
      <c r="A2858">
        <v>810303</v>
      </c>
      <c r="B2858" t="s">
        <v>1351</v>
      </c>
      <c r="C2858" t="s">
        <v>3620</v>
      </c>
      <c r="D2858" t="s">
        <v>1241</v>
      </c>
      <c r="E2858" t="s">
        <v>1236</v>
      </c>
      <c r="F2858" t="s">
        <v>179</v>
      </c>
      <c r="G2858" t="s">
        <v>1237</v>
      </c>
      <c r="J2858">
        <v>74</v>
      </c>
    </row>
    <row r="2859" spans="1:10">
      <c r="A2859">
        <v>713965</v>
      </c>
      <c r="B2859" t="s">
        <v>671</v>
      </c>
      <c r="C2859" t="s">
        <v>3658</v>
      </c>
      <c r="D2859" t="s">
        <v>1234</v>
      </c>
      <c r="E2859" t="s">
        <v>1242</v>
      </c>
      <c r="F2859" t="s">
        <v>179</v>
      </c>
      <c r="G2859" t="s">
        <v>1237</v>
      </c>
      <c r="J2859">
        <v>10</v>
      </c>
    </row>
    <row r="2860" spans="1:10">
      <c r="A2860">
        <v>806553</v>
      </c>
      <c r="B2860" t="s">
        <v>915</v>
      </c>
      <c r="C2860" t="s">
        <v>3659</v>
      </c>
      <c r="D2860" t="s">
        <v>1241</v>
      </c>
      <c r="E2860" t="s">
        <v>1242</v>
      </c>
      <c r="F2860" t="s">
        <v>219</v>
      </c>
      <c r="G2860" t="s">
        <v>1237</v>
      </c>
      <c r="J2860">
        <v>13</v>
      </c>
    </row>
    <row r="2861" spans="1:10">
      <c r="A2861">
        <v>718678</v>
      </c>
      <c r="B2861" t="s">
        <v>1133</v>
      </c>
      <c r="C2861" t="s">
        <v>3660</v>
      </c>
      <c r="D2861" t="s">
        <v>1234</v>
      </c>
      <c r="E2861" t="s">
        <v>1245</v>
      </c>
      <c r="F2861" t="s">
        <v>1888</v>
      </c>
      <c r="G2861" t="s">
        <v>1237</v>
      </c>
      <c r="J2861">
        <v>97</v>
      </c>
    </row>
    <row r="2862" spans="1:10">
      <c r="A2862">
        <v>716545</v>
      </c>
      <c r="B2862" t="s">
        <v>675</v>
      </c>
      <c r="C2862" t="s">
        <v>3660</v>
      </c>
      <c r="D2862" t="s">
        <v>1234</v>
      </c>
      <c r="E2862" t="s">
        <v>1245</v>
      </c>
      <c r="F2862" t="s">
        <v>1888</v>
      </c>
      <c r="G2862" t="s">
        <v>1237</v>
      </c>
      <c r="J2862">
        <v>94</v>
      </c>
    </row>
    <row r="2863" spans="1:10">
      <c r="A2863">
        <v>713269</v>
      </c>
      <c r="B2863" t="s">
        <v>1288</v>
      </c>
      <c r="C2863" t="s">
        <v>3660</v>
      </c>
      <c r="D2863" t="s">
        <v>1234</v>
      </c>
      <c r="F2863" t="s">
        <v>380</v>
      </c>
      <c r="G2863" t="s">
        <v>1237</v>
      </c>
      <c r="J2863">
        <v>82</v>
      </c>
    </row>
    <row r="2864" spans="1:10">
      <c r="A2864">
        <v>775575</v>
      </c>
      <c r="B2864" t="s">
        <v>1288</v>
      </c>
      <c r="C2864" t="s">
        <v>3660</v>
      </c>
      <c r="D2864" t="s">
        <v>1234</v>
      </c>
      <c r="E2864" t="s">
        <v>1249</v>
      </c>
      <c r="F2864" t="s">
        <v>1769</v>
      </c>
      <c r="G2864" t="s">
        <v>1237</v>
      </c>
      <c r="H2864" t="s">
        <v>1243</v>
      </c>
      <c r="J2864">
        <v>84</v>
      </c>
    </row>
    <row r="2865" spans="1:10">
      <c r="A2865">
        <v>804344</v>
      </c>
      <c r="B2865" t="s">
        <v>2051</v>
      </c>
      <c r="C2865" t="s">
        <v>3661</v>
      </c>
      <c r="D2865" t="s">
        <v>1241</v>
      </c>
      <c r="E2865" t="s">
        <v>1248</v>
      </c>
      <c r="F2865" t="s">
        <v>197</v>
      </c>
      <c r="G2865" t="s">
        <v>1237</v>
      </c>
      <c r="J2865">
        <v>96</v>
      </c>
    </row>
    <row r="2866" spans="1:10">
      <c r="A2866">
        <v>890614</v>
      </c>
      <c r="B2866" t="s">
        <v>2910</v>
      </c>
      <c r="C2866" t="s">
        <v>3661</v>
      </c>
      <c r="D2866" t="s">
        <v>1241</v>
      </c>
      <c r="E2866" t="s">
        <v>1249</v>
      </c>
      <c r="F2866" t="s">
        <v>179</v>
      </c>
      <c r="G2866" t="s">
        <v>1237</v>
      </c>
      <c r="H2866" t="s">
        <v>1243</v>
      </c>
      <c r="J2866">
        <v>12</v>
      </c>
    </row>
    <row r="2867" spans="1:10">
      <c r="A2867">
        <v>704326</v>
      </c>
      <c r="B2867" t="s">
        <v>1023</v>
      </c>
      <c r="C2867" t="s">
        <v>3662</v>
      </c>
      <c r="D2867" t="s">
        <v>1234</v>
      </c>
      <c r="E2867" t="s">
        <v>1319</v>
      </c>
      <c r="F2867" t="s">
        <v>189</v>
      </c>
      <c r="G2867" t="s">
        <v>1237</v>
      </c>
      <c r="H2867" t="s">
        <v>1243</v>
      </c>
      <c r="J2867">
        <v>18</v>
      </c>
    </row>
    <row r="2868" spans="1:10">
      <c r="A2868">
        <v>777620</v>
      </c>
      <c r="B2868" t="s">
        <v>116</v>
      </c>
      <c r="C2868" t="s">
        <v>3662</v>
      </c>
      <c r="D2868" t="s">
        <v>1234</v>
      </c>
      <c r="E2868" t="s">
        <v>1319</v>
      </c>
      <c r="F2868" t="s">
        <v>189</v>
      </c>
      <c r="G2868" t="s">
        <v>1237</v>
      </c>
      <c r="H2868" t="s">
        <v>1243</v>
      </c>
      <c r="J2868">
        <v>14</v>
      </c>
    </row>
    <row r="2869" spans="1:10">
      <c r="A2869">
        <v>777619</v>
      </c>
      <c r="B2869" t="s">
        <v>1298</v>
      </c>
      <c r="C2869" t="s">
        <v>3662</v>
      </c>
      <c r="D2869" t="s">
        <v>1234</v>
      </c>
      <c r="E2869" t="s">
        <v>1319</v>
      </c>
      <c r="F2869" t="s">
        <v>189</v>
      </c>
      <c r="G2869" t="s">
        <v>1237</v>
      </c>
      <c r="H2869" t="s">
        <v>1243</v>
      </c>
      <c r="J2869">
        <v>15</v>
      </c>
    </row>
    <row r="2870" spans="1:10">
      <c r="A2870">
        <v>801100</v>
      </c>
      <c r="B2870" t="s">
        <v>1386</v>
      </c>
      <c r="C2870" t="s">
        <v>3663</v>
      </c>
      <c r="D2870" t="s">
        <v>1241</v>
      </c>
      <c r="E2870" t="s">
        <v>1271</v>
      </c>
      <c r="F2870" t="s">
        <v>380</v>
      </c>
      <c r="G2870" t="s">
        <v>1237</v>
      </c>
      <c r="J2870">
        <v>78</v>
      </c>
    </row>
    <row r="2871" spans="1:10">
      <c r="A2871">
        <v>810176</v>
      </c>
      <c r="B2871" t="s">
        <v>3664</v>
      </c>
      <c r="C2871" t="s">
        <v>3663</v>
      </c>
      <c r="D2871" t="s">
        <v>1241</v>
      </c>
      <c r="E2871" t="s">
        <v>1319</v>
      </c>
      <c r="F2871" t="s">
        <v>380</v>
      </c>
      <c r="G2871" t="s">
        <v>1237</v>
      </c>
      <c r="J2871">
        <v>85</v>
      </c>
    </row>
    <row r="2872" spans="1:10">
      <c r="A2872">
        <v>713068</v>
      </c>
      <c r="B2872" t="s">
        <v>1069</v>
      </c>
      <c r="C2872" t="s">
        <v>3665</v>
      </c>
      <c r="D2872" t="s">
        <v>1234</v>
      </c>
      <c r="E2872" t="s">
        <v>1271</v>
      </c>
      <c r="F2872" t="s">
        <v>380</v>
      </c>
      <c r="G2872" t="s">
        <v>1237</v>
      </c>
      <c r="J2872">
        <v>77</v>
      </c>
    </row>
    <row r="2873" spans="1:10">
      <c r="A2873">
        <v>812595</v>
      </c>
      <c r="B2873" t="s">
        <v>1432</v>
      </c>
      <c r="C2873" t="s">
        <v>3666</v>
      </c>
      <c r="D2873" t="s">
        <v>1241</v>
      </c>
      <c r="E2873" t="s">
        <v>1271</v>
      </c>
      <c r="F2873" t="s">
        <v>179</v>
      </c>
      <c r="G2873" t="s">
        <v>1237</v>
      </c>
      <c r="J2873">
        <v>88</v>
      </c>
    </row>
    <row r="2874" spans="1:10">
      <c r="A2874">
        <v>718646</v>
      </c>
      <c r="B2874" t="s">
        <v>1411</v>
      </c>
      <c r="C2874" t="s">
        <v>3667</v>
      </c>
      <c r="D2874" t="s">
        <v>1234</v>
      </c>
      <c r="E2874" t="s">
        <v>1248</v>
      </c>
      <c r="F2874" t="s">
        <v>380</v>
      </c>
      <c r="G2874" t="s">
        <v>1237</v>
      </c>
      <c r="H2874" t="s">
        <v>1243</v>
      </c>
      <c r="J2874">
        <v>88</v>
      </c>
    </row>
    <row r="2875" spans="1:10">
      <c r="A2875">
        <v>713815</v>
      </c>
      <c r="B2875" t="s">
        <v>1411</v>
      </c>
      <c r="C2875" t="s">
        <v>3667</v>
      </c>
      <c r="D2875" t="s">
        <v>1234</v>
      </c>
      <c r="E2875" t="s">
        <v>1236</v>
      </c>
      <c r="F2875" t="s">
        <v>380</v>
      </c>
      <c r="G2875" t="s">
        <v>1237</v>
      </c>
      <c r="J2875">
        <v>88</v>
      </c>
    </row>
    <row r="2876" spans="1:10">
      <c r="A2876">
        <v>889340</v>
      </c>
      <c r="B2876" t="s">
        <v>1505</v>
      </c>
      <c r="C2876" t="s">
        <v>3668</v>
      </c>
      <c r="D2876" t="s">
        <v>1241</v>
      </c>
      <c r="E2876" t="s">
        <v>1242</v>
      </c>
      <c r="F2876" t="s">
        <v>1261</v>
      </c>
      <c r="G2876" t="s">
        <v>1237</v>
      </c>
      <c r="H2876" t="s">
        <v>1243</v>
      </c>
      <c r="J2876">
        <v>11</v>
      </c>
    </row>
    <row r="2877" spans="1:10">
      <c r="A2877">
        <v>804586</v>
      </c>
      <c r="B2877" t="s">
        <v>1252</v>
      </c>
      <c r="C2877" t="s">
        <v>3668</v>
      </c>
      <c r="D2877" t="s">
        <v>1241</v>
      </c>
      <c r="F2877" t="s">
        <v>380</v>
      </c>
      <c r="G2877" t="s">
        <v>1237</v>
      </c>
      <c r="J2877">
        <v>75</v>
      </c>
    </row>
    <row r="2878" spans="1:10">
      <c r="A2878">
        <v>774477</v>
      </c>
      <c r="B2878" t="s">
        <v>1097</v>
      </c>
      <c r="C2878" t="s">
        <v>1096</v>
      </c>
      <c r="D2878" t="s">
        <v>1234</v>
      </c>
      <c r="E2878" t="s">
        <v>1256</v>
      </c>
      <c r="F2878" t="s">
        <v>195</v>
      </c>
      <c r="G2878" t="s">
        <v>1237</v>
      </c>
      <c r="H2878" t="s">
        <v>1243</v>
      </c>
      <c r="J2878">
        <v>14</v>
      </c>
    </row>
    <row r="2879" spans="1:10">
      <c r="A2879">
        <v>702801</v>
      </c>
      <c r="B2879" t="s">
        <v>1023</v>
      </c>
      <c r="C2879" t="s">
        <v>3669</v>
      </c>
      <c r="D2879" t="s">
        <v>1234</v>
      </c>
      <c r="E2879" t="s">
        <v>1312</v>
      </c>
      <c r="F2879" t="s">
        <v>380</v>
      </c>
      <c r="G2879" t="s">
        <v>1237</v>
      </c>
      <c r="H2879" t="s">
        <v>1243</v>
      </c>
      <c r="J2879">
        <v>87</v>
      </c>
    </row>
    <row r="2880" spans="1:10">
      <c r="A2880">
        <v>712657</v>
      </c>
      <c r="B2880" t="s">
        <v>1247</v>
      </c>
      <c r="C2880" t="s">
        <v>3670</v>
      </c>
      <c r="D2880" t="s">
        <v>1234</v>
      </c>
      <c r="E2880" t="s">
        <v>1271</v>
      </c>
      <c r="F2880" t="s">
        <v>380</v>
      </c>
      <c r="G2880" t="s">
        <v>1237</v>
      </c>
      <c r="J2880">
        <v>64</v>
      </c>
    </row>
    <row r="2881" spans="1:10">
      <c r="A2881">
        <v>714168</v>
      </c>
      <c r="B2881" t="s">
        <v>1553</v>
      </c>
      <c r="C2881" t="s">
        <v>3671</v>
      </c>
      <c r="D2881" t="s">
        <v>1234</v>
      </c>
      <c r="F2881" t="s">
        <v>380</v>
      </c>
      <c r="G2881" t="s">
        <v>1237</v>
      </c>
      <c r="H2881" t="s">
        <v>1243</v>
      </c>
      <c r="J2881">
        <v>85</v>
      </c>
    </row>
    <row r="2882" spans="1:10">
      <c r="A2882">
        <v>715701</v>
      </c>
      <c r="B2882" t="s">
        <v>2041</v>
      </c>
      <c r="C2882" t="s">
        <v>3672</v>
      </c>
      <c r="D2882" t="s">
        <v>1234</v>
      </c>
      <c r="E2882" t="s">
        <v>1248</v>
      </c>
      <c r="F2882" t="s">
        <v>380</v>
      </c>
      <c r="G2882" t="s">
        <v>1237</v>
      </c>
      <c r="J2882">
        <v>66</v>
      </c>
    </row>
    <row r="2883" spans="1:10">
      <c r="A2883">
        <v>717658</v>
      </c>
      <c r="B2883" t="s">
        <v>1380</v>
      </c>
      <c r="C2883" t="s">
        <v>3673</v>
      </c>
      <c r="D2883" t="s">
        <v>1234</v>
      </c>
      <c r="E2883" t="s">
        <v>1271</v>
      </c>
      <c r="F2883" t="s">
        <v>1261</v>
      </c>
      <c r="G2883" t="s">
        <v>1237</v>
      </c>
      <c r="J2883">
        <v>4</v>
      </c>
    </row>
    <row r="2884" spans="1:10">
      <c r="A2884">
        <v>804555</v>
      </c>
      <c r="B2884" t="s">
        <v>1605</v>
      </c>
      <c r="C2884" t="s">
        <v>3674</v>
      </c>
      <c r="D2884" t="s">
        <v>1241</v>
      </c>
      <c r="E2884" t="s">
        <v>1236</v>
      </c>
      <c r="F2884" t="s">
        <v>380</v>
      </c>
      <c r="G2884" t="s">
        <v>1237</v>
      </c>
      <c r="J2884">
        <v>70</v>
      </c>
    </row>
    <row r="2885" spans="1:10">
      <c r="A2885">
        <v>702772</v>
      </c>
      <c r="B2885" t="s">
        <v>116</v>
      </c>
      <c r="C2885" t="s">
        <v>3675</v>
      </c>
      <c r="D2885" t="s">
        <v>1234</v>
      </c>
      <c r="E2885" t="s">
        <v>1242</v>
      </c>
      <c r="F2885" t="s">
        <v>1261</v>
      </c>
      <c r="G2885" t="s">
        <v>1237</v>
      </c>
      <c r="J2885">
        <v>11</v>
      </c>
    </row>
    <row r="2886" spans="1:10">
      <c r="A2886">
        <v>801223</v>
      </c>
      <c r="B2886" t="s">
        <v>1299</v>
      </c>
      <c r="C2886" t="s">
        <v>3676</v>
      </c>
      <c r="D2886" t="s">
        <v>1241</v>
      </c>
      <c r="F2886" t="s">
        <v>380</v>
      </c>
      <c r="G2886" t="s">
        <v>1237</v>
      </c>
      <c r="J2886">
        <v>8</v>
      </c>
    </row>
    <row r="2887" spans="1:10">
      <c r="A2887">
        <v>778790</v>
      </c>
      <c r="B2887" t="s">
        <v>1380</v>
      </c>
      <c r="C2887" t="s">
        <v>3677</v>
      </c>
      <c r="D2887" t="s">
        <v>1234</v>
      </c>
      <c r="E2887" t="s">
        <v>1236</v>
      </c>
      <c r="F2887" t="s">
        <v>561</v>
      </c>
      <c r="G2887" t="s">
        <v>1237</v>
      </c>
      <c r="H2887" t="s">
        <v>1243</v>
      </c>
    </row>
    <row r="2888" spans="1:10">
      <c r="A2888">
        <v>716167</v>
      </c>
      <c r="B2888" t="s">
        <v>1019</v>
      </c>
      <c r="C2888" t="s">
        <v>3678</v>
      </c>
      <c r="D2888" t="s">
        <v>1234</v>
      </c>
      <c r="F2888" t="s">
        <v>380</v>
      </c>
      <c r="G2888" t="s">
        <v>1237</v>
      </c>
      <c r="H2888" t="s">
        <v>1243</v>
      </c>
      <c r="J2888">
        <v>80</v>
      </c>
    </row>
    <row r="2889" spans="1:10">
      <c r="A2889">
        <v>716406</v>
      </c>
      <c r="B2889" t="s">
        <v>1755</v>
      </c>
      <c r="C2889" t="s">
        <v>3679</v>
      </c>
      <c r="D2889" t="s">
        <v>1234</v>
      </c>
      <c r="F2889" t="s">
        <v>380</v>
      </c>
      <c r="G2889" t="s">
        <v>1237</v>
      </c>
      <c r="H2889" t="s">
        <v>1243</v>
      </c>
      <c r="J2889">
        <v>86</v>
      </c>
    </row>
    <row r="2890" spans="1:10">
      <c r="A2890">
        <v>707088</v>
      </c>
      <c r="B2890" t="s">
        <v>1258</v>
      </c>
      <c r="C2890" t="s">
        <v>3680</v>
      </c>
      <c r="D2890" t="s">
        <v>1234</v>
      </c>
      <c r="F2890" t="s">
        <v>380</v>
      </c>
      <c r="G2890" t="s">
        <v>1237</v>
      </c>
      <c r="H2890" t="s">
        <v>1243</v>
      </c>
      <c r="J2890">
        <v>86</v>
      </c>
    </row>
    <row r="2891" spans="1:10">
      <c r="A2891">
        <v>776118</v>
      </c>
      <c r="B2891" t="s">
        <v>1382</v>
      </c>
      <c r="C2891" t="s">
        <v>3681</v>
      </c>
      <c r="D2891" t="s">
        <v>1234</v>
      </c>
      <c r="E2891" t="s">
        <v>1292</v>
      </c>
      <c r="F2891" t="s">
        <v>380</v>
      </c>
      <c r="G2891" t="s">
        <v>1237</v>
      </c>
      <c r="H2891" t="s">
        <v>1243</v>
      </c>
      <c r="J2891">
        <v>8</v>
      </c>
    </row>
    <row r="2892" spans="1:10">
      <c r="A2892">
        <v>807664</v>
      </c>
      <c r="B2892" t="s">
        <v>1442</v>
      </c>
      <c r="C2892" t="s">
        <v>3682</v>
      </c>
      <c r="D2892" t="s">
        <v>1241</v>
      </c>
      <c r="E2892" t="s">
        <v>1292</v>
      </c>
      <c r="F2892" t="s">
        <v>380</v>
      </c>
      <c r="G2892" t="s">
        <v>1237</v>
      </c>
      <c r="J2892">
        <v>9</v>
      </c>
    </row>
    <row r="2893" spans="1:10">
      <c r="A2893">
        <v>713790</v>
      </c>
      <c r="B2893" t="s">
        <v>1023</v>
      </c>
      <c r="C2893" t="s">
        <v>671</v>
      </c>
      <c r="D2893" t="s">
        <v>1234</v>
      </c>
      <c r="E2893" t="s">
        <v>1256</v>
      </c>
      <c r="F2893" t="s">
        <v>1647</v>
      </c>
      <c r="G2893" t="s">
        <v>1237</v>
      </c>
      <c r="J2893">
        <v>7</v>
      </c>
    </row>
    <row r="2894" spans="1:10">
      <c r="A2894">
        <v>707412</v>
      </c>
      <c r="B2894" t="s">
        <v>529</v>
      </c>
      <c r="C2894" t="s">
        <v>671</v>
      </c>
      <c r="D2894" t="s">
        <v>1234</v>
      </c>
      <c r="E2894" t="s">
        <v>1249</v>
      </c>
      <c r="F2894" t="s">
        <v>380</v>
      </c>
      <c r="G2894" t="s">
        <v>1237</v>
      </c>
      <c r="J2894">
        <v>93</v>
      </c>
    </row>
    <row r="2895" spans="1:10">
      <c r="A2895">
        <v>706634</v>
      </c>
      <c r="B2895" t="s">
        <v>1131</v>
      </c>
      <c r="C2895" t="s">
        <v>671</v>
      </c>
      <c r="D2895" t="s">
        <v>1234</v>
      </c>
      <c r="E2895" t="s">
        <v>1256</v>
      </c>
      <c r="F2895" t="s">
        <v>1647</v>
      </c>
      <c r="G2895" t="s">
        <v>1237</v>
      </c>
      <c r="J2895">
        <v>13</v>
      </c>
    </row>
    <row r="2896" spans="1:10">
      <c r="A2896">
        <v>702531</v>
      </c>
      <c r="B2896" t="s">
        <v>1288</v>
      </c>
      <c r="C2896" t="s">
        <v>671</v>
      </c>
      <c r="D2896" t="s">
        <v>1234</v>
      </c>
      <c r="E2896" t="s">
        <v>1254</v>
      </c>
      <c r="F2896" t="s">
        <v>380</v>
      </c>
      <c r="G2896" t="s">
        <v>1237</v>
      </c>
      <c r="J2896">
        <v>9</v>
      </c>
    </row>
    <row r="2897" spans="1:10">
      <c r="A2897">
        <v>708482</v>
      </c>
      <c r="B2897" t="s">
        <v>3368</v>
      </c>
      <c r="C2897" t="s">
        <v>3683</v>
      </c>
      <c r="D2897" t="s">
        <v>1234</v>
      </c>
      <c r="E2897" t="s">
        <v>1236</v>
      </c>
      <c r="F2897" t="s">
        <v>380</v>
      </c>
      <c r="G2897" t="s">
        <v>1237</v>
      </c>
      <c r="J2897">
        <v>78</v>
      </c>
    </row>
    <row r="2898" spans="1:10">
      <c r="A2898">
        <v>715547</v>
      </c>
      <c r="B2898" t="s">
        <v>2813</v>
      </c>
      <c r="C2898" t="s">
        <v>3683</v>
      </c>
      <c r="D2898" t="s">
        <v>1234</v>
      </c>
      <c r="E2898" t="s">
        <v>1248</v>
      </c>
      <c r="F2898" t="s">
        <v>1550</v>
      </c>
      <c r="G2898" t="s">
        <v>1237</v>
      </c>
      <c r="I2898">
        <v>1695754</v>
      </c>
      <c r="J2898">
        <v>71</v>
      </c>
    </row>
    <row r="2899" spans="1:10">
      <c r="A2899">
        <v>774097</v>
      </c>
      <c r="B2899" t="s">
        <v>652</v>
      </c>
      <c r="C2899" t="s">
        <v>3683</v>
      </c>
      <c r="D2899" t="s">
        <v>1234</v>
      </c>
      <c r="E2899" t="s">
        <v>1264</v>
      </c>
      <c r="F2899" t="s">
        <v>210</v>
      </c>
      <c r="G2899" t="s">
        <v>1237</v>
      </c>
      <c r="H2899" t="s">
        <v>1243</v>
      </c>
      <c r="I2899">
        <v>9150345</v>
      </c>
      <c r="J2899">
        <v>8</v>
      </c>
    </row>
    <row r="2900" spans="1:10">
      <c r="A2900">
        <v>715423</v>
      </c>
      <c r="B2900" t="s">
        <v>1023</v>
      </c>
      <c r="C2900" t="s">
        <v>3683</v>
      </c>
      <c r="D2900" t="s">
        <v>1234</v>
      </c>
      <c r="F2900" t="s">
        <v>380</v>
      </c>
      <c r="G2900" t="s">
        <v>1237</v>
      </c>
      <c r="J2900">
        <v>92</v>
      </c>
    </row>
    <row r="2901" spans="1:10">
      <c r="A2901">
        <v>710338</v>
      </c>
      <c r="B2901" t="s">
        <v>529</v>
      </c>
      <c r="C2901" t="s">
        <v>3683</v>
      </c>
      <c r="D2901" t="s">
        <v>1234</v>
      </c>
      <c r="E2901" t="s">
        <v>1236</v>
      </c>
      <c r="F2901" t="s">
        <v>380</v>
      </c>
      <c r="G2901" t="s">
        <v>1237</v>
      </c>
      <c r="J2901">
        <v>79</v>
      </c>
    </row>
    <row r="2902" spans="1:10">
      <c r="A2902">
        <v>709458</v>
      </c>
      <c r="B2902" t="s">
        <v>1399</v>
      </c>
      <c r="C2902" t="s">
        <v>3683</v>
      </c>
      <c r="D2902" t="s">
        <v>1234</v>
      </c>
      <c r="E2902" t="s">
        <v>1248</v>
      </c>
      <c r="F2902" t="s">
        <v>197</v>
      </c>
      <c r="G2902" t="s">
        <v>1237</v>
      </c>
      <c r="J2902">
        <v>99</v>
      </c>
    </row>
    <row r="2903" spans="1:10">
      <c r="A2903">
        <v>705273</v>
      </c>
      <c r="B2903" t="s">
        <v>938</v>
      </c>
      <c r="C2903" t="s">
        <v>3683</v>
      </c>
      <c r="D2903" t="s">
        <v>1234</v>
      </c>
      <c r="E2903" t="s">
        <v>1245</v>
      </c>
      <c r="F2903" t="s">
        <v>380</v>
      </c>
      <c r="G2903" t="s">
        <v>1237</v>
      </c>
      <c r="H2903" t="s">
        <v>1243</v>
      </c>
      <c r="J2903">
        <v>85</v>
      </c>
    </row>
    <row r="2904" spans="1:10">
      <c r="A2904">
        <v>712806</v>
      </c>
      <c r="B2904" t="s">
        <v>938</v>
      </c>
      <c r="C2904" t="s">
        <v>3683</v>
      </c>
      <c r="D2904" t="s">
        <v>1234</v>
      </c>
      <c r="E2904" t="s">
        <v>1236</v>
      </c>
      <c r="F2904" t="s">
        <v>380</v>
      </c>
      <c r="G2904" t="s">
        <v>1237</v>
      </c>
      <c r="H2904" t="s">
        <v>1243</v>
      </c>
      <c r="J2904">
        <v>91</v>
      </c>
    </row>
    <row r="2905" spans="1:10">
      <c r="A2905">
        <v>718781</v>
      </c>
      <c r="B2905" t="s">
        <v>1424</v>
      </c>
      <c r="C2905" t="s">
        <v>3683</v>
      </c>
      <c r="D2905" t="s">
        <v>1234</v>
      </c>
      <c r="F2905" t="s">
        <v>179</v>
      </c>
      <c r="G2905" t="s">
        <v>1237</v>
      </c>
      <c r="H2905" t="s">
        <v>1243</v>
      </c>
      <c r="I2905">
        <v>9150211</v>
      </c>
      <c r="J2905">
        <v>0</v>
      </c>
    </row>
    <row r="2906" spans="1:10">
      <c r="A2906">
        <v>802317</v>
      </c>
      <c r="B2906" t="s">
        <v>131</v>
      </c>
      <c r="C2906" t="s">
        <v>3684</v>
      </c>
      <c r="D2906" t="s">
        <v>1241</v>
      </c>
      <c r="E2906" t="s">
        <v>1248</v>
      </c>
      <c r="F2906" t="s">
        <v>380</v>
      </c>
      <c r="G2906" t="s">
        <v>1237</v>
      </c>
      <c r="H2906" t="s">
        <v>1243</v>
      </c>
      <c r="J2906">
        <v>87</v>
      </c>
    </row>
    <row r="2907" spans="1:10">
      <c r="A2907">
        <v>887626</v>
      </c>
      <c r="B2907" t="s">
        <v>967</v>
      </c>
      <c r="C2907" t="s">
        <v>3684</v>
      </c>
      <c r="D2907" t="s">
        <v>1241</v>
      </c>
      <c r="E2907" t="s">
        <v>1264</v>
      </c>
      <c r="F2907" t="s">
        <v>210</v>
      </c>
      <c r="G2907" t="s">
        <v>1237</v>
      </c>
      <c r="H2907" t="s">
        <v>1243</v>
      </c>
      <c r="I2907">
        <v>9155116</v>
      </c>
      <c r="J2907">
        <v>6</v>
      </c>
    </row>
    <row r="2908" spans="1:10">
      <c r="A2908">
        <v>810558</v>
      </c>
      <c r="B2908" t="s">
        <v>1985</v>
      </c>
      <c r="C2908" t="s">
        <v>3684</v>
      </c>
      <c r="D2908" t="s">
        <v>1241</v>
      </c>
      <c r="E2908" t="s">
        <v>1236</v>
      </c>
      <c r="F2908" t="s">
        <v>380</v>
      </c>
      <c r="G2908" t="s">
        <v>1237</v>
      </c>
      <c r="H2908" t="s">
        <v>1243</v>
      </c>
      <c r="J2908">
        <v>86</v>
      </c>
    </row>
    <row r="2909" spans="1:10">
      <c r="A2909">
        <v>811268</v>
      </c>
      <c r="B2909" t="s">
        <v>1449</v>
      </c>
      <c r="C2909" t="s">
        <v>3684</v>
      </c>
      <c r="D2909" t="s">
        <v>1241</v>
      </c>
      <c r="E2909" t="s">
        <v>1236</v>
      </c>
      <c r="F2909" t="s">
        <v>380</v>
      </c>
      <c r="G2909" t="s">
        <v>1237</v>
      </c>
      <c r="J2909">
        <v>68</v>
      </c>
    </row>
    <row r="2910" spans="1:10">
      <c r="A2910">
        <v>800799</v>
      </c>
      <c r="B2910" t="s">
        <v>915</v>
      </c>
      <c r="C2910" t="s">
        <v>3684</v>
      </c>
      <c r="D2910" t="s">
        <v>1241</v>
      </c>
      <c r="E2910" t="s">
        <v>1236</v>
      </c>
      <c r="F2910" t="s">
        <v>380</v>
      </c>
      <c r="G2910" t="s">
        <v>1237</v>
      </c>
      <c r="H2910" t="s">
        <v>1243</v>
      </c>
      <c r="J2910">
        <v>87</v>
      </c>
    </row>
    <row r="2911" spans="1:10">
      <c r="A2911">
        <v>775672</v>
      </c>
      <c r="B2911" t="s">
        <v>1349</v>
      </c>
      <c r="C2911" t="s">
        <v>3685</v>
      </c>
      <c r="D2911" t="s">
        <v>1234</v>
      </c>
      <c r="F2911" t="s">
        <v>327</v>
      </c>
      <c r="G2911" t="s">
        <v>1237</v>
      </c>
      <c r="H2911" t="s">
        <v>1243</v>
      </c>
      <c r="I2911">
        <v>9150354</v>
      </c>
      <c r="J2911">
        <v>7</v>
      </c>
    </row>
    <row r="2912" spans="1:10">
      <c r="A2912">
        <v>701165</v>
      </c>
      <c r="B2912" t="s">
        <v>1288</v>
      </c>
      <c r="C2912" t="s">
        <v>3686</v>
      </c>
      <c r="D2912" t="s">
        <v>1234</v>
      </c>
      <c r="E2912" t="s">
        <v>1242</v>
      </c>
      <c r="F2912" t="s">
        <v>380</v>
      </c>
      <c r="G2912" t="s">
        <v>1237</v>
      </c>
      <c r="H2912" t="s">
        <v>1243</v>
      </c>
      <c r="J2912">
        <v>85</v>
      </c>
    </row>
    <row r="2913" spans="1:10">
      <c r="A2913">
        <v>887767</v>
      </c>
      <c r="B2913" t="s">
        <v>2537</v>
      </c>
      <c r="C2913" t="s">
        <v>3687</v>
      </c>
      <c r="D2913" t="s">
        <v>1241</v>
      </c>
      <c r="F2913" t="s">
        <v>179</v>
      </c>
      <c r="G2913" t="s">
        <v>1237</v>
      </c>
      <c r="H2913" t="s">
        <v>1243</v>
      </c>
      <c r="J2913">
        <v>76</v>
      </c>
    </row>
    <row r="2914" spans="1:10">
      <c r="A2914">
        <v>802726</v>
      </c>
      <c r="B2914" t="s">
        <v>3688</v>
      </c>
      <c r="C2914" t="s">
        <v>3687</v>
      </c>
      <c r="D2914" t="s">
        <v>1241</v>
      </c>
      <c r="E2914" t="s">
        <v>1256</v>
      </c>
      <c r="F2914" t="s">
        <v>561</v>
      </c>
      <c r="G2914" t="s">
        <v>1237</v>
      </c>
      <c r="H2914" t="s">
        <v>1243</v>
      </c>
      <c r="J2914">
        <v>98</v>
      </c>
    </row>
    <row r="2915" spans="1:10">
      <c r="A2915">
        <v>808999</v>
      </c>
      <c r="B2915" t="s">
        <v>1358</v>
      </c>
      <c r="C2915" t="s">
        <v>3687</v>
      </c>
      <c r="D2915" t="s">
        <v>1241</v>
      </c>
      <c r="F2915" t="s">
        <v>380</v>
      </c>
      <c r="G2915" t="s">
        <v>1237</v>
      </c>
      <c r="J2915">
        <v>72</v>
      </c>
    </row>
    <row r="2916" spans="1:10">
      <c r="A2916">
        <v>812010</v>
      </c>
      <c r="B2916" t="s">
        <v>1432</v>
      </c>
      <c r="C2916" t="s">
        <v>3687</v>
      </c>
      <c r="D2916" t="s">
        <v>1241</v>
      </c>
      <c r="E2916" t="s">
        <v>1271</v>
      </c>
      <c r="F2916" t="s">
        <v>380</v>
      </c>
      <c r="G2916" t="s">
        <v>1237</v>
      </c>
      <c r="H2916" t="s">
        <v>1243</v>
      </c>
      <c r="J2916">
        <v>88</v>
      </c>
    </row>
    <row r="2917" spans="1:10">
      <c r="A2917">
        <v>808315</v>
      </c>
      <c r="B2917" t="s">
        <v>127</v>
      </c>
      <c r="C2917" t="s">
        <v>3687</v>
      </c>
      <c r="D2917" t="s">
        <v>1241</v>
      </c>
      <c r="E2917" t="s">
        <v>1242</v>
      </c>
      <c r="F2917" t="s">
        <v>380</v>
      </c>
      <c r="G2917" t="s">
        <v>1237</v>
      </c>
      <c r="J2917">
        <v>72</v>
      </c>
    </row>
    <row r="2918" spans="1:10">
      <c r="A2918">
        <v>812251</v>
      </c>
      <c r="B2918" t="s">
        <v>1500</v>
      </c>
      <c r="C2918" t="s">
        <v>3687</v>
      </c>
      <c r="D2918" t="s">
        <v>1241</v>
      </c>
      <c r="E2918" t="s">
        <v>1256</v>
      </c>
      <c r="F2918" t="s">
        <v>380</v>
      </c>
      <c r="G2918" t="s">
        <v>1237</v>
      </c>
      <c r="H2918" t="s">
        <v>1243</v>
      </c>
      <c r="J2918">
        <v>87</v>
      </c>
    </row>
    <row r="2919" spans="1:10">
      <c r="A2919">
        <v>808104</v>
      </c>
      <c r="B2919" t="s">
        <v>3689</v>
      </c>
      <c r="C2919" t="s">
        <v>3690</v>
      </c>
      <c r="D2919" t="s">
        <v>1241</v>
      </c>
      <c r="E2919" t="s">
        <v>1236</v>
      </c>
      <c r="F2919" t="s">
        <v>380</v>
      </c>
      <c r="G2919" t="s">
        <v>1237</v>
      </c>
      <c r="J2919">
        <v>72</v>
      </c>
    </row>
    <row r="2920" spans="1:10">
      <c r="A2920">
        <v>714166</v>
      </c>
      <c r="B2920" t="s">
        <v>1133</v>
      </c>
      <c r="C2920" t="s">
        <v>3691</v>
      </c>
      <c r="D2920" t="s">
        <v>1234</v>
      </c>
      <c r="E2920" t="s">
        <v>1242</v>
      </c>
      <c r="F2920" t="s">
        <v>380</v>
      </c>
      <c r="G2920" t="s">
        <v>1237</v>
      </c>
      <c r="J2920">
        <v>6</v>
      </c>
    </row>
    <row r="2921" spans="1:10">
      <c r="A2921">
        <v>714983</v>
      </c>
      <c r="B2921" t="s">
        <v>1539</v>
      </c>
      <c r="C2921" t="s">
        <v>3691</v>
      </c>
      <c r="D2921" t="s">
        <v>1234</v>
      </c>
      <c r="E2921" t="s">
        <v>1235</v>
      </c>
      <c r="F2921" t="s">
        <v>181</v>
      </c>
      <c r="G2921" t="s">
        <v>1237</v>
      </c>
      <c r="J2921">
        <v>3</v>
      </c>
    </row>
    <row r="2922" spans="1:10">
      <c r="A2922">
        <v>700363</v>
      </c>
      <c r="B2922" t="s">
        <v>3692</v>
      </c>
      <c r="C2922" t="s">
        <v>3691</v>
      </c>
      <c r="D2922" t="s">
        <v>1234</v>
      </c>
      <c r="F2922" t="s">
        <v>380</v>
      </c>
      <c r="G2922" t="s">
        <v>1237</v>
      </c>
      <c r="J2922">
        <v>5</v>
      </c>
    </row>
    <row r="2923" spans="1:10">
      <c r="A2923">
        <v>800972</v>
      </c>
      <c r="B2923" t="s">
        <v>1168</v>
      </c>
      <c r="C2923" t="s">
        <v>3693</v>
      </c>
      <c r="D2923" t="s">
        <v>1241</v>
      </c>
      <c r="E2923" t="s">
        <v>1242</v>
      </c>
      <c r="F2923" t="s">
        <v>380</v>
      </c>
      <c r="G2923" t="s">
        <v>1237</v>
      </c>
      <c r="J2923">
        <v>9</v>
      </c>
    </row>
    <row r="2924" spans="1:10">
      <c r="A2924">
        <v>812901</v>
      </c>
      <c r="B2924" t="s">
        <v>929</v>
      </c>
      <c r="C2924" t="s">
        <v>3693</v>
      </c>
      <c r="D2924" t="s">
        <v>1241</v>
      </c>
      <c r="E2924" t="s">
        <v>1292</v>
      </c>
      <c r="F2924" t="s">
        <v>179</v>
      </c>
      <c r="G2924" t="s">
        <v>1237</v>
      </c>
      <c r="H2924" t="s">
        <v>1243</v>
      </c>
      <c r="J2924">
        <v>8</v>
      </c>
    </row>
    <row r="2925" spans="1:10">
      <c r="A2925">
        <v>800820</v>
      </c>
      <c r="B2925" t="s">
        <v>1351</v>
      </c>
      <c r="C2925" t="s">
        <v>3693</v>
      </c>
      <c r="D2925" t="s">
        <v>1241</v>
      </c>
      <c r="E2925" t="s">
        <v>1235</v>
      </c>
      <c r="F2925" t="s">
        <v>181</v>
      </c>
      <c r="G2925" t="s">
        <v>1237</v>
      </c>
      <c r="J2925">
        <v>6</v>
      </c>
    </row>
    <row r="2926" spans="1:10">
      <c r="A2926">
        <v>808075</v>
      </c>
      <c r="B2926" t="s">
        <v>1355</v>
      </c>
      <c r="C2926" t="s">
        <v>3693</v>
      </c>
      <c r="D2926" t="s">
        <v>1241</v>
      </c>
      <c r="E2926" t="s">
        <v>1235</v>
      </c>
      <c r="F2926" t="s">
        <v>181</v>
      </c>
      <c r="G2926" t="s">
        <v>1237</v>
      </c>
      <c r="J2926">
        <v>8</v>
      </c>
    </row>
    <row r="2927" spans="1:10">
      <c r="A2927">
        <v>711489</v>
      </c>
      <c r="B2927" t="s">
        <v>652</v>
      </c>
      <c r="C2927" t="s">
        <v>3694</v>
      </c>
      <c r="D2927" t="s">
        <v>1234</v>
      </c>
      <c r="E2927" t="s">
        <v>1236</v>
      </c>
      <c r="F2927" t="s">
        <v>380</v>
      </c>
      <c r="G2927" t="s">
        <v>1237</v>
      </c>
      <c r="J2927">
        <v>94</v>
      </c>
    </row>
    <row r="2928" spans="1:10">
      <c r="A2928">
        <v>701488</v>
      </c>
      <c r="B2928" t="s">
        <v>1023</v>
      </c>
      <c r="C2928" t="s">
        <v>3694</v>
      </c>
      <c r="D2928" t="s">
        <v>1234</v>
      </c>
      <c r="E2928" t="s">
        <v>1236</v>
      </c>
      <c r="F2928" t="s">
        <v>380</v>
      </c>
      <c r="G2928" t="s">
        <v>1237</v>
      </c>
      <c r="H2928" t="s">
        <v>1243</v>
      </c>
      <c r="J2928">
        <v>77</v>
      </c>
    </row>
    <row r="2929" spans="1:10">
      <c r="A2929">
        <v>889359</v>
      </c>
      <c r="B2929" t="s">
        <v>1770</v>
      </c>
      <c r="C2929" t="s">
        <v>3695</v>
      </c>
      <c r="D2929" t="s">
        <v>1241</v>
      </c>
      <c r="E2929" t="s">
        <v>1236</v>
      </c>
      <c r="F2929" t="s">
        <v>1261</v>
      </c>
      <c r="G2929" t="s">
        <v>1237</v>
      </c>
      <c r="H2929" t="s">
        <v>1243</v>
      </c>
      <c r="J2929">
        <v>95</v>
      </c>
    </row>
    <row r="2930" spans="1:10">
      <c r="A2930">
        <v>802902</v>
      </c>
      <c r="B2930" t="s">
        <v>1745</v>
      </c>
      <c r="C2930" t="s">
        <v>3695</v>
      </c>
      <c r="D2930" t="s">
        <v>1241</v>
      </c>
      <c r="F2930" t="s">
        <v>219</v>
      </c>
      <c r="G2930" t="s">
        <v>1237</v>
      </c>
      <c r="J2930">
        <v>8</v>
      </c>
    </row>
    <row r="2931" spans="1:10">
      <c r="A2931">
        <v>709941</v>
      </c>
      <c r="B2931" t="s">
        <v>1539</v>
      </c>
      <c r="C2931" t="s">
        <v>3696</v>
      </c>
      <c r="D2931" t="s">
        <v>1234</v>
      </c>
      <c r="E2931" t="s">
        <v>1312</v>
      </c>
      <c r="F2931" t="s">
        <v>1819</v>
      </c>
      <c r="G2931" t="s">
        <v>1237</v>
      </c>
      <c r="J2931">
        <v>4</v>
      </c>
    </row>
    <row r="2932" spans="1:10">
      <c r="A2932">
        <v>702786</v>
      </c>
      <c r="B2932" t="s">
        <v>1258</v>
      </c>
      <c r="C2932" t="s">
        <v>3696</v>
      </c>
      <c r="D2932" t="s">
        <v>1234</v>
      </c>
      <c r="F2932" t="s">
        <v>1568</v>
      </c>
      <c r="G2932" t="s">
        <v>1237</v>
      </c>
      <c r="J2932">
        <v>91</v>
      </c>
    </row>
    <row r="2933" spans="1:10">
      <c r="A2933">
        <v>709309</v>
      </c>
      <c r="B2933" t="s">
        <v>1028</v>
      </c>
      <c r="C2933" t="s">
        <v>3696</v>
      </c>
      <c r="D2933" t="s">
        <v>1234</v>
      </c>
      <c r="E2933" t="s">
        <v>1256</v>
      </c>
      <c r="F2933" t="s">
        <v>380</v>
      </c>
      <c r="G2933" t="s">
        <v>1237</v>
      </c>
      <c r="H2933" t="s">
        <v>1243</v>
      </c>
      <c r="J2933">
        <v>75</v>
      </c>
    </row>
    <row r="2934" spans="1:10">
      <c r="A2934">
        <v>701400</v>
      </c>
      <c r="B2934" t="s">
        <v>1380</v>
      </c>
      <c r="C2934" t="s">
        <v>3697</v>
      </c>
      <c r="D2934" t="s">
        <v>1234</v>
      </c>
      <c r="E2934" t="s">
        <v>1236</v>
      </c>
      <c r="F2934" t="s">
        <v>169</v>
      </c>
      <c r="G2934" t="s">
        <v>1237</v>
      </c>
      <c r="H2934" t="s">
        <v>1243</v>
      </c>
      <c r="I2934">
        <v>9150135</v>
      </c>
      <c r="J2934">
        <v>92</v>
      </c>
    </row>
    <row r="2935" spans="1:10">
      <c r="A2935">
        <v>704879</v>
      </c>
      <c r="B2935" t="s">
        <v>652</v>
      </c>
      <c r="C2935" t="s">
        <v>3697</v>
      </c>
      <c r="D2935" t="s">
        <v>1234</v>
      </c>
      <c r="E2935" t="s">
        <v>1236</v>
      </c>
      <c r="F2935" t="s">
        <v>327</v>
      </c>
      <c r="G2935" t="s">
        <v>1237</v>
      </c>
      <c r="J2935">
        <v>7</v>
      </c>
    </row>
    <row r="2936" spans="1:10">
      <c r="A2936">
        <v>714544</v>
      </c>
      <c r="B2936" t="s">
        <v>1298</v>
      </c>
      <c r="C2936" t="s">
        <v>3697</v>
      </c>
      <c r="D2936" t="s">
        <v>1234</v>
      </c>
      <c r="F2936" t="s">
        <v>380</v>
      </c>
      <c r="G2936" t="s">
        <v>1237</v>
      </c>
      <c r="J2936">
        <v>92</v>
      </c>
    </row>
    <row r="2937" spans="1:10">
      <c r="A2937">
        <v>712361</v>
      </c>
      <c r="B2937" t="s">
        <v>1023</v>
      </c>
      <c r="C2937" t="s">
        <v>3698</v>
      </c>
      <c r="D2937" t="s">
        <v>1234</v>
      </c>
      <c r="E2937" t="s">
        <v>1271</v>
      </c>
      <c r="F2937" t="s">
        <v>179</v>
      </c>
      <c r="G2937" t="s">
        <v>1237</v>
      </c>
      <c r="H2937" t="s">
        <v>1243</v>
      </c>
      <c r="I2937">
        <v>9150262</v>
      </c>
      <c r="J2937">
        <v>2</v>
      </c>
    </row>
    <row r="2938" spans="1:10">
      <c r="A2938">
        <v>706379</v>
      </c>
      <c r="B2938" t="s">
        <v>1013</v>
      </c>
      <c r="C2938" t="s">
        <v>3698</v>
      </c>
      <c r="D2938" t="s">
        <v>1234</v>
      </c>
      <c r="F2938" t="s">
        <v>1263</v>
      </c>
      <c r="G2938" t="s">
        <v>1237</v>
      </c>
      <c r="J2938">
        <v>96</v>
      </c>
    </row>
    <row r="2939" spans="1:10">
      <c r="A2939">
        <v>772411</v>
      </c>
      <c r="B2939" t="s">
        <v>1539</v>
      </c>
      <c r="C2939" t="s">
        <v>3698</v>
      </c>
      <c r="D2939" t="s">
        <v>1234</v>
      </c>
      <c r="E2939" t="s">
        <v>1271</v>
      </c>
      <c r="F2939" t="s">
        <v>179</v>
      </c>
      <c r="G2939" t="s">
        <v>1237</v>
      </c>
      <c r="J2939">
        <v>9</v>
      </c>
    </row>
    <row r="2940" spans="1:10">
      <c r="A2940">
        <v>776141</v>
      </c>
      <c r="B2940" t="s">
        <v>1399</v>
      </c>
      <c r="C2940" t="s">
        <v>3699</v>
      </c>
      <c r="D2940" t="s">
        <v>1234</v>
      </c>
      <c r="E2940" t="s">
        <v>1271</v>
      </c>
      <c r="F2940" t="s">
        <v>169</v>
      </c>
      <c r="G2940" t="s">
        <v>1237</v>
      </c>
      <c r="H2940" t="s">
        <v>1243</v>
      </c>
      <c r="I2940">
        <v>9150390</v>
      </c>
      <c r="J2940">
        <v>7</v>
      </c>
    </row>
    <row r="2941" spans="1:10">
      <c r="A2941">
        <v>710866</v>
      </c>
      <c r="B2941" t="s">
        <v>3700</v>
      </c>
      <c r="C2941" t="s">
        <v>3701</v>
      </c>
      <c r="D2941" t="s">
        <v>1234</v>
      </c>
      <c r="F2941" t="s">
        <v>169</v>
      </c>
      <c r="G2941" t="s">
        <v>1237</v>
      </c>
      <c r="H2941" t="s">
        <v>1243</v>
      </c>
      <c r="I2941">
        <v>9150144</v>
      </c>
      <c r="J2941">
        <v>96</v>
      </c>
    </row>
    <row r="2942" spans="1:10">
      <c r="A2942">
        <v>712803</v>
      </c>
      <c r="B2942" t="s">
        <v>935</v>
      </c>
      <c r="C2942" t="s">
        <v>3702</v>
      </c>
      <c r="D2942" t="s">
        <v>1234</v>
      </c>
      <c r="E2942" t="s">
        <v>1312</v>
      </c>
      <c r="F2942" t="s">
        <v>380</v>
      </c>
      <c r="G2942" t="s">
        <v>1237</v>
      </c>
      <c r="H2942" t="s">
        <v>1243</v>
      </c>
      <c r="J2942">
        <v>88</v>
      </c>
    </row>
    <row r="2943" spans="1:10">
      <c r="A2943">
        <v>807564</v>
      </c>
      <c r="B2943" t="s">
        <v>1432</v>
      </c>
      <c r="C2943" t="s">
        <v>3703</v>
      </c>
      <c r="D2943" t="s">
        <v>1241</v>
      </c>
      <c r="F2943" t="s">
        <v>380</v>
      </c>
      <c r="G2943" t="s">
        <v>1237</v>
      </c>
      <c r="J2943">
        <v>91</v>
      </c>
    </row>
    <row r="2944" spans="1:10">
      <c r="A2944">
        <v>890014</v>
      </c>
      <c r="B2944" t="s">
        <v>978</v>
      </c>
      <c r="C2944" t="s">
        <v>3703</v>
      </c>
      <c r="D2944" t="s">
        <v>1241</v>
      </c>
      <c r="E2944" t="s">
        <v>1248</v>
      </c>
      <c r="F2944" t="s">
        <v>177</v>
      </c>
      <c r="G2944" t="s">
        <v>1237</v>
      </c>
      <c r="H2944" t="s">
        <v>1243</v>
      </c>
      <c r="I2944">
        <v>9155003</v>
      </c>
      <c r="J2944">
        <v>99</v>
      </c>
    </row>
    <row r="2945" spans="1:10">
      <c r="A2945">
        <v>889186</v>
      </c>
      <c r="B2945" t="s">
        <v>2185</v>
      </c>
      <c r="C2945" t="s">
        <v>3704</v>
      </c>
      <c r="D2945" t="s">
        <v>1241</v>
      </c>
      <c r="E2945" t="s">
        <v>1254</v>
      </c>
      <c r="F2945" t="s">
        <v>380</v>
      </c>
      <c r="G2945" t="s">
        <v>1237</v>
      </c>
      <c r="H2945" t="s">
        <v>1243</v>
      </c>
      <c r="J2945">
        <v>7</v>
      </c>
    </row>
    <row r="2946" spans="1:10">
      <c r="A2946">
        <v>805112</v>
      </c>
      <c r="B2946" t="s">
        <v>1279</v>
      </c>
      <c r="C2946" t="s">
        <v>3705</v>
      </c>
      <c r="D2946" t="s">
        <v>1241</v>
      </c>
      <c r="F2946" t="s">
        <v>380</v>
      </c>
      <c r="G2946" t="s">
        <v>1237</v>
      </c>
      <c r="J2946">
        <v>80</v>
      </c>
    </row>
    <row r="2947" spans="1:10">
      <c r="A2947">
        <v>802215</v>
      </c>
      <c r="B2947" t="s">
        <v>1355</v>
      </c>
      <c r="C2947" t="s">
        <v>3705</v>
      </c>
      <c r="D2947" t="s">
        <v>1241</v>
      </c>
      <c r="F2947" t="s">
        <v>380</v>
      </c>
      <c r="G2947" t="s">
        <v>1237</v>
      </c>
      <c r="J2947">
        <v>72</v>
      </c>
    </row>
    <row r="2948" spans="1:10">
      <c r="A2948">
        <v>701566</v>
      </c>
      <c r="B2948" t="s">
        <v>1298</v>
      </c>
      <c r="C2948" t="s">
        <v>3706</v>
      </c>
      <c r="D2948" t="s">
        <v>1234</v>
      </c>
      <c r="E2948" t="s">
        <v>1264</v>
      </c>
      <c r="F2948" t="s">
        <v>1263</v>
      </c>
      <c r="G2948" t="s">
        <v>1237</v>
      </c>
      <c r="J2948">
        <v>59</v>
      </c>
    </row>
    <row r="2949" spans="1:10">
      <c r="A2949">
        <v>711985</v>
      </c>
      <c r="B2949" t="s">
        <v>655</v>
      </c>
      <c r="C2949" t="s">
        <v>3707</v>
      </c>
      <c r="D2949" t="s">
        <v>1234</v>
      </c>
      <c r="E2949" t="s">
        <v>1242</v>
      </c>
      <c r="F2949" t="s">
        <v>179</v>
      </c>
      <c r="G2949" t="s">
        <v>1237</v>
      </c>
      <c r="J2949">
        <v>96</v>
      </c>
    </row>
    <row r="2950" spans="1:10">
      <c r="A2950">
        <v>775736</v>
      </c>
      <c r="B2950" t="s">
        <v>1133</v>
      </c>
      <c r="C2950" t="s">
        <v>3708</v>
      </c>
      <c r="D2950" t="s">
        <v>1234</v>
      </c>
      <c r="E2950" t="s">
        <v>1236</v>
      </c>
      <c r="F2950" t="s">
        <v>1568</v>
      </c>
      <c r="G2950" t="s">
        <v>1237</v>
      </c>
      <c r="H2950" t="s">
        <v>1243</v>
      </c>
      <c r="J2950">
        <v>2</v>
      </c>
    </row>
    <row r="2951" spans="1:10">
      <c r="A2951">
        <v>888892</v>
      </c>
      <c r="B2951" t="s">
        <v>333</v>
      </c>
      <c r="C2951" t="s">
        <v>3709</v>
      </c>
      <c r="D2951" t="s">
        <v>1241</v>
      </c>
      <c r="E2951" t="s">
        <v>1236</v>
      </c>
      <c r="F2951" t="s">
        <v>1568</v>
      </c>
      <c r="G2951" t="s">
        <v>1237</v>
      </c>
      <c r="H2951" t="s">
        <v>1243</v>
      </c>
      <c r="J2951">
        <v>4</v>
      </c>
    </row>
    <row r="2952" spans="1:10">
      <c r="A2952">
        <v>774770</v>
      </c>
      <c r="B2952" t="s">
        <v>3336</v>
      </c>
      <c r="C2952" t="s">
        <v>3710</v>
      </c>
      <c r="D2952" t="s">
        <v>1234</v>
      </c>
      <c r="F2952" t="s">
        <v>219</v>
      </c>
      <c r="G2952" t="s">
        <v>1237</v>
      </c>
      <c r="H2952" t="s">
        <v>1243</v>
      </c>
      <c r="I2952">
        <v>9150371</v>
      </c>
      <c r="J2952">
        <v>3</v>
      </c>
    </row>
    <row r="2953" spans="1:10">
      <c r="A2953">
        <v>803982</v>
      </c>
      <c r="B2953" t="s">
        <v>1168</v>
      </c>
      <c r="C2953" t="s">
        <v>3711</v>
      </c>
      <c r="D2953" t="s">
        <v>1241</v>
      </c>
      <c r="F2953" t="s">
        <v>380</v>
      </c>
      <c r="G2953" t="s">
        <v>1237</v>
      </c>
      <c r="H2953" t="s">
        <v>1243</v>
      </c>
      <c r="J2953">
        <v>88</v>
      </c>
    </row>
    <row r="2954" spans="1:10">
      <c r="A2954">
        <v>800940</v>
      </c>
      <c r="B2954" t="s">
        <v>1462</v>
      </c>
      <c r="C2954" t="s">
        <v>3711</v>
      </c>
      <c r="D2954" t="s">
        <v>1241</v>
      </c>
      <c r="E2954" t="s">
        <v>1319</v>
      </c>
      <c r="F2954" t="s">
        <v>189</v>
      </c>
      <c r="G2954" t="s">
        <v>1237</v>
      </c>
      <c r="J2954">
        <v>88</v>
      </c>
    </row>
    <row r="2955" spans="1:10">
      <c r="A2955">
        <v>718858</v>
      </c>
      <c r="B2955" t="s">
        <v>675</v>
      </c>
      <c r="C2955" t="s">
        <v>3712</v>
      </c>
      <c r="D2955" t="s">
        <v>1234</v>
      </c>
      <c r="E2955" t="s">
        <v>1242</v>
      </c>
      <c r="F2955" t="s">
        <v>380</v>
      </c>
      <c r="G2955" t="s">
        <v>1237</v>
      </c>
      <c r="J2955">
        <v>86</v>
      </c>
    </row>
    <row r="2956" spans="1:10">
      <c r="A2956">
        <v>802172</v>
      </c>
      <c r="B2956" t="s">
        <v>3713</v>
      </c>
      <c r="C2956" t="s">
        <v>3714</v>
      </c>
      <c r="D2956" t="s">
        <v>1241</v>
      </c>
      <c r="F2956" t="s">
        <v>179</v>
      </c>
      <c r="G2956" t="s">
        <v>1237</v>
      </c>
      <c r="J2956">
        <v>12</v>
      </c>
    </row>
    <row r="2957" spans="1:10">
      <c r="A2957">
        <v>804706</v>
      </c>
      <c r="B2957" t="s">
        <v>3715</v>
      </c>
      <c r="C2957" t="s">
        <v>3716</v>
      </c>
      <c r="D2957" t="s">
        <v>1241</v>
      </c>
      <c r="E2957" t="s">
        <v>1242</v>
      </c>
      <c r="F2957" t="s">
        <v>380</v>
      </c>
      <c r="G2957" t="s">
        <v>1237</v>
      </c>
      <c r="J2957">
        <v>75</v>
      </c>
    </row>
    <row r="2958" spans="1:10">
      <c r="A2958">
        <v>717086</v>
      </c>
      <c r="B2958" t="s">
        <v>1755</v>
      </c>
      <c r="C2958" t="s">
        <v>3717</v>
      </c>
      <c r="D2958" t="s">
        <v>1234</v>
      </c>
      <c r="E2958" t="s">
        <v>1236</v>
      </c>
      <c r="F2958" t="s">
        <v>380</v>
      </c>
      <c r="G2958" t="s">
        <v>1237</v>
      </c>
      <c r="J2958">
        <v>78</v>
      </c>
    </row>
    <row r="2959" spans="1:10">
      <c r="A2959">
        <v>709216</v>
      </c>
      <c r="B2959" t="s">
        <v>1028</v>
      </c>
      <c r="C2959" t="s">
        <v>3718</v>
      </c>
      <c r="D2959" t="s">
        <v>1234</v>
      </c>
      <c r="E2959" t="s">
        <v>1271</v>
      </c>
      <c r="F2959" t="s">
        <v>380</v>
      </c>
      <c r="G2959" t="s">
        <v>1237</v>
      </c>
      <c r="J2959">
        <v>67</v>
      </c>
    </row>
    <row r="2960" spans="1:10">
      <c r="A2960">
        <v>813452</v>
      </c>
      <c r="B2960" t="s">
        <v>1406</v>
      </c>
      <c r="C2960" t="s">
        <v>3719</v>
      </c>
      <c r="D2960" t="s">
        <v>1241</v>
      </c>
      <c r="E2960" t="s">
        <v>1319</v>
      </c>
      <c r="F2960" t="s">
        <v>179</v>
      </c>
      <c r="G2960" t="s">
        <v>1237</v>
      </c>
      <c r="H2960" t="s">
        <v>1243</v>
      </c>
      <c r="J2960">
        <v>3</v>
      </c>
    </row>
    <row r="2961" spans="1:10">
      <c r="A2961">
        <v>805804</v>
      </c>
      <c r="B2961" t="s">
        <v>1252</v>
      </c>
      <c r="C2961" t="s">
        <v>3719</v>
      </c>
      <c r="D2961" t="s">
        <v>1241</v>
      </c>
      <c r="E2961" t="s">
        <v>1319</v>
      </c>
      <c r="F2961" t="s">
        <v>189</v>
      </c>
      <c r="G2961" t="s">
        <v>1237</v>
      </c>
      <c r="J2961">
        <v>16</v>
      </c>
    </row>
    <row r="2962" spans="1:10">
      <c r="A2962">
        <v>701135</v>
      </c>
      <c r="B2962" t="s">
        <v>3720</v>
      </c>
      <c r="C2962" t="s">
        <v>3721</v>
      </c>
      <c r="D2962" t="s">
        <v>1234</v>
      </c>
      <c r="E2962" t="s">
        <v>1242</v>
      </c>
      <c r="F2962" t="s">
        <v>561</v>
      </c>
      <c r="G2962" t="s">
        <v>1237</v>
      </c>
      <c r="H2962" t="s">
        <v>1243</v>
      </c>
      <c r="I2962">
        <v>9150375</v>
      </c>
      <c r="J2962">
        <v>6</v>
      </c>
    </row>
    <row r="2963" spans="1:10">
      <c r="A2963">
        <v>716069</v>
      </c>
      <c r="B2963" t="s">
        <v>3584</v>
      </c>
      <c r="C2963" t="s">
        <v>3722</v>
      </c>
      <c r="D2963" t="s">
        <v>1234</v>
      </c>
      <c r="E2963" t="s">
        <v>1236</v>
      </c>
      <c r="F2963" t="s">
        <v>380</v>
      </c>
      <c r="G2963" t="s">
        <v>1237</v>
      </c>
      <c r="H2963" t="s">
        <v>1243</v>
      </c>
      <c r="J2963">
        <v>82</v>
      </c>
    </row>
    <row r="2964" spans="1:10">
      <c r="A2964">
        <v>701586</v>
      </c>
      <c r="B2964" t="s">
        <v>3584</v>
      </c>
      <c r="C2964" t="s">
        <v>3722</v>
      </c>
      <c r="D2964" t="s">
        <v>1234</v>
      </c>
      <c r="F2964" t="s">
        <v>179</v>
      </c>
      <c r="G2964" t="s">
        <v>1237</v>
      </c>
      <c r="J2964">
        <v>82</v>
      </c>
    </row>
    <row r="2965" spans="1:10">
      <c r="A2965">
        <v>700707</v>
      </c>
      <c r="B2965" t="s">
        <v>1019</v>
      </c>
      <c r="C2965" t="s">
        <v>1323</v>
      </c>
      <c r="D2965" t="s">
        <v>1234</v>
      </c>
      <c r="F2965" t="s">
        <v>561</v>
      </c>
      <c r="G2965" t="s">
        <v>1237</v>
      </c>
      <c r="J2965">
        <v>79</v>
      </c>
    </row>
    <row r="2966" spans="1:10">
      <c r="A2966">
        <v>887620</v>
      </c>
      <c r="B2966" t="s">
        <v>2028</v>
      </c>
      <c r="C2966" t="s">
        <v>3723</v>
      </c>
      <c r="D2966" t="s">
        <v>1241</v>
      </c>
      <c r="E2966" t="s">
        <v>1264</v>
      </c>
      <c r="F2966" t="s">
        <v>210</v>
      </c>
      <c r="G2966" t="s">
        <v>1237</v>
      </c>
      <c r="H2966" t="s">
        <v>1243</v>
      </c>
      <c r="J2966">
        <v>74</v>
      </c>
    </row>
    <row r="2967" spans="1:10">
      <c r="A2967">
        <v>809184</v>
      </c>
      <c r="B2967" t="s">
        <v>2761</v>
      </c>
      <c r="C2967" t="s">
        <v>3723</v>
      </c>
      <c r="D2967" t="s">
        <v>1241</v>
      </c>
      <c r="E2967" t="s">
        <v>1249</v>
      </c>
      <c r="F2967" t="s">
        <v>380</v>
      </c>
      <c r="G2967" t="s">
        <v>1237</v>
      </c>
      <c r="J2967">
        <v>86</v>
      </c>
    </row>
    <row r="2968" spans="1:10">
      <c r="A2968">
        <v>778028</v>
      </c>
      <c r="B2968" t="s">
        <v>948</v>
      </c>
      <c r="C2968" t="s">
        <v>3724</v>
      </c>
      <c r="D2968" t="s">
        <v>1234</v>
      </c>
      <c r="E2968" t="s">
        <v>1248</v>
      </c>
      <c r="F2968" t="s">
        <v>197</v>
      </c>
      <c r="G2968" t="s">
        <v>1237</v>
      </c>
      <c r="H2968" t="s">
        <v>1243</v>
      </c>
      <c r="J2968">
        <v>14</v>
      </c>
    </row>
    <row r="2969" spans="1:10">
      <c r="A2969">
        <v>718669</v>
      </c>
      <c r="B2969" t="s">
        <v>938</v>
      </c>
      <c r="C2969" t="s">
        <v>3725</v>
      </c>
      <c r="D2969" t="s">
        <v>1234</v>
      </c>
      <c r="F2969" t="s">
        <v>380</v>
      </c>
      <c r="G2969" t="s">
        <v>1237</v>
      </c>
      <c r="J2969">
        <v>92</v>
      </c>
    </row>
    <row r="2970" spans="1:10">
      <c r="A2970">
        <v>805840</v>
      </c>
      <c r="B2970" t="s">
        <v>3726</v>
      </c>
      <c r="C2970" t="s">
        <v>3727</v>
      </c>
      <c r="D2970" t="s">
        <v>1241</v>
      </c>
      <c r="E2970" t="s">
        <v>1256</v>
      </c>
      <c r="F2970" t="s">
        <v>1647</v>
      </c>
      <c r="G2970" t="s">
        <v>1237</v>
      </c>
      <c r="J2970">
        <v>7</v>
      </c>
    </row>
    <row r="2971" spans="1:10">
      <c r="A2971">
        <v>812309</v>
      </c>
      <c r="B2971" t="s">
        <v>1299</v>
      </c>
      <c r="C2971" t="s">
        <v>3727</v>
      </c>
      <c r="D2971" t="s">
        <v>1241</v>
      </c>
      <c r="E2971" t="s">
        <v>1256</v>
      </c>
      <c r="F2971" t="s">
        <v>1647</v>
      </c>
      <c r="G2971" t="s">
        <v>1237</v>
      </c>
      <c r="J2971">
        <v>4</v>
      </c>
    </row>
    <row r="2972" spans="1:10">
      <c r="A2972">
        <v>706928</v>
      </c>
      <c r="B2972" t="s">
        <v>652</v>
      </c>
      <c r="C2972" t="s">
        <v>3728</v>
      </c>
      <c r="D2972" t="s">
        <v>1234</v>
      </c>
      <c r="E2972" t="s">
        <v>1250</v>
      </c>
      <c r="F2972" t="s">
        <v>380</v>
      </c>
      <c r="G2972" t="s">
        <v>1237</v>
      </c>
      <c r="H2972" t="s">
        <v>1243</v>
      </c>
      <c r="J2972">
        <v>88</v>
      </c>
    </row>
    <row r="2973" spans="1:10">
      <c r="A2973">
        <v>804237</v>
      </c>
      <c r="B2973" t="s">
        <v>929</v>
      </c>
      <c r="C2973" t="s">
        <v>3729</v>
      </c>
      <c r="D2973" t="s">
        <v>1241</v>
      </c>
      <c r="E2973" t="s">
        <v>1254</v>
      </c>
      <c r="F2973" t="s">
        <v>380</v>
      </c>
      <c r="G2973" t="s">
        <v>1237</v>
      </c>
      <c r="J2973">
        <v>8</v>
      </c>
    </row>
    <row r="2974" spans="1:10">
      <c r="A2974">
        <v>804079</v>
      </c>
      <c r="B2974" t="s">
        <v>929</v>
      </c>
      <c r="C2974" t="s">
        <v>3729</v>
      </c>
      <c r="D2974" t="s">
        <v>1241</v>
      </c>
      <c r="E2974" t="s">
        <v>1242</v>
      </c>
      <c r="F2974" t="s">
        <v>219</v>
      </c>
      <c r="G2974" t="s">
        <v>1237</v>
      </c>
      <c r="J2974">
        <v>10</v>
      </c>
    </row>
    <row r="2975" spans="1:10">
      <c r="A2975">
        <v>800409</v>
      </c>
      <c r="B2975" t="s">
        <v>1449</v>
      </c>
      <c r="C2975" t="s">
        <v>3730</v>
      </c>
      <c r="D2975" t="s">
        <v>1241</v>
      </c>
      <c r="E2975" t="s">
        <v>1236</v>
      </c>
      <c r="F2975" t="s">
        <v>219</v>
      </c>
      <c r="G2975" t="s">
        <v>1237</v>
      </c>
      <c r="J2975">
        <v>73</v>
      </c>
    </row>
    <row r="2976" spans="1:10">
      <c r="A2976">
        <v>808826</v>
      </c>
      <c r="B2976" t="s">
        <v>1279</v>
      </c>
      <c r="C2976" t="s">
        <v>3731</v>
      </c>
      <c r="D2976" t="s">
        <v>1241</v>
      </c>
      <c r="F2976" t="s">
        <v>380</v>
      </c>
      <c r="G2976" t="s">
        <v>1237</v>
      </c>
      <c r="J2976">
        <v>80</v>
      </c>
    </row>
    <row r="2977" spans="1:10">
      <c r="A2977">
        <v>807163</v>
      </c>
      <c r="B2977" t="s">
        <v>1432</v>
      </c>
      <c r="C2977" t="s">
        <v>3732</v>
      </c>
      <c r="D2977" t="s">
        <v>1241</v>
      </c>
      <c r="E2977" t="s">
        <v>1242</v>
      </c>
      <c r="F2977" t="s">
        <v>1263</v>
      </c>
      <c r="G2977" t="s">
        <v>1237</v>
      </c>
      <c r="J2977">
        <v>11</v>
      </c>
    </row>
    <row r="2978" spans="1:10">
      <c r="A2978">
        <v>703358</v>
      </c>
      <c r="B2978" t="s">
        <v>124</v>
      </c>
      <c r="C2978" t="s">
        <v>3733</v>
      </c>
      <c r="D2978" t="s">
        <v>1234</v>
      </c>
      <c r="F2978" t="s">
        <v>380</v>
      </c>
      <c r="G2978" t="s">
        <v>1237</v>
      </c>
      <c r="J2978">
        <v>89</v>
      </c>
    </row>
    <row r="2979" spans="1:10">
      <c r="A2979">
        <v>708213</v>
      </c>
      <c r="B2979" t="s">
        <v>655</v>
      </c>
      <c r="C2979" t="s">
        <v>3734</v>
      </c>
      <c r="D2979" t="s">
        <v>1234</v>
      </c>
      <c r="E2979" t="s">
        <v>1248</v>
      </c>
      <c r="F2979" t="s">
        <v>380</v>
      </c>
      <c r="G2979" t="s">
        <v>1237</v>
      </c>
      <c r="H2979" t="s">
        <v>1243</v>
      </c>
      <c r="J2979">
        <v>79</v>
      </c>
    </row>
    <row r="2980" spans="1:10">
      <c r="A2980">
        <v>712879</v>
      </c>
      <c r="B2980" t="s">
        <v>1477</v>
      </c>
      <c r="C2980" t="s">
        <v>3735</v>
      </c>
      <c r="D2980" t="s">
        <v>1234</v>
      </c>
      <c r="E2980" t="s">
        <v>1264</v>
      </c>
      <c r="F2980" t="s">
        <v>179</v>
      </c>
      <c r="G2980" t="s">
        <v>1237</v>
      </c>
      <c r="J2980">
        <v>85</v>
      </c>
    </row>
    <row r="2981" spans="1:10">
      <c r="A2981">
        <v>715507</v>
      </c>
      <c r="B2981" t="s">
        <v>1298</v>
      </c>
      <c r="C2981" t="s">
        <v>3736</v>
      </c>
      <c r="D2981" t="s">
        <v>1234</v>
      </c>
      <c r="E2981" t="s">
        <v>1254</v>
      </c>
      <c r="F2981" t="s">
        <v>380</v>
      </c>
      <c r="G2981" t="s">
        <v>1237</v>
      </c>
      <c r="J2981">
        <v>6</v>
      </c>
    </row>
    <row r="2982" spans="1:10">
      <c r="A2982">
        <v>889156</v>
      </c>
      <c r="B2982" t="s">
        <v>2274</v>
      </c>
      <c r="C2982" t="s">
        <v>3737</v>
      </c>
      <c r="D2982" t="s">
        <v>1241</v>
      </c>
      <c r="E2982" t="s">
        <v>1254</v>
      </c>
      <c r="F2982" t="s">
        <v>380</v>
      </c>
      <c r="G2982" t="s">
        <v>1237</v>
      </c>
      <c r="H2982" t="s">
        <v>1243</v>
      </c>
      <c r="J2982">
        <v>7</v>
      </c>
    </row>
    <row r="2983" spans="1:10">
      <c r="A2983">
        <v>805702</v>
      </c>
      <c r="B2983" t="s">
        <v>1355</v>
      </c>
      <c r="C2983" t="s">
        <v>3738</v>
      </c>
      <c r="D2983" t="s">
        <v>1241</v>
      </c>
      <c r="F2983" t="s">
        <v>380</v>
      </c>
      <c r="G2983" t="s">
        <v>1237</v>
      </c>
      <c r="J2983">
        <v>77</v>
      </c>
    </row>
    <row r="2984" spans="1:10">
      <c r="A2984">
        <v>806416</v>
      </c>
      <c r="B2984" t="s">
        <v>1495</v>
      </c>
      <c r="C2984" t="s">
        <v>3738</v>
      </c>
      <c r="D2984" t="s">
        <v>1241</v>
      </c>
      <c r="E2984" t="s">
        <v>1256</v>
      </c>
      <c r="F2984" t="s">
        <v>1647</v>
      </c>
      <c r="G2984" t="s">
        <v>1237</v>
      </c>
      <c r="J2984">
        <v>11</v>
      </c>
    </row>
    <row r="2985" spans="1:10">
      <c r="A2985">
        <v>804676</v>
      </c>
      <c r="B2985" t="s">
        <v>2706</v>
      </c>
      <c r="C2985" t="s">
        <v>3739</v>
      </c>
      <c r="D2985" t="s">
        <v>1241</v>
      </c>
      <c r="E2985" t="s">
        <v>1264</v>
      </c>
      <c r="F2985" t="s">
        <v>179</v>
      </c>
      <c r="G2985" t="s">
        <v>1237</v>
      </c>
      <c r="J2985">
        <v>89</v>
      </c>
    </row>
    <row r="2986" spans="1:10">
      <c r="A2986">
        <v>800262</v>
      </c>
      <c r="B2986" t="s">
        <v>1313</v>
      </c>
      <c r="C2986" t="s">
        <v>3740</v>
      </c>
      <c r="D2986" t="s">
        <v>1241</v>
      </c>
      <c r="E2986" t="s">
        <v>1242</v>
      </c>
      <c r="F2986" t="s">
        <v>380</v>
      </c>
      <c r="G2986" t="s">
        <v>1237</v>
      </c>
      <c r="J2986">
        <v>10</v>
      </c>
    </row>
    <row r="2987" spans="1:10">
      <c r="A2987">
        <v>775676</v>
      </c>
      <c r="B2987" t="s">
        <v>3741</v>
      </c>
      <c r="C2987" t="s">
        <v>3742</v>
      </c>
      <c r="D2987" t="s">
        <v>1234</v>
      </c>
      <c r="E2987" t="s">
        <v>1271</v>
      </c>
      <c r="F2987" t="s">
        <v>327</v>
      </c>
      <c r="G2987" t="s">
        <v>1237</v>
      </c>
      <c r="H2987" t="s">
        <v>1243</v>
      </c>
      <c r="J2987">
        <v>12</v>
      </c>
    </row>
    <row r="2988" spans="1:10">
      <c r="A2988">
        <v>775675</v>
      </c>
      <c r="B2988" t="s">
        <v>3743</v>
      </c>
      <c r="C2988" t="s">
        <v>3742</v>
      </c>
      <c r="D2988" t="s">
        <v>1234</v>
      </c>
      <c r="F2988" t="s">
        <v>327</v>
      </c>
      <c r="G2988" t="s">
        <v>1237</v>
      </c>
      <c r="H2988" t="s">
        <v>1243</v>
      </c>
      <c r="I2988">
        <v>9150398</v>
      </c>
      <c r="J2988">
        <v>9</v>
      </c>
    </row>
    <row r="2989" spans="1:10">
      <c r="A2989">
        <v>888850</v>
      </c>
      <c r="B2989" t="s">
        <v>3744</v>
      </c>
      <c r="C2989" t="s">
        <v>3745</v>
      </c>
      <c r="D2989" t="s">
        <v>1241</v>
      </c>
      <c r="F2989" t="s">
        <v>327</v>
      </c>
      <c r="G2989" t="s">
        <v>1237</v>
      </c>
      <c r="H2989" t="s">
        <v>1243</v>
      </c>
      <c r="J2989">
        <v>5</v>
      </c>
    </row>
    <row r="2990" spans="1:10">
      <c r="A2990">
        <v>700422</v>
      </c>
      <c r="B2990" t="s">
        <v>655</v>
      </c>
      <c r="C2990" t="s">
        <v>3746</v>
      </c>
      <c r="D2990" t="s">
        <v>1234</v>
      </c>
      <c r="F2990" t="s">
        <v>380</v>
      </c>
      <c r="G2990" t="s">
        <v>1237</v>
      </c>
      <c r="J2990">
        <v>94</v>
      </c>
    </row>
    <row r="2991" spans="1:10">
      <c r="A2991">
        <v>805276</v>
      </c>
      <c r="B2991" t="s">
        <v>3747</v>
      </c>
      <c r="C2991" t="s">
        <v>3748</v>
      </c>
      <c r="D2991" t="s">
        <v>1241</v>
      </c>
      <c r="E2991" t="s">
        <v>1236</v>
      </c>
      <c r="F2991" t="s">
        <v>380</v>
      </c>
      <c r="G2991" t="s">
        <v>1237</v>
      </c>
      <c r="J2991">
        <v>50</v>
      </c>
    </row>
    <row r="2992" spans="1:10">
      <c r="A2992">
        <v>889149</v>
      </c>
      <c r="B2992" t="s">
        <v>1795</v>
      </c>
      <c r="C2992" t="s">
        <v>3749</v>
      </c>
      <c r="D2992" t="s">
        <v>1241</v>
      </c>
      <c r="E2992" t="s">
        <v>1319</v>
      </c>
      <c r="F2992" t="s">
        <v>380</v>
      </c>
      <c r="G2992" t="s">
        <v>1237</v>
      </c>
      <c r="H2992" t="s">
        <v>1243</v>
      </c>
      <c r="J2992">
        <v>10</v>
      </c>
    </row>
    <row r="2993" spans="1:10">
      <c r="A2993">
        <v>700589</v>
      </c>
      <c r="B2993" t="s">
        <v>652</v>
      </c>
      <c r="C2993" t="s">
        <v>3750</v>
      </c>
      <c r="D2993" t="s">
        <v>1234</v>
      </c>
      <c r="E2993" t="s">
        <v>1245</v>
      </c>
      <c r="F2993" t="s">
        <v>380</v>
      </c>
      <c r="G2993" t="s">
        <v>1237</v>
      </c>
      <c r="H2993" t="s">
        <v>1243</v>
      </c>
      <c r="J2993">
        <v>88</v>
      </c>
    </row>
    <row r="2994" spans="1:10">
      <c r="A2994">
        <v>707030</v>
      </c>
      <c r="B2994" t="s">
        <v>1013</v>
      </c>
      <c r="C2994" t="s">
        <v>3751</v>
      </c>
      <c r="D2994" t="s">
        <v>1234</v>
      </c>
      <c r="E2994" t="s">
        <v>1264</v>
      </c>
      <c r="F2994" t="s">
        <v>380</v>
      </c>
      <c r="G2994" t="s">
        <v>1237</v>
      </c>
      <c r="J2994">
        <v>76</v>
      </c>
    </row>
    <row r="2995" spans="1:10">
      <c r="A2995">
        <v>712237</v>
      </c>
      <c r="B2995" t="s">
        <v>1298</v>
      </c>
      <c r="C2995" t="s">
        <v>3752</v>
      </c>
      <c r="D2995" t="s">
        <v>1234</v>
      </c>
      <c r="F2995" t="s">
        <v>380</v>
      </c>
      <c r="G2995" t="s">
        <v>1237</v>
      </c>
      <c r="H2995" t="s">
        <v>1243</v>
      </c>
      <c r="J2995">
        <v>85</v>
      </c>
    </row>
    <row r="2996" spans="1:10">
      <c r="A2996">
        <v>711930</v>
      </c>
      <c r="B2996" t="s">
        <v>3753</v>
      </c>
      <c r="C2996" t="s">
        <v>3754</v>
      </c>
      <c r="D2996" t="s">
        <v>1234</v>
      </c>
      <c r="E2996" t="s">
        <v>1236</v>
      </c>
      <c r="F2996" t="s">
        <v>380</v>
      </c>
      <c r="G2996" t="s">
        <v>1237</v>
      </c>
      <c r="H2996" t="s">
        <v>1243</v>
      </c>
      <c r="J2996">
        <v>90</v>
      </c>
    </row>
    <row r="2997" spans="1:10">
      <c r="A2997">
        <v>703207</v>
      </c>
      <c r="B2997" t="s">
        <v>1019</v>
      </c>
      <c r="C2997" t="s">
        <v>3755</v>
      </c>
      <c r="D2997" t="s">
        <v>1234</v>
      </c>
      <c r="E2997" t="s">
        <v>1236</v>
      </c>
      <c r="F2997" t="s">
        <v>181</v>
      </c>
      <c r="G2997" t="s">
        <v>1237</v>
      </c>
      <c r="J2997">
        <v>10</v>
      </c>
    </row>
    <row r="2998" spans="1:10">
      <c r="A2998">
        <v>811260</v>
      </c>
      <c r="B2998" t="s">
        <v>3756</v>
      </c>
      <c r="C2998" t="s">
        <v>3757</v>
      </c>
      <c r="D2998" t="s">
        <v>1241</v>
      </c>
      <c r="E2998" t="s">
        <v>1236</v>
      </c>
      <c r="F2998" t="s">
        <v>181</v>
      </c>
      <c r="G2998" t="s">
        <v>1237</v>
      </c>
      <c r="J2998">
        <v>5</v>
      </c>
    </row>
    <row r="2999" spans="1:10">
      <c r="A2999">
        <v>807269</v>
      </c>
      <c r="B2999" t="s">
        <v>3758</v>
      </c>
      <c r="C2999" t="s">
        <v>3757</v>
      </c>
      <c r="D2999" t="s">
        <v>1241</v>
      </c>
      <c r="E2999" t="s">
        <v>1236</v>
      </c>
      <c r="F2999" t="s">
        <v>181</v>
      </c>
      <c r="G2999" t="s">
        <v>1237</v>
      </c>
      <c r="J2999">
        <v>7</v>
      </c>
    </row>
    <row r="3000" spans="1:10">
      <c r="A3000">
        <v>702973</v>
      </c>
      <c r="B3000" t="s">
        <v>1298</v>
      </c>
      <c r="C3000" t="s">
        <v>3759</v>
      </c>
      <c r="D3000" t="s">
        <v>1234</v>
      </c>
      <c r="E3000" t="s">
        <v>1319</v>
      </c>
      <c r="F3000" t="s">
        <v>1568</v>
      </c>
      <c r="G3000" t="s">
        <v>1237</v>
      </c>
      <c r="J3000">
        <v>31</v>
      </c>
    </row>
    <row r="3001" spans="1:10">
      <c r="A3001">
        <v>776062</v>
      </c>
      <c r="B3001" t="s">
        <v>1399</v>
      </c>
      <c r="C3001" t="s">
        <v>3760</v>
      </c>
      <c r="D3001" t="s">
        <v>1234</v>
      </c>
      <c r="E3001" t="s">
        <v>1242</v>
      </c>
      <c r="F3001" t="s">
        <v>380</v>
      </c>
      <c r="G3001" t="s">
        <v>1237</v>
      </c>
      <c r="H3001" t="s">
        <v>1243</v>
      </c>
      <c r="J3001">
        <v>10</v>
      </c>
    </row>
    <row r="3002" spans="1:10">
      <c r="A3002">
        <v>806361</v>
      </c>
      <c r="B3002" t="s">
        <v>3329</v>
      </c>
      <c r="C3002" t="s">
        <v>3761</v>
      </c>
      <c r="D3002" t="s">
        <v>1241</v>
      </c>
      <c r="E3002" t="s">
        <v>1319</v>
      </c>
      <c r="F3002" t="s">
        <v>1568</v>
      </c>
      <c r="G3002" t="s">
        <v>1237</v>
      </c>
      <c r="J3002">
        <v>33</v>
      </c>
    </row>
    <row r="3003" spans="1:10">
      <c r="A3003">
        <v>703664</v>
      </c>
      <c r="B3003" t="s">
        <v>1251</v>
      </c>
      <c r="C3003" t="s">
        <v>3762</v>
      </c>
      <c r="D3003" t="s">
        <v>1234</v>
      </c>
      <c r="E3003" t="s">
        <v>1271</v>
      </c>
      <c r="F3003" t="s">
        <v>380</v>
      </c>
      <c r="G3003" t="s">
        <v>1237</v>
      </c>
      <c r="J3003">
        <v>65</v>
      </c>
    </row>
    <row r="3004" spans="1:10">
      <c r="A3004">
        <v>701949</v>
      </c>
      <c r="B3004" t="s">
        <v>1019</v>
      </c>
      <c r="C3004" t="s">
        <v>3763</v>
      </c>
      <c r="D3004" t="s">
        <v>1234</v>
      </c>
      <c r="E3004" t="s">
        <v>1319</v>
      </c>
      <c r="F3004" t="s">
        <v>179</v>
      </c>
      <c r="G3004" t="s">
        <v>1237</v>
      </c>
      <c r="H3004" t="s">
        <v>1243</v>
      </c>
      <c r="J3004">
        <v>66</v>
      </c>
    </row>
    <row r="3005" spans="1:10">
      <c r="A3005">
        <v>715265</v>
      </c>
      <c r="B3005" t="s">
        <v>529</v>
      </c>
      <c r="C3005" t="s">
        <v>3764</v>
      </c>
      <c r="D3005" t="s">
        <v>1234</v>
      </c>
      <c r="E3005" t="s">
        <v>1271</v>
      </c>
      <c r="F3005" t="s">
        <v>327</v>
      </c>
      <c r="G3005" t="s">
        <v>1237</v>
      </c>
      <c r="H3005" t="s">
        <v>1243</v>
      </c>
      <c r="J3005">
        <v>98</v>
      </c>
    </row>
    <row r="3006" spans="1:10">
      <c r="A3006">
        <v>806735</v>
      </c>
      <c r="B3006" t="s">
        <v>333</v>
      </c>
      <c r="C3006" t="s">
        <v>3765</v>
      </c>
      <c r="D3006" t="s">
        <v>1241</v>
      </c>
      <c r="E3006" t="s">
        <v>1248</v>
      </c>
      <c r="F3006" t="s">
        <v>179</v>
      </c>
      <c r="G3006" t="s">
        <v>1237</v>
      </c>
      <c r="J3006">
        <v>4</v>
      </c>
    </row>
    <row r="3007" spans="1:10">
      <c r="A3007">
        <v>890697</v>
      </c>
      <c r="B3007" t="s">
        <v>130</v>
      </c>
      <c r="C3007" t="s">
        <v>3766</v>
      </c>
      <c r="D3007" t="s">
        <v>1241</v>
      </c>
      <c r="E3007" t="s">
        <v>1248</v>
      </c>
      <c r="F3007" t="s">
        <v>197</v>
      </c>
      <c r="G3007" t="s">
        <v>1237</v>
      </c>
      <c r="H3007" t="s">
        <v>1243</v>
      </c>
      <c r="J3007">
        <v>11</v>
      </c>
    </row>
    <row r="3008" spans="1:10">
      <c r="A3008">
        <v>890709</v>
      </c>
      <c r="B3008" t="s">
        <v>1085</v>
      </c>
      <c r="C3008" t="s">
        <v>3767</v>
      </c>
      <c r="D3008" t="s">
        <v>1241</v>
      </c>
      <c r="E3008" t="s">
        <v>1271</v>
      </c>
      <c r="F3008" t="s">
        <v>169</v>
      </c>
      <c r="G3008" t="s">
        <v>1237</v>
      </c>
      <c r="H3008" t="s">
        <v>1243</v>
      </c>
      <c r="J3008">
        <v>11</v>
      </c>
    </row>
    <row r="3009" spans="1:10">
      <c r="A3009">
        <v>707549</v>
      </c>
      <c r="B3009" t="s">
        <v>938</v>
      </c>
      <c r="C3009" t="s">
        <v>3768</v>
      </c>
      <c r="D3009" t="s">
        <v>1234</v>
      </c>
      <c r="E3009" t="s">
        <v>1256</v>
      </c>
      <c r="F3009" t="s">
        <v>380</v>
      </c>
      <c r="G3009" t="s">
        <v>1237</v>
      </c>
      <c r="H3009" t="s">
        <v>1243</v>
      </c>
      <c r="J3009">
        <v>93</v>
      </c>
    </row>
    <row r="3010" spans="1:10">
      <c r="A3010">
        <v>706881</v>
      </c>
      <c r="B3010" t="s">
        <v>652</v>
      </c>
      <c r="C3010" t="s">
        <v>3769</v>
      </c>
      <c r="D3010" t="s">
        <v>1234</v>
      </c>
      <c r="E3010" t="s">
        <v>1242</v>
      </c>
      <c r="F3010" t="s">
        <v>1261</v>
      </c>
      <c r="G3010" t="s">
        <v>1237</v>
      </c>
      <c r="J3010">
        <v>9</v>
      </c>
    </row>
    <row r="3011" spans="1:10">
      <c r="A3011">
        <v>707427</v>
      </c>
      <c r="B3011" t="s">
        <v>1425</v>
      </c>
      <c r="C3011" t="s">
        <v>3769</v>
      </c>
      <c r="D3011" t="s">
        <v>1234</v>
      </c>
      <c r="E3011" t="s">
        <v>1242</v>
      </c>
      <c r="F3011" t="s">
        <v>1261</v>
      </c>
      <c r="G3011" t="s">
        <v>1237</v>
      </c>
      <c r="J3011">
        <v>13</v>
      </c>
    </row>
    <row r="3012" spans="1:10">
      <c r="A3012">
        <v>710096</v>
      </c>
      <c r="B3012" t="s">
        <v>935</v>
      </c>
      <c r="C3012" t="s">
        <v>3770</v>
      </c>
      <c r="D3012" t="s">
        <v>1234</v>
      </c>
      <c r="E3012" t="s">
        <v>1242</v>
      </c>
      <c r="F3012" t="s">
        <v>1261</v>
      </c>
      <c r="G3012" t="s">
        <v>1237</v>
      </c>
      <c r="J3012">
        <v>76</v>
      </c>
    </row>
    <row r="3013" spans="1:10">
      <c r="A3013">
        <v>804080</v>
      </c>
      <c r="B3013" t="s">
        <v>1592</v>
      </c>
      <c r="C3013" t="s">
        <v>3771</v>
      </c>
      <c r="D3013" t="s">
        <v>1241</v>
      </c>
      <c r="E3013" t="s">
        <v>1236</v>
      </c>
      <c r="F3013" t="s">
        <v>380</v>
      </c>
      <c r="G3013" t="s">
        <v>1237</v>
      </c>
      <c r="H3013" t="s">
        <v>1243</v>
      </c>
      <c r="J3013">
        <v>91</v>
      </c>
    </row>
    <row r="3014" spans="1:10">
      <c r="A3014">
        <v>804391</v>
      </c>
      <c r="B3014" t="s">
        <v>3772</v>
      </c>
      <c r="C3014" t="s">
        <v>3773</v>
      </c>
      <c r="D3014" t="s">
        <v>1241</v>
      </c>
      <c r="F3014" t="s">
        <v>179</v>
      </c>
      <c r="G3014" t="s">
        <v>1237</v>
      </c>
      <c r="J3014">
        <v>44</v>
      </c>
    </row>
    <row r="3015" spans="1:10">
      <c r="A3015">
        <v>887895</v>
      </c>
      <c r="B3015" t="s">
        <v>919</v>
      </c>
      <c r="C3015" t="s">
        <v>918</v>
      </c>
      <c r="D3015" t="s">
        <v>1241</v>
      </c>
      <c r="E3015" t="s">
        <v>1236</v>
      </c>
      <c r="F3015" t="s">
        <v>195</v>
      </c>
      <c r="G3015" t="s">
        <v>1237</v>
      </c>
      <c r="H3015" t="s">
        <v>1243</v>
      </c>
      <c r="I3015">
        <v>9155161</v>
      </c>
      <c r="J3015">
        <v>11</v>
      </c>
    </row>
    <row r="3016" spans="1:10">
      <c r="A3016">
        <v>810747</v>
      </c>
      <c r="B3016" t="s">
        <v>1657</v>
      </c>
      <c r="C3016" t="s">
        <v>3774</v>
      </c>
      <c r="D3016" t="s">
        <v>1241</v>
      </c>
      <c r="F3016" t="s">
        <v>380</v>
      </c>
      <c r="G3016" t="s">
        <v>1237</v>
      </c>
      <c r="J3016">
        <v>75</v>
      </c>
    </row>
    <row r="3017" spans="1:10">
      <c r="A3017">
        <v>718201</v>
      </c>
      <c r="B3017" t="s">
        <v>938</v>
      </c>
      <c r="C3017" t="s">
        <v>3775</v>
      </c>
      <c r="D3017" t="s">
        <v>1234</v>
      </c>
      <c r="F3017" t="s">
        <v>380</v>
      </c>
      <c r="G3017" t="s">
        <v>1237</v>
      </c>
      <c r="H3017" t="s">
        <v>1243</v>
      </c>
      <c r="J3017">
        <v>81</v>
      </c>
    </row>
    <row r="3018" spans="1:10">
      <c r="A3018">
        <v>776129</v>
      </c>
      <c r="B3018" t="s">
        <v>1131</v>
      </c>
      <c r="C3018" t="s">
        <v>3776</v>
      </c>
      <c r="D3018" t="s">
        <v>1234</v>
      </c>
      <c r="F3018" t="s">
        <v>380</v>
      </c>
      <c r="G3018" t="s">
        <v>1237</v>
      </c>
      <c r="H3018" t="s">
        <v>1243</v>
      </c>
      <c r="J3018">
        <v>11</v>
      </c>
    </row>
    <row r="3019" spans="1:10">
      <c r="A3019">
        <v>702293</v>
      </c>
      <c r="B3019" t="s">
        <v>938</v>
      </c>
      <c r="C3019" t="s">
        <v>3777</v>
      </c>
      <c r="D3019" t="s">
        <v>1234</v>
      </c>
      <c r="E3019" t="s">
        <v>1242</v>
      </c>
      <c r="F3019" t="s">
        <v>380</v>
      </c>
      <c r="G3019" t="s">
        <v>1237</v>
      </c>
      <c r="H3019" t="s">
        <v>1243</v>
      </c>
      <c r="J3019">
        <v>84</v>
      </c>
    </row>
    <row r="3020" spans="1:10">
      <c r="A3020">
        <v>800167</v>
      </c>
      <c r="B3020" t="s">
        <v>1313</v>
      </c>
      <c r="C3020" t="s">
        <v>3778</v>
      </c>
      <c r="D3020" t="s">
        <v>1241</v>
      </c>
      <c r="F3020" t="s">
        <v>380</v>
      </c>
      <c r="G3020" t="s">
        <v>1237</v>
      </c>
      <c r="J3020">
        <v>72</v>
      </c>
    </row>
    <row r="3021" spans="1:10">
      <c r="A3021">
        <v>700906</v>
      </c>
      <c r="B3021" t="s">
        <v>122</v>
      </c>
      <c r="C3021" t="s">
        <v>3779</v>
      </c>
      <c r="D3021" t="s">
        <v>1234</v>
      </c>
      <c r="E3021" t="s">
        <v>1254</v>
      </c>
      <c r="F3021" t="s">
        <v>380</v>
      </c>
      <c r="G3021" t="s">
        <v>1237</v>
      </c>
      <c r="J3021">
        <v>7</v>
      </c>
    </row>
    <row r="3022" spans="1:10">
      <c r="A3022">
        <v>706842</v>
      </c>
      <c r="B3022" t="s">
        <v>1013</v>
      </c>
      <c r="C3022" t="s">
        <v>3780</v>
      </c>
      <c r="D3022" t="s">
        <v>1234</v>
      </c>
      <c r="E3022" t="s">
        <v>1236</v>
      </c>
      <c r="F3022" t="s">
        <v>380</v>
      </c>
      <c r="G3022" t="s">
        <v>1237</v>
      </c>
      <c r="H3022" t="s">
        <v>1243</v>
      </c>
      <c r="J3022">
        <v>80</v>
      </c>
    </row>
    <row r="3023" spans="1:10">
      <c r="A3023">
        <v>803893</v>
      </c>
      <c r="B3023" t="s">
        <v>1449</v>
      </c>
      <c r="C3023" t="s">
        <v>3781</v>
      </c>
      <c r="D3023" t="s">
        <v>1241</v>
      </c>
      <c r="E3023" t="s">
        <v>1256</v>
      </c>
      <c r="F3023" t="s">
        <v>380</v>
      </c>
      <c r="G3023" t="s">
        <v>1237</v>
      </c>
      <c r="H3023" t="s">
        <v>1243</v>
      </c>
      <c r="J3023">
        <v>84</v>
      </c>
    </row>
    <row r="3024" spans="1:10">
      <c r="A3024">
        <v>800471</v>
      </c>
      <c r="B3024" t="s">
        <v>3782</v>
      </c>
      <c r="C3024" t="s">
        <v>3783</v>
      </c>
      <c r="D3024" t="s">
        <v>1241</v>
      </c>
      <c r="F3024" t="s">
        <v>380</v>
      </c>
      <c r="G3024" t="s">
        <v>1237</v>
      </c>
      <c r="J3024">
        <v>74</v>
      </c>
    </row>
    <row r="3025" spans="1:10">
      <c r="A3025">
        <v>804098</v>
      </c>
      <c r="B3025" t="s">
        <v>1498</v>
      </c>
      <c r="C3025" t="s">
        <v>3784</v>
      </c>
      <c r="D3025" t="s">
        <v>1241</v>
      </c>
      <c r="E3025" t="s">
        <v>1248</v>
      </c>
      <c r="F3025" t="s">
        <v>380</v>
      </c>
      <c r="G3025" t="s">
        <v>1237</v>
      </c>
      <c r="J3025">
        <v>85</v>
      </c>
    </row>
    <row r="3026" spans="1:10">
      <c r="A3026">
        <v>805841</v>
      </c>
      <c r="B3026" t="s">
        <v>965</v>
      </c>
      <c r="C3026" t="s">
        <v>3784</v>
      </c>
      <c r="D3026" t="s">
        <v>1241</v>
      </c>
      <c r="E3026" t="s">
        <v>1242</v>
      </c>
      <c r="F3026" t="s">
        <v>380</v>
      </c>
      <c r="G3026" t="s">
        <v>1237</v>
      </c>
      <c r="J3026">
        <v>78</v>
      </c>
    </row>
    <row r="3027" spans="1:10">
      <c r="A3027">
        <v>718145</v>
      </c>
      <c r="B3027" t="s">
        <v>661</v>
      </c>
      <c r="C3027" t="s">
        <v>3785</v>
      </c>
      <c r="D3027" t="s">
        <v>1234</v>
      </c>
      <c r="E3027" t="s">
        <v>1254</v>
      </c>
      <c r="F3027" t="s">
        <v>380</v>
      </c>
      <c r="G3027" t="s">
        <v>1237</v>
      </c>
      <c r="J3027">
        <v>89</v>
      </c>
    </row>
    <row r="3028" spans="1:10">
      <c r="A3028">
        <v>803335</v>
      </c>
      <c r="B3028" t="s">
        <v>1406</v>
      </c>
      <c r="C3028" t="s">
        <v>3786</v>
      </c>
      <c r="D3028" t="s">
        <v>1241</v>
      </c>
      <c r="E3028" t="s">
        <v>1242</v>
      </c>
      <c r="F3028" t="s">
        <v>1261</v>
      </c>
      <c r="G3028" t="s">
        <v>1237</v>
      </c>
      <c r="J3028">
        <v>14</v>
      </c>
    </row>
    <row r="3029" spans="1:10">
      <c r="A3029">
        <v>776140</v>
      </c>
      <c r="B3029" t="s">
        <v>671</v>
      </c>
      <c r="C3029" t="s">
        <v>3787</v>
      </c>
      <c r="D3029" t="s">
        <v>1234</v>
      </c>
      <c r="E3029" t="s">
        <v>1236</v>
      </c>
      <c r="F3029" t="s">
        <v>169</v>
      </c>
      <c r="G3029" t="s">
        <v>1237</v>
      </c>
      <c r="H3029" t="s">
        <v>1243</v>
      </c>
      <c r="J3029">
        <v>9</v>
      </c>
    </row>
    <row r="3030" spans="1:10">
      <c r="A3030">
        <v>889427</v>
      </c>
      <c r="B3030" t="s">
        <v>1563</v>
      </c>
      <c r="C3030" t="s">
        <v>3788</v>
      </c>
      <c r="D3030" t="s">
        <v>1241</v>
      </c>
      <c r="E3030" t="s">
        <v>1236</v>
      </c>
      <c r="F3030" t="s">
        <v>2213</v>
      </c>
      <c r="G3030" t="s">
        <v>1237</v>
      </c>
      <c r="H3030" t="s">
        <v>1243</v>
      </c>
      <c r="I3030">
        <v>9155105</v>
      </c>
      <c r="J3030">
        <v>7</v>
      </c>
    </row>
    <row r="3031" spans="1:10">
      <c r="A3031">
        <v>701004</v>
      </c>
      <c r="B3031" t="s">
        <v>1288</v>
      </c>
      <c r="C3031" t="s">
        <v>3789</v>
      </c>
      <c r="D3031" t="s">
        <v>1234</v>
      </c>
      <c r="E3031" t="s">
        <v>1242</v>
      </c>
      <c r="F3031" t="s">
        <v>380</v>
      </c>
      <c r="G3031" t="s">
        <v>1237</v>
      </c>
      <c r="J3031">
        <v>11</v>
      </c>
    </row>
    <row r="3032" spans="1:10">
      <c r="A3032">
        <v>889128</v>
      </c>
      <c r="B3032" t="s">
        <v>131</v>
      </c>
      <c r="C3032" t="s">
        <v>3790</v>
      </c>
      <c r="D3032" t="s">
        <v>1241</v>
      </c>
      <c r="E3032" t="s">
        <v>1248</v>
      </c>
      <c r="F3032" t="s">
        <v>380</v>
      </c>
      <c r="G3032" t="s">
        <v>1237</v>
      </c>
      <c r="H3032" t="s">
        <v>1243</v>
      </c>
      <c r="J3032">
        <v>99</v>
      </c>
    </row>
    <row r="3033" spans="1:10">
      <c r="A3033">
        <v>809379</v>
      </c>
      <c r="B3033" t="s">
        <v>965</v>
      </c>
      <c r="C3033" t="s">
        <v>3791</v>
      </c>
      <c r="D3033" t="s">
        <v>1241</v>
      </c>
      <c r="E3033" t="s">
        <v>1236</v>
      </c>
      <c r="F3033" t="s">
        <v>380</v>
      </c>
      <c r="G3033" t="s">
        <v>1237</v>
      </c>
      <c r="J3033">
        <v>65</v>
      </c>
    </row>
    <row r="3034" spans="1:10">
      <c r="A3034">
        <v>717779</v>
      </c>
      <c r="B3034" t="s">
        <v>671</v>
      </c>
      <c r="C3034" t="s">
        <v>3792</v>
      </c>
      <c r="D3034" t="s">
        <v>1234</v>
      </c>
      <c r="E3034" t="s">
        <v>1242</v>
      </c>
      <c r="F3034" t="s">
        <v>380</v>
      </c>
      <c r="G3034" t="s">
        <v>1237</v>
      </c>
      <c r="J3034">
        <v>86</v>
      </c>
    </row>
    <row r="3035" spans="1:10">
      <c r="A3035">
        <v>807351</v>
      </c>
      <c r="B3035" t="s">
        <v>3793</v>
      </c>
      <c r="C3035" t="s">
        <v>3794</v>
      </c>
      <c r="D3035" t="s">
        <v>1241</v>
      </c>
      <c r="E3035" t="s">
        <v>1242</v>
      </c>
      <c r="F3035" t="s">
        <v>380</v>
      </c>
      <c r="G3035" t="s">
        <v>1237</v>
      </c>
      <c r="J3035">
        <v>9</v>
      </c>
    </row>
    <row r="3036" spans="1:10">
      <c r="A3036">
        <v>710742</v>
      </c>
      <c r="B3036" t="s">
        <v>1023</v>
      </c>
      <c r="C3036" t="s">
        <v>3795</v>
      </c>
      <c r="D3036" t="s">
        <v>1234</v>
      </c>
      <c r="E3036" t="s">
        <v>1312</v>
      </c>
      <c r="F3036" t="s">
        <v>380</v>
      </c>
      <c r="G3036" t="s">
        <v>1237</v>
      </c>
      <c r="H3036" t="s">
        <v>1243</v>
      </c>
      <c r="J3036">
        <v>85</v>
      </c>
    </row>
    <row r="3037" spans="1:10">
      <c r="A3037">
        <v>705973</v>
      </c>
      <c r="B3037" t="s">
        <v>1153</v>
      </c>
      <c r="C3037" t="s">
        <v>3796</v>
      </c>
      <c r="D3037" t="s">
        <v>1234</v>
      </c>
      <c r="E3037" t="s">
        <v>1242</v>
      </c>
      <c r="F3037" t="s">
        <v>380</v>
      </c>
      <c r="G3037" t="s">
        <v>1237</v>
      </c>
      <c r="J3037">
        <v>79</v>
      </c>
    </row>
    <row r="3038" spans="1:10">
      <c r="A3038">
        <v>801227</v>
      </c>
      <c r="B3038" t="s">
        <v>1358</v>
      </c>
      <c r="C3038" t="s">
        <v>3797</v>
      </c>
      <c r="D3038" t="s">
        <v>1241</v>
      </c>
      <c r="E3038" t="s">
        <v>1242</v>
      </c>
      <c r="F3038" t="s">
        <v>380</v>
      </c>
      <c r="G3038" t="s">
        <v>1237</v>
      </c>
      <c r="J3038">
        <v>4</v>
      </c>
    </row>
    <row r="3039" spans="1:10">
      <c r="A3039">
        <v>812358</v>
      </c>
      <c r="B3039" t="s">
        <v>3798</v>
      </c>
      <c r="C3039" t="s">
        <v>3799</v>
      </c>
      <c r="D3039" t="s">
        <v>1241</v>
      </c>
      <c r="E3039" t="s">
        <v>1236</v>
      </c>
      <c r="F3039" t="s">
        <v>179</v>
      </c>
      <c r="G3039" t="s">
        <v>1237</v>
      </c>
      <c r="H3039" t="s">
        <v>1243</v>
      </c>
      <c r="J3039">
        <v>1</v>
      </c>
    </row>
    <row r="3040" spans="1:10">
      <c r="A3040">
        <v>713279</v>
      </c>
      <c r="B3040" t="s">
        <v>3800</v>
      </c>
      <c r="C3040" t="s">
        <v>1546</v>
      </c>
      <c r="D3040" t="s">
        <v>1234</v>
      </c>
      <c r="E3040" t="s">
        <v>1236</v>
      </c>
      <c r="F3040" t="s">
        <v>380</v>
      </c>
      <c r="G3040" t="s">
        <v>1237</v>
      </c>
      <c r="J3040">
        <v>72</v>
      </c>
    </row>
    <row r="3041" spans="1:10">
      <c r="A3041">
        <v>803743</v>
      </c>
      <c r="B3041" t="s">
        <v>3538</v>
      </c>
      <c r="C3041" t="s">
        <v>1355</v>
      </c>
      <c r="D3041" t="s">
        <v>1241</v>
      </c>
      <c r="E3041" t="s">
        <v>1256</v>
      </c>
      <c r="F3041" t="s">
        <v>1447</v>
      </c>
      <c r="G3041" t="s">
        <v>1237</v>
      </c>
      <c r="J3041">
        <v>12</v>
      </c>
    </row>
    <row r="3042" spans="1:10">
      <c r="A3042">
        <v>773710</v>
      </c>
      <c r="B3042" t="s">
        <v>1824</v>
      </c>
      <c r="C3042" t="s">
        <v>655</v>
      </c>
      <c r="D3042" t="s">
        <v>1234</v>
      </c>
      <c r="E3042" t="s">
        <v>1250</v>
      </c>
      <c r="F3042" t="s">
        <v>179</v>
      </c>
      <c r="G3042" t="s">
        <v>1237</v>
      </c>
      <c r="H3042" t="s">
        <v>1243</v>
      </c>
      <c r="I3042">
        <v>9150108</v>
      </c>
      <c r="J3042">
        <v>84</v>
      </c>
    </row>
    <row r="3043" spans="1:10">
      <c r="A3043">
        <v>701174</v>
      </c>
      <c r="B3043" t="s">
        <v>1288</v>
      </c>
      <c r="C3043" t="s">
        <v>655</v>
      </c>
      <c r="D3043" t="s">
        <v>1234</v>
      </c>
      <c r="E3043" t="s">
        <v>1254</v>
      </c>
      <c r="F3043" t="s">
        <v>59</v>
      </c>
      <c r="G3043" t="s">
        <v>1237</v>
      </c>
      <c r="J3043">
        <v>68</v>
      </c>
    </row>
    <row r="3044" spans="1:10">
      <c r="A3044">
        <v>811501</v>
      </c>
      <c r="B3044" t="s">
        <v>1279</v>
      </c>
      <c r="C3044" t="s">
        <v>3801</v>
      </c>
      <c r="D3044" t="s">
        <v>1241</v>
      </c>
      <c r="E3044" t="s">
        <v>1236</v>
      </c>
      <c r="F3044" t="s">
        <v>380</v>
      </c>
      <c r="G3044" t="s">
        <v>1237</v>
      </c>
      <c r="J3044">
        <v>92</v>
      </c>
    </row>
    <row r="3045" spans="1:10">
      <c r="A3045">
        <v>806912</v>
      </c>
      <c r="B3045" t="s">
        <v>3802</v>
      </c>
      <c r="C3045" t="s">
        <v>3803</v>
      </c>
      <c r="D3045" t="s">
        <v>1241</v>
      </c>
      <c r="E3045" t="s">
        <v>1250</v>
      </c>
      <c r="F3045" t="s">
        <v>380</v>
      </c>
      <c r="G3045" t="s">
        <v>1237</v>
      </c>
      <c r="J3045">
        <v>5</v>
      </c>
    </row>
    <row r="3046" spans="1:10">
      <c r="A3046">
        <v>802626</v>
      </c>
      <c r="B3046" t="s">
        <v>914</v>
      </c>
      <c r="C3046" t="s">
        <v>3803</v>
      </c>
      <c r="D3046" t="s">
        <v>1241</v>
      </c>
      <c r="E3046" t="s">
        <v>1250</v>
      </c>
      <c r="F3046" t="s">
        <v>380</v>
      </c>
      <c r="G3046" t="s">
        <v>1237</v>
      </c>
      <c r="J3046">
        <v>7</v>
      </c>
    </row>
    <row r="3047" spans="1:10">
      <c r="A3047">
        <v>812855</v>
      </c>
      <c r="B3047" t="s">
        <v>1406</v>
      </c>
      <c r="C3047" t="s">
        <v>3804</v>
      </c>
      <c r="D3047" t="s">
        <v>1241</v>
      </c>
      <c r="E3047" t="s">
        <v>1254</v>
      </c>
      <c r="F3047" t="s">
        <v>169</v>
      </c>
      <c r="G3047" t="s">
        <v>1237</v>
      </c>
      <c r="H3047" t="s">
        <v>1243</v>
      </c>
      <c r="I3047">
        <v>9155018</v>
      </c>
      <c r="J3047">
        <v>0</v>
      </c>
    </row>
    <row r="3048" spans="1:10">
      <c r="A3048">
        <v>714215</v>
      </c>
      <c r="B3048" t="s">
        <v>3805</v>
      </c>
      <c r="C3048" t="s">
        <v>3806</v>
      </c>
      <c r="D3048" t="s">
        <v>1234</v>
      </c>
      <c r="E3048" t="s">
        <v>1235</v>
      </c>
      <c r="F3048" t="s">
        <v>380</v>
      </c>
      <c r="G3048" t="s">
        <v>1237</v>
      </c>
      <c r="H3048" t="s">
        <v>1243</v>
      </c>
      <c r="J3048">
        <v>76</v>
      </c>
    </row>
    <row r="3049" spans="1:10">
      <c r="A3049">
        <v>702963</v>
      </c>
      <c r="B3049" t="s">
        <v>1023</v>
      </c>
      <c r="C3049" t="s">
        <v>3807</v>
      </c>
      <c r="D3049" t="s">
        <v>1234</v>
      </c>
      <c r="E3049" t="s">
        <v>1271</v>
      </c>
      <c r="F3049" t="s">
        <v>179</v>
      </c>
      <c r="G3049" t="s">
        <v>1237</v>
      </c>
      <c r="J3049">
        <v>8</v>
      </c>
    </row>
    <row r="3050" spans="1:10">
      <c r="A3050">
        <v>715110</v>
      </c>
      <c r="B3050" t="s">
        <v>525</v>
      </c>
      <c r="C3050" t="s">
        <v>3808</v>
      </c>
      <c r="D3050" t="s">
        <v>1234</v>
      </c>
      <c r="F3050" t="s">
        <v>380</v>
      </c>
      <c r="G3050" t="s">
        <v>1237</v>
      </c>
      <c r="J3050">
        <v>7</v>
      </c>
    </row>
    <row r="3051" spans="1:10">
      <c r="A3051">
        <v>890403</v>
      </c>
      <c r="B3051" t="s">
        <v>333</v>
      </c>
      <c r="C3051" t="s">
        <v>3809</v>
      </c>
      <c r="D3051" t="s">
        <v>1241</v>
      </c>
      <c r="E3051" t="s">
        <v>1271</v>
      </c>
      <c r="F3051" t="s">
        <v>169</v>
      </c>
      <c r="G3051" t="s">
        <v>1237</v>
      </c>
      <c r="H3051" t="s">
        <v>1243</v>
      </c>
      <c r="I3051">
        <v>9155179</v>
      </c>
      <c r="J3051">
        <v>8</v>
      </c>
    </row>
    <row r="3052" spans="1:10">
      <c r="A3052">
        <v>715916</v>
      </c>
      <c r="B3052" t="s">
        <v>1539</v>
      </c>
      <c r="C3052" t="s">
        <v>3810</v>
      </c>
      <c r="D3052" t="s">
        <v>1234</v>
      </c>
      <c r="E3052" t="s">
        <v>1254</v>
      </c>
      <c r="F3052" t="s">
        <v>380</v>
      </c>
      <c r="G3052" t="s">
        <v>1237</v>
      </c>
      <c r="J3052">
        <v>6</v>
      </c>
    </row>
    <row r="3053" spans="1:10">
      <c r="A3053">
        <v>707219</v>
      </c>
      <c r="B3053" t="s">
        <v>1477</v>
      </c>
      <c r="C3053" t="s">
        <v>3810</v>
      </c>
      <c r="D3053" t="s">
        <v>1234</v>
      </c>
      <c r="E3053" t="s">
        <v>1254</v>
      </c>
      <c r="F3053" t="s">
        <v>380</v>
      </c>
      <c r="G3053" t="s">
        <v>1237</v>
      </c>
      <c r="J3053">
        <v>4</v>
      </c>
    </row>
    <row r="3054" spans="1:10">
      <c r="A3054">
        <v>776083</v>
      </c>
      <c r="B3054" t="s">
        <v>1417</v>
      </c>
      <c r="C3054" t="s">
        <v>3811</v>
      </c>
      <c r="D3054" t="s">
        <v>1234</v>
      </c>
      <c r="E3054" t="s">
        <v>1254</v>
      </c>
      <c r="F3054" t="s">
        <v>380</v>
      </c>
      <c r="G3054" t="s">
        <v>1237</v>
      </c>
      <c r="H3054" t="s">
        <v>1243</v>
      </c>
      <c r="J3054">
        <v>5</v>
      </c>
    </row>
    <row r="3055" spans="1:10">
      <c r="A3055">
        <v>800356</v>
      </c>
      <c r="B3055" t="s">
        <v>1929</v>
      </c>
      <c r="C3055" t="s">
        <v>3812</v>
      </c>
      <c r="D3055" t="s">
        <v>1241</v>
      </c>
      <c r="E3055" t="s">
        <v>1242</v>
      </c>
      <c r="F3055" t="s">
        <v>380</v>
      </c>
      <c r="G3055" t="s">
        <v>1237</v>
      </c>
      <c r="J3055">
        <v>99</v>
      </c>
    </row>
    <row r="3056" spans="1:10">
      <c r="A3056">
        <v>774765</v>
      </c>
      <c r="B3056" t="s">
        <v>1411</v>
      </c>
      <c r="C3056" t="s">
        <v>3813</v>
      </c>
      <c r="D3056" t="s">
        <v>1234</v>
      </c>
      <c r="E3056" t="s">
        <v>1312</v>
      </c>
      <c r="F3056" t="s">
        <v>219</v>
      </c>
      <c r="G3056" t="s">
        <v>1237</v>
      </c>
      <c r="H3056" t="s">
        <v>1243</v>
      </c>
      <c r="J3056">
        <v>3</v>
      </c>
    </row>
    <row r="3057" spans="1:10">
      <c r="A3057">
        <v>717111</v>
      </c>
      <c r="B3057" t="s">
        <v>1424</v>
      </c>
      <c r="C3057" t="s">
        <v>3814</v>
      </c>
      <c r="D3057" t="s">
        <v>1234</v>
      </c>
      <c r="E3057" t="s">
        <v>1254</v>
      </c>
      <c r="F3057" t="s">
        <v>380</v>
      </c>
      <c r="G3057" t="s">
        <v>1237</v>
      </c>
      <c r="J3057">
        <v>8</v>
      </c>
    </row>
    <row r="3058" spans="1:10">
      <c r="A3058">
        <v>710149</v>
      </c>
      <c r="B3058" t="s">
        <v>1424</v>
      </c>
      <c r="C3058" t="s">
        <v>3815</v>
      </c>
      <c r="D3058" t="s">
        <v>1234</v>
      </c>
      <c r="E3058" t="s">
        <v>1256</v>
      </c>
      <c r="F3058" t="s">
        <v>380</v>
      </c>
      <c r="G3058" t="s">
        <v>1237</v>
      </c>
      <c r="H3058" t="s">
        <v>1243</v>
      </c>
      <c r="J3058">
        <v>93</v>
      </c>
    </row>
    <row r="3059" spans="1:10">
      <c r="A3059">
        <v>713572</v>
      </c>
      <c r="B3059" t="s">
        <v>1424</v>
      </c>
      <c r="C3059" t="s">
        <v>3816</v>
      </c>
      <c r="D3059" t="s">
        <v>1234</v>
      </c>
      <c r="E3059" t="s">
        <v>1271</v>
      </c>
      <c r="F3059" t="s">
        <v>1568</v>
      </c>
      <c r="G3059" t="s">
        <v>1237</v>
      </c>
      <c r="J3059">
        <v>68</v>
      </c>
    </row>
    <row r="3060" spans="1:10">
      <c r="A3060">
        <v>713703</v>
      </c>
      <c r="B3060" t="s">
        <v>1380</v>
      </c>
      <c r="C3060" t="s">
        <v>3817</v>
      </c>
      <c r="D3060" t="s">
        <v>1234</v>
      </c>
      <c r="E3060" t="s">
        <v>1235</v>
      </c>
      <c r="F3060" t="s">
        <v>380</v>
      </c>
      <c r="G3060" t="s">
        <v>1237</v>
      </c>
      <c r="J3060">
        <v>6</v>
      </c>
    </row>
    <row r="3061" spans="1:10">
      <c r="A3061">
        <v>707446</v>
      </c>
      <c r="B3061" t="s">
        <v>675</v>
      </c>
      <c r="C3061" t="s">
        <v>3817</v>
      </c>
      <c r="D3061" t="s">
        <v>1234</v>
      </c>
      <c r="F3061" t="s">
        <v>380</v>
      </c>
      <c r="G3061" t="s">
        <v>1237</v>
      </c>
      <c r="H3061" t="s">
        <v>1243</v>
      </c>
      <c r="J3061">
        <v>84</v>
      </c>
    </row>
    <row r="3062" spans="1:10">
      <c r="A3062">
        <v>705267</v>
      </c>
      <c r="B3062" t="s">
        <v>1019</v>
      </c>
      <c r="C3062" t="s">
        <v>3817</v>
      </c>
      <c r="D3062" t="s">
        <v>1234</v>
      </c>
      <c r="E3062" t="s">
        <v>1236</v>
      </c>
      <c r="F3062" t="s">
        <v>380</v>
      </c>
      <c r="G3062" t="s">
        <v>1237</v>
      </c>
      <c r="J3062">
        <v>89</v>
      </c>
    </row>
    <row r="3063" spans="1:10">
      <c r="A3063">
        <v>716276</v>
      </c>
      <c r="B3063" t="s">
        <v>1382</v>
      </c>
      <c r="C3063" t="s">
        <v>3817</v>
      </c>
      <c r="D3063" t="s">
        <v>1234</v>
      </c>
      <c r="E3063" t="s">
        <v>1236</v>
      </c>
      <c r="F3063" t="s">
        <v>1568</v>
      </c>
      <c r="G3063" t="s">
        <v>1237</v>
      </c>
      <c r="J3063">
        <v>74</v>
      </c>
    </row>
    <row r="3064" spans="1:10">
      <c r="A3064">
        <v>889202</v>
      </c>
      <c r="B3064" t="s">
        <v>3818</v>
      </c>
      <c r="C3064" t="s">
        <v>3819</v>
      </c>
      <c r="D3064" t="s">
        <v>1241</v>
      </c>
      <c r="E3064" t="s">
        <v>1235</v>
      </c>
      <c r="F3064" t="s">
        <v>380</v>
      </c>
      <c r="G3064" t="s">
        <v>1237</v>
      </c>
      <c r="H3064" t="s">
        <v>1243</v>
      </c>
      <c r="J3064">
        <v>9</v>
      </c>
    </row>
    <row r="3065" spans="1:10">
      <c r="A3065">
        <v>809728</v>
      </c>
      <c r="B3065" t="s">
        <v>1355</v>
      </c>
      <c r="C3065" t="s">
        <v>3820</v>
      </c>
      <c r="D3065" t="s">
        <v>1241</v>
      </c>
      <c r="E3065" t="s">
        <v>1312</v>
      </c>
      <c r="F3065" t="s">
        <v>380</v>
      </c>
      <c r="G3065" t="s">
        <v>1237</v>
      </c>
      <c r="J3065">
        <v>95</v>
      </c>
    </row>
    <row r="3066" spans="1:10">
      <c r="A3066">
        <v>710089</v>
      </c>
      <c r="B3066" t="s">
        <v>1023</v>
      </c>
      <c r="C3066" t="s">
        <v>3821</v>
      </c>
      <c r="D3066" t="s">
        <v>1234</v>
      </c>
      <c r="F3066" t="s">
        <v>380</v>
      </c>
      <c r="G3066" t="s">
        <v>1237</v>
      </c>
      <c r="J3066">
        <v>96</v>
      </c>
    </row>
    <row r="3067" spans="1:10">
      <c r="A3067">
        <v>808434</v>
      </c>
      <c r="B3067" t="s">
        <v>1317</v>
      </c>
      <c r="C3067" t="s">
        <v>3822</v>
      </c>
      <c r="D3067" t="s">
        <v>1241</v>
      </c>
      <c r="E3067" t="s">
        <v>1256</v>
      </c>
      <c r="F3067" t="s">
        <v>1534</v>
      </c>
      <c r="G3067" t="s">
        <v>1237</v>
      </c>
      <c r="J3067">
        <v>97</v>
      </c>
    </row>
    <row r="3068" spans="1:10">
      <c r="A3068">
        <v>808750</v>
      </c>
      <c r="B3068" t="s">
        <v>1386</v>
      </c>
      <c r="C3068" t="s">
        <v>3823</v>
      </c>
      <c r="D3068" t="s">
        <v>1241</v>
      </c>
      <c r="E3068" t="s">
        <v>1254</v>
      </c>
      <c r="F3068" t="s">
        <v>380</v>
      </c>
      <c r="G3068" t="s">
        <v>1237</v>
      </c>
      <c r="J3068">
        <v>78</v>
      </c>
    </row>
    <row r="3069" spans="1:10">
      <c r="A3069">
        <v>801310</v>
      </c>
      <c r="B3069" t="s">
        <v>1267</v>
      </c>
      <c r="C3069" t="s">
        <v>3823</v>
      </c>
      <c r="D3069" t="s">
        <v>1241</v>
      </c>
      <c r="F3069" t="s">
        <v>380</v>
      </c>
      <c r="G3069" t="s">
        <v>1237</v>
      </c>
      <c r="J3069">
        <v>4</v>
      </c>
    </row>
    <row r="3070" spans="1:10">
      <c r="A3070">
        <v>889219</v>
      </c>
      <c r="B3070" t="s">
        <v>929</v>
      </c>
      <c r="C3070" t="s">
        <v>3824</v>
      </c>
      <c r="D3070" t="s">
        <v>1241</v>
      </c>
      <c r="E3070" t="s">
        <v>1236</v>
      </c>
      <c r="F3070" t="s">
        <v>169</v>
      </c>
      <c r="G3070" t="s">
        <v>1237</v>
      </c>
      <c r="H3070" t="s">
        <v>1243</v>
      </c>
      <c r="I3070">
        <v>9155099</v>
      </c>
      <c r="J3070">
        <v>4</v>
      </c>
    </row>
    <row r="3071" spans="1:10">
      <c r="A3071">
        <v>712896</v>
      </c>
      <c r="B3071" t="s">
        <v>652</v>
      </c>
      <c r="C3071" t="s">
        <v>3825</v>
      </c>
      <c r="D3071" t="s">
        <v>1234</v>
      </c>
      <c r="E3071" t="s">
        <v>1254</v>
      </c>
      <c r="F3071" t="s">
        <v>380</v>
      </c>
      <c r="G3071" t="s">
        <v>1237</v>
      </c>
      <c r="J3071">
        <v>9</v>
      </c>
    </row>
    <row r="3072" spans="1:10">
      <c r="A3072">
        <v>718083</v>
      </c>
      <c r="B3072" t="s">
        <v>1075</v>
      </c>
      <c r="C3072" t="s">
        <v>3825</v>
      </c>
      <c r="D3072" t="s">
        <v>1234</v>
      </c>
      <c r="E3072" t="s">
        <v>1254</v>
      </c>
      <c r="F3072" t="s">
        <v>380</v>
      </c>
      <c r="G3072" t="s">
        <v>1237</v>
      </c>
      <c r="J3072">
        <v>83</v>
      </c>
    </row>
    <row r="3073" spans="1:10">
      <c r="A3073">
        <v>777638</v>
      </c>
      <c r="B3073" t="s">
        <v>1373</v>
      </c>
      <c r="C3073" t="s">
        <v>3825</v>
      </c>
      <c r="D3073" t="s">
        <v>1234</v>
      </c>
      <c r="E3073" t="s">
        <v>1319</v>
      </c>
      <c r="F3073" t="s">
        <v>561</v>
      </c>
      <c r="G3073" t="s">
        <v>1237</v>
      </c>
      <c r="H3073" t="s">
        <v>1243</v>
      </c>
      <c r="J3073">
        <v>18</v>
      </c>
    </row>
    <row r="3074" spans="1:10">
      <c r="A3074">
        <v>710991</v>
      </c>
      <c r="B3074" t="s">
        <v>661</v>
      </c>
      <c r="C3074" t="s">
        <v>3826</v>
      </c>
      <c r="D3074" t="s">
        <v>1234</v>
      </c>
      <c r="E3074" t="s">
        <v>1242</v>
      </c>
      <c r="F3074" t="s">
        <v>380</v>
      </c>
      <c r="G3074" t="s">
        <v>1237</v>
      </c>
      <c r="J3074">
        <v>71</v>
      </c>
    </row>
    <row r="3075" spans="1:10">
      <c r="A3075">
        <v>803522</v>
      </c>
      <c r="B3075" t="s">
        <v>2816</v>
      </c>
      <c r="C3075" t="s">
        <v>3827</v>
      </c>
      <c r="D3075" t="s">
        <v>1241</v>
      </c>
      <c r="E3075" t="s">
        <v>1254</v>
      </c>
      <c r="F3075" t="s">
        <v>380</v>
      </c>
      <c r="G3075" t="s">
        <v>1237</v>
      </c>
      <c r="J3075">
        <v>8</v>
      </c>
    </row>
    <row r="3076" spans="1:10">
      <c r="A3076">
        <v>700394</v>
      </c>
      <c r="B3076" t="s">
        <v>1133</v>
      </c>
      <c r="C3076" t="s">
        <v>3828</v>
      </c>
      <c r="D3076" t="s">
        <v>1234</v>
      </c>
      <c r="E3076" t="s">
        <v>1254</v>
      </c>
      <c r="F3076" t="s">
        <v>380</v>
      </c>
      <c r="G3076" t="s">
        <v>1237</v>
      </c>
      <c r="J3076">
        <v>8</v>
      </c>
    </row>
    <row r="3077" spans="1:10">
      <c r="A3077">
        <v>709415</v>
      </c>
      <c r="B3077" t="s">
        <v>1539</v>
      </c>
      <c r="C3077" t="s">
        <v>3829</v>
      </c>
      <c r="D3077" t="s">
        <v>1234</v>
      </c>
      <c r="E3077" t="s">
        <v>1235</v>
      </c>
      <c r="F3077" t="s">
        <v>380</v>
      </c>
      <c r="G3077" t="s">
        <v>1237</v>
      </c>
      <c r="J3077">
        <v>8</v>
      </c>
    </row>
    <row r="3078" spans="1:10">
      <c r="A3078">
        <v>805243</v>
      </c>
      <c r="B3078" t="s">
        <v>1745</v>
      </c>
      <c r="C3078" t="s">
        <v>3830</v>
      </c>
      <c r="D3078" t="s">
        <v>1241</v>
      </c>
      <c r="E3078" t="s">
        <v>1242</v>
      </c>
      <c r="F3078" t="s">
        <v>380</v>
      </c>
      <c r="G3078" t="s">
        <v>1237</v>
      </c>
      <c r="J3078">
        <v>7</v>
      </c>
    </row>
    <row r="3079" spans="1:10">
      <c r="A3079">
        <v>708507</v>
      </c>
      <c r="B3079" t="s">
        <v>1539</v>
      </c>
      <c r="C3079" t="s">
        <v>3831</v>
      </c>
      <c r="D3079" t="s">
        <v>1234</v>
      </c>
      <c r="E3079" t="s">
        <v>1254</v>
      </c>
      <c r="F3079" t="s">
        <v>380</v>
      </c>
      <c r="G3079" t="s">
        <v>1237</v>
      </c>
      <c r="J3079">
        <v>4</v>
      </c>
    </row>
    <row r="3080" spans="1:10">
      <c r="A3080">
        <v>713771</v>
      </c>
      <c r="B3080" t="s">
        <v>1375</v>
      </c>
      <c r="C3080" t="s">
        <v>3832</v>
      </c>
      <c r="D3080" t="s">
        <v>1234</v>
      </c>
      <c r="F3080" t="s">
        <v>380</v>
      </c>
      <c r="G3080" t="s">
        <v>1237</v>
      </c>
      <c r="J3080">
        <v>72</v>
      </c>
    </row>
    <row r="3081" spans="1:10">
      <c r="A3081">
        <v>700287</v>
      </c>
      <c r="B3081" t="s">
        <v>1075</v>
      </c>
      <c r="C3081" t="s">
        <v>3833</v>
      </c>
      <c r="D3081" t="s">
        <v>1234</v>
      </c>
      <c r="E3081" t="s">
        <v>1319</v>
      </c>
      <c r="F3081" t="s">
        <v>380</v>
      </c>
      <c r="G3081" t="s">
        <v>1237</v>
      </c>
      <c r="J3081">
        <v>72</v>
      </c>
    </row>
    <row r="3082" spans="1:10">
      <c r="A3082">
        <v>718234</v>
      </c>
      <c r="B3082" t="s">
        <v>2225</v>
      </c>
      <c r="C3082" t="s">
        <v>3834</v>
      </c>
      <c r="D3082" t="s">
        <v>1234</v>
      </c>
      <c r="E3082" t="s">
        <v>1236</v>
      </c>
      <c r="F3082" t="s">
        <v>179</v>
      </c>
      <c r="G3082" t="s">
        <v>1237</v>
      </c>
      <c r="J3082">
        <v>58</v>
      </c>
    </row>
    <row r="3083" spans="1:10">
      <c r="A3083">
        <v>708019</v>
      </c>
      <c r="B3083" t="s">
        <v>1019</v>
      </c>
      <c r="C3083" t="s">
        <v>3834</v>
      </c>
      <c r="D3083" t="s">
        <v>1234</v>
      </c>
      <c r="E3083" t="s">
        <v>1236</v>
      </c>
      <c r="F3083" t="s">
        <v>380</v>
      </c>
      <c r="G3083" t="s">
        <v>1237</v>
      </c>
      <c r="H3083" t="s">
        <v>1243</v>
      </c>
      <c r="I3083">
        <v>9150083</v>
      </c>
      <c r="J3083">
        <v>94</v>
      </c>
    </row>
    <row r="3084" spans="1:10">
      <c r="A3084">
        <v>779044</v>
      </c>
      <c r="B3084" t="s">
        <v>3835</v>
      </c>
      <c r="C3084" t="s">
        <v>3836</v>
      </c>
      <c r="D3084" t="s">
        <v>1234</v>
      </c>
      <c r="E3084" t="s">
        <v>1271</v>
      </c>
      <c r="F3084" t="s">
        <v>327</v>
      </c>
      <c r="G3084" t="s">
        <v>1237</v>
      </c>
      <c r="J3084">
        <v>18</v>
      </c>
    </row>
    <row r="3085" spans="1:10">
      <c r="A3085">
        <v>714351</v>
      </c>
      <c r="B3085" t="s">
        <v>1404</v>
      </c>
      <c r="C3085" t="s">
        <v>3837</v>
      </c>
      <c r="D3085" t="s">
        <v>1234</v>
      </c>
      <c r="E3085" t="s">
        <v>1242</v>
      </c>
      <c r="F3085" t="s">
        <v>380</v>
      </c>
      <c r="G3085" t="s">
        <v>1237</v>
      </c>
      <c r="J3085">
        <v>90</v>
      </c>
    </row>
    <row r="3086" spans="1:10">
      <c r="A3086">
        <v>717209</v>
      </c>
      <c r="B3086" t="s">
        <v>2838</v>
      </c>
      <c r="C3086" t="s">
        <v>3838</v>
      </c>
      <c r="D3086" t="s">
        <v>1234</v>
      </c>
      <c r="F3086" t="s">
        <v>380</v>
      </c>
      <c r="G3086" t="s">
        <v>1237</v>
      </c>
      <c r="J3086">
        <v>72</v>
      </c>
    </row>
    <row r="3087" spans="1:10">
      <c r="A3087">
        <v>707076</v>
      </c>
      <c r="B3087" t="s">
        <v>938</v>
      </c>
      <c r="C3087" t="s">
        <v>3839</v>
      </c>
      <c r="D3087" t="s">
        <v>1234</v>
      </c>
      <c r="F3087" t="s">
        <v>380</v>
      </c>
      <c r="G3087" t="s">
        <v>1237</v>
      </c>
      <c r="J3087">
        <v>78</v>
      </c>
    </row>
    <row r="3088" spans="1:10">
      <c r="A3088">
        <v>809250</v>
      </c>
      <c r="B3088" t="s">
        <v>1432</v>
      </c>
      <c r="C3088" t="s">
        <v>3840</v>
      </c>
      <c r="D3088" t="s">
        <v>1241</v>
      </c>
      <c r="F3088" t="s">
        <v>380</v>
      </c>
      <c r="G3088" t="s">
        <v>1237</v>
      </c>
      <c r="H3088" t="s">
        <v>1243</v>
      </c>
      <c r="J3088">
        <v>83</v>
      </c>
    </row>
    <row r="3089" spans="1:10">
      <c r="A3089">
        <v>707354</v>
      </c>
      <c r="B3089" t="s">
        <v>1425</v>
      </c>
      <c r="C3089" t="s">
        <v>3841</v>
      </c>
      <c r="D3089" t="s">
        <v>1234</v>
      </c>
      <c r="F3089" t="s">
        <v>59</v>
      </c>
      <c r="G3089" t="s">
        <v>1237</v>
      </c>
      <c r="H3089" t="s">
        <v>1243</v>
      </c>
      <c r="J3089">
        <v>16</v>
      </c>
    </row>
    <row r="3090" spans="1:10">
      <c r="A3090">
        <v>775686</v>
      </c>
      <c r="B3090" t="s">
        <v>1265</v>
      </c>
      <c r="C3090" t="s">
        <v>3841</v>
      </c>
      <c r="D3090" t="s">
        <v>1234</v>
      </c>
      <c r="E3090" t="s">
        <v>1254</v>
      </c>
      <c r="F3090" t="s">
        <v>59</v>
      </c>
      <c r="G3090" t="s">
        <v>1237</v>
      </c>
      <c r="H3090" t="s">
        <v>1243</v>
      </c>
      <c r="I3090">
        <v>9150333</v>
      </c>
      <c r="J3090">
        <v>6</v>
      </c>
    </row>
    <row r="3091" spans="1:10">
      <c r="A3091">
        <v>704787</v>
      </c>
      <c r="B3091" t="s">
        <v>1424</v>
      </c>
      <c r="C3091" t="s">
        <v>3841</v>
      </c>
      <c r="D3091" t="s">
        <v>1234</v>
      </c>
      <c r="E3091" t="s">
        <v>1254</v>
      </c>
      <c r="F3091" t="s">
        <v>59</v>
      </c>
      <c r="G3091" t="s">
        <v>1237</v>
      </c>
      <c r="J3091">
        <v>76</v>
      </c>
    </row>
    <row r="3092" spans="1:10">
      <c r="A3092">
        <v>802039</v>
      </c>
      <c r="B3092" t="s">
        <v>1462</v>
      </c>
      <c r="C3092" t="s">
        <v>3842</v>
      </c>
      <c r="D3092" t="s">
        <v>1241</v>
      </c>
      <c r="E3092" t="s">
        <v>1248</v>
      </c>
      <c r="F3092" t="s">
        <v>197</v>
      </c>
      <c r="G3092" t="s">
        <v>1237</v>
      </c>
      <c r="J3092">
        <v>99</v>
      </c>
    </row>
    <row r="3093" spans="1:10">
      <c r="A3093">
        <v>810478</v>
      </c>
      <c r="B3093" t="s">
        <v>3782</v>
      </c>
      <c r="C3093" t="s">
        <v>3842</v>
      </c>
      <c r="D3093" t="s">
        <v>1241</v>
      </c>
      <c r="E3093" t="s">
        <v>1254</v>
      </c>
      <c r="F3093" t="s">
        <v>59</v>
      </c>
      <c r="G3093" t="s">
        <v>1237</v>
      </c>
      <c r="J3093">
        <v>77</v>
      </c>
    </row>
    <row r="3094" spans="1:10">
      <c r="A3094">
        <v>888863</v>
      </c>
      <c r="B3094" t="s">
        <v>978</v>
      </c>
      <c r="C3094" t="s">
        <v>3842</v>
      </c>
      <c r="D3094" t="s">
        <v>1241</v>
      </c>
      <c r="E3094" t="s">
        <v>1254</v>
      </c>
      <c r="F3094" t="s">
        <v>59</v>
      </c>
      <c r="G3094" t="s">
        <v>1237</v>
      </c>
      <c r="H3094" t="s">
        <v>1243</v>
      </c>
      <c r="I3094">
        <v>9155155</v>
      </c>
      <c r="J3094">
        <v>9</v>
      </c>
    </row>
    <row r="3095" spans="1:10">
      <c r="A3095">
        <v>804903</v>
      </c>
      <c r="B3095" t="s">
        <v>1267</v>
      </c>
      <c r="C3095" t="s">
        <v>3843</v>
      </c>
      <c r="D3095" t="s">
        <v>1241</v>
      </c>
      <c r="E3095" t="s">
        <v>1236</v>
      </c>
      <c r="F3095" t="s">
        <v>380</v>
      </c>
      <c r="G3095" t="s">
        <v>1237</v>
      </c>
      <c r="J3095">
        <v>86</v>
      </c>
    </row>
    <row r="3096" spans="1:10">
      <c r="A3096">
        <v>713874</v>
      </c>
      <c r="B3096" t="s">
        <v>938</v>
      </c>
      <c r="C3096" t="s">
        <v>3844</v>
      </c>
      <c r="D3096" t="s">
        <v>1234</v>
      </c>
      <c r="F3096" t="s">
        <v>380</v>
      </c>
      <c r="G3096" t="s">
        <v>1237</v>
      </c>
      <c r="H3096" t="s">
        <v>1243</v>
      </c>
      <c r="J3096">
        <v>75</v>
      </c>
    </row>
    <row r="3097" spans="1:10">
      <c r="A3097">
        <v>712491</v>
      </c>
      <c r="B3097" t="s">
        <v>1069</v>
      </c>
      <c r="C3097" t="s">
        <v>1069</v>
      </c>
      <c r="D3097" t="s">
        <v>1234</v>
      </c>
      <c r="E3097" t="s">
        <v>1319</v>
      </c>
      <c r="F3097" t="s">
        <v>380</v>
      </c>
      <c r="G3097" t="s">
        <v>1237</v>
      </c>
      <c r="H3097" t="s">
        <v>1243</v>
      </c>
      <c r="J3097">
        <v>84</v>
      </c>
    </row>
    <row r="3098" spans="1:10">
      <c r="A3098">
        <v>718407</v>
      </c>
      <c r="B3098" t="s">
        <v>3845</v>
      </c>
      <c r="C3098" t="s">
        <v>3846</v>
      </c>
      <c r="D3098" t="s">
        <v>1234</v>
      </c>
      <c r="F3098" t="s">
        <v>380</v>
      </c>
      <c r="G3098" t="s">
        <v>1237</v>
      </c>
      <c r="H3098" t="s">
        <v>1243</v>
      </c>
      <c r="J3098">
        <v>88</v>
      </c>
    </row>
    <row r="3099" spans="1:10">
      <c r="A3099">
        <v>805350</v>
      </c>
      <c r="B3099" t="s">
        <v>3782</v>
      </c>
      <c r="C3099" t="s">
        <v>3847</v>
      </c>
      <c r="D3099" t="s">
        <v>1241</v>
      </c>
      <c r="E3099" t="s">
        <v>1236</v>
      </c>
      <c r="F3099" t="s">
        <v>327</v>
      </c>
      <c r="G3099" t="s">
        <v>1237</v>
      </c>
      <c r="J3099">
        <v>79</v>
      </c>
    </row>
    <row r="3100" spans="1:10">
      <c r="A3100">
        <v>701699</v>
      </c>
      <c r="B3100" t="s">
        <v>1013</v>
      </c>
      <c r="C3100" t="s">
        <v>3848</v>
      </c>
      <c r="D3100" t="s">
        <v>1234</v>
      </c>
      <c r="E3100" t="s">
        <v>1271</v>
      </c>
      <c r="F3100" t="s">
        <v>210</v>
      </c>
      <c r="G3100" t="s">
        <v>1237</v>
      </c>
      <c r="J3100">
        <v>58</v>
      </c>
    </row>
    <row r="3101" spans="1:10">
      <c r="A3101">
        <v>805894</v>
      </c>
      <c r="B3101" t="s">
        <v>1307</v>
      </c>
      <c r="C3101" t="s">
        <v>3849</v>
      </c>
      <c r="D3101" t="s">
        <v>1241</v>
      </c>
      <c r="E3101" t="s">
        <v>1271</v>
      </c>
      <c r="F3101" t="s">
        <v>210</v>
      </c>
      <c r="G3101" t="s">
        <v>1237</v>
      </c>
      <c r="J3101">
        <v>90</v>
      </c>
    </row>
    <row r="3102" spans="1:10">
      <c r="A3102">
        <v>805534</v>
      </c>
      <c r="B3102" t="s">
        <v>1386</v>
      </c>
      <c r="C3102" t="s">
        <v>3849</v>
      </c>
      <c r="D3102" t="s">
        <v>1241</v>
      </c>
      <c r="E3102" t="s">
        <v>1271</v>
      </c>
      <c r="F3102" t="s">
        <v>210</v>
      </c>
      <c r="G3102" t="s">
        <v>1237</v>
      </c>
      <c r="J3102">
        <v>58</v>
      </c>
    </row>
    <row r="3103" spans="1:10">
      <c r="A3103">
        <v>716521</v>
      </c>
      <c r="B3103" t="s">
        <v>938</v>
      </c>
      <c r="C3103" t="s">
        <v>3850</v>
      </c>
      <c r="D3103" t="s">
        <v>1234</v>
      </c>
      <c r="F3103" t="s">
        <v>169</v>
      </c>
      <c r="G3103" t="s">
        <v>1237</v>
      </c>
      <c r="H3103" t="s">
        <v>1243</v>
      </c>
      <c r="J3103">
        <v>3</v>
      </c>
    </row>
    <row r="3104" spans="1:10">
      <c r="A3104">
        <v>700116</v>
      </c>
      <c r="B3104" t="s">
        <v>1842</v>
      </c>
      <c r="C3104" t="s">
        <v>3851</v>
      </c>
      <c r="D3104" t="s">
        <v>1234</v>
      </c>
      <c r="E3104" t="s">
        <v>1242</v>
      </c>
      <c r="F3104" t="s">
        <v>380</v>
      </c>
      <c r="G3104" t="s">
        <v>1237</v>
      </c>
      <c r="J3104">
        <v>10</v>
      </c>
    </row>
    <row r="3105" spans="1:10">
      <c r="A3105">
        <v>702658</v>
      </c>
      <c r="B3105" t="s">
        <v>1153</v>
      </c>
      <c r="C3105" t="s">
        <v>3851</v>
      </c>
      <c r="D3105" t="s">
        <v>1234</v>
      </c>
      <c r="E3105" t="s">
        <v>1242</v>
      </c>
      <c r="F3105" t="s">
        <v>380</v>
      </c>
      <c r="G3105" t="s">
        <v>1237</v>
      </c>
      <c r="J3105">
        <v>7</v>
      </c>
    </row>
    <row r="3106" spans="1:10">
      <c r="A3106">
        <v>709810</v>
      </c>
      <c r="B3106" t="s">
        <v>122</v>
      </c>
      <c r="C3106" t="s">
        <v>3852</v>
      </c>
      <c r="D3106" t="s">
        <v>1234</v>
      </c>
      <c r="E3106" t="s">
        <v>1250</v>
      </c>
      <c r="F3106" t="s">
        <v>179</v>
      </c>
      <c r="G3106" t="s">
        <v>1237</v>
      </c>
      <c r="J3106">
        <v>74</v>
      </c>
    </row>
    <row r="3107" spans="1:10">
      <c r="A3107">
        <v>800862</v>
      </c>
      <c r="B3107" t="s">
        <v>1355</v>
      </c>
      <c r="C3107" t="s">
        <v>3853</v>
      </c>
      <c r="D3107" t="s">
        <v>1241</v>
      </c>
      <c r="E3107" t="s">
        <v>1236</v>
      </c>
      <c r="F3107" t="s">
        <v>380</v>
      </c>
      <c r="G3107" t="s">
        <v>1237</v>
      </c>
      <c r="J3107">
        <v>78</v>
      </c>
    </row>
    <row r="3108" spans="1:10">
      <c r="A3108">
        <v>811753</v>
      </c>
      <c r="B3108" t="s">
        <v>1592</v>
      </c>
      <c r="C3108" t="s">
        <v>3853</v>
      </c>
      <c r="D3108" t="s">
        <v>1241</v>
      </c>
      <c r="E3108" t="s">
        <v>1236</v>
      </c>
      <c r="F3108" t="s">
        <v>380</v>
      </c>
      <c r="G3108" t="s">
        <v>1237</v>
      </c>
      <c r="H3108" t="s">
        <v>1243</v>
      </c>
      <c r="J3108">
        <v>90</v>
      </c>
    </row>
    <row r="3109" spans="1:10">
      <c r="A3109">
        <v>701797</v>
      </c>
      <c r="B3109" t="s">
        <v>652</v>
      </c>
      <c r="C3109" t="s">
        <v>3854</v>
      </c>
      <c r="D3109" t="s">
        <v>1234</v>
      </c>
      <c r="E3109" t="s">
        <v>1236</v>
      </c>
      <c r="F3109" t="s">
        <v>380</v>
      </c>
      <c r="G3109" t="s">
        <v>1237</v>
      </c>
      <c r="J3109">
        <v>93</v>
      </c>
    </row>
    <row r="3110" spans="1:10">
      <c r="A3110">
        <v>718229</v>
      </c>
      <c r="B3110" t="s">
        <v>655</v>
      </c>
      <c r="C3110" t="s">
        <v>3855</v>
      </c>
      <c r="D3110" t="s">
        <v>1234</v>
      </c>
      <c r="E3110" t="s">
        <v>1236</v>
      </c>
      <c r="F3110" t="s">
        <v>1566</v>
      </c>
      <c r="G3110" t="s">
        <v>1237</v>
      </c>
      <c r="J3110">
        <v>6</v>
      </c>
    </row>
    <row r="3111" spans="1:10">
      <c r="A3111">
        <v>800446</v>
      </c>
      <c r="B3111" t="s">
        <v>1751</v>
      </c>
      <c r="C3111" t="s">
        <v>3856</v>
      </c>
      <c r="D3111" t="s">
        <v>1241</v>
      </c>
      <c r="E3111" t="s">
        <v>1236</v>
      </c>
      <c r="F3111" t="s">
        <v>1566</v>
      </c>
      <c r="G3111" t="s">
        <v>1237</v>
      </c>
      <c r="J3111">
        <v>4</v>
      </c>
    </row>
    <row r="3112" spans="1:10">
      <c r="A3112">
        <v>700051</v>
      </c>
      <c r="B3112" t="s">
        <v>1298</v>
      </c>
      <c r="C3112" t="s">
        <v>3857</v>
      </c>
      <c r="D3112" t="s">
        <v>1234</v>
      </c>
      <c r="F3112" t="s">
        <v>380</v>
      </c>
      <c r="G3112" t="s">
        <v>1237</v>
      </c>
      <c r="H3112" t="s">
        <v>1243</v>
      </c>
      <c r="J3112">
        <v>89</v>
      </c>
    </row>
    <row r="3113" spans="1:10">
      <c r="A3113">
        <v>806779</v>
      </c>
      <c r="B3113" t="s">
        <v>1351</v>
      </c>
      <c r="C3113" t="s">
        <v>3858</v>
      </c>
      <c r="D3113" t="s">
        <v>1241</v>
      </c>
      <c r="F3113" t="s">
        <v>380</v>
      </c>
      <c r="G3113" t="s">
        <v>1237</v>
      </c>
      <c r="J3113">
        <v>71</v>
      </c>
    </row>
    <row r="3114" spans="1:10">
      <c r="A3114">
        <v>705084</v>
      </c>
      <c r="B3114" t="s">
        <v>1262</v>
      </c>
      <c r="C3114" t="s">
        <v>3859</v>
      </c>
      <c r="D3114" t="s">
        <v>1234</v>
      </c>
      <c r="F3114" t="s">
        <v>380</v>
      </c>
      <c r="G3114" t="s">
        <v>1237</v>
      </c>
      <c r="J3114">
        <v>82</v>
      </c>
    </row>
    <row r="3115" spans="1:10">
      <c r="A3115">
        <v>812620</v>
      </c>
      <c r="B3115" t="s">
        <v>1351</v>
      </c>
      <c r="C3115" t="s">
        <v>3860</v>
      </c>
      <c r="D3115" t="s">
        <v>1241</v>
      </c>
      <c r="E3115" t="s">
        <v>1319</v>
      </c>
      <c r="F3115" t="s">
        <v>380</v>
      </c>
      <c r="G3115" t="s">
        <v>1237</v>
      </c>
      <c r="H3115" t="s">
        <v>1243</v>
      </c>
      <c r="J3115">
        <v>86</v>
      </c>
    </row>
    <row r="3116" spans="1:10">
      <c r="A3116">
        <v>703592</v>
      </c>
      <c r="B3116" t="s">
        <v>661</v>
      </c>
      <c r="C3116" t="s">
        <v>3861</v>
      </c>
      <c r="D3116" t="s">
        <v>1234</v>
      </c>
      <c r="E3116" t="s">
        <v>1236</v>
      </c>
      <c r="F3116" t="s">
        <v>380</v>
      </c>
      <c r="G3116" t="s">
        <v>1237</v>
      </c>
      <c r="J3116">
        <v>86</v>
      </c>
    </row>
    <row r="3117" spans="1:10">
      <c r="A3117">
        <v>713744</v>
      </c>
      <c r="B3117" t="s">
        <v>3862</v>
      </c>
      <c r="C3117" t="s">
        <v>3863</v>
      </c>
      <c r="D3117" t="s">
        <v>1234</v>
      </c>
      <c r="E3117" t="s">
        <v>1236</v>
      </c>
      <c r="F3117" t="s">
        <v>380</v>
      </c>
      <c r="G3117" t="s">
        <v>1237</v>
      </c>
      <c r="J3117">
        <v>81</v>
      </c>
    </row>
    <row r="3118" spans="1:10">
      <c r="A3118">
        <v>812926</v>
      </c>
      <c r="B3118" t="s">
        <v>1770</v>
      </c>
      <c r="C3118" t="s">
        <v>3864</v>
      </c>
      <c r="D3118" t="s">
        <v>1241</v>
      </c>
      <c r="F3118" t="s">
        <v>210</v>
      </c>
      <c r="G3118" t="s">
        <v>1237</v>
      </c>
      <c r="H3118" t="s">
        <v>1243</v>
      </c>
      <c r="J3118">
        <v>68</v>
      </c>
    </row>
    <row r="3119" spans="1:10">
      <c r="A3119">
        <v>803765</v>
      </c>
      <c r="B3119" t="s">
        <v>3865</v>
      </c>
      <c r="C3119" t="s">
        <v>3866</v>
      </c>
      <c r="D3119" t="s">
        <v>1241</v>
      </c>
      <c r="E3119" t="s">
        <v>1242</v>
      </c>
      <c r="F3119" t="s">
        <v>1261</v>
      </c>
      <c r="G3119" t="s">
        <v>1237</v>
      </c>
      <c r="J3119">
        <v>12</v>
      </c>
    </row>
    <row r="3120" spans="1:10">
      <c r="A3120">
        <v>805043</v>
      </c>
      <c r="B3120" t="s">
        <v>3867</v>
      </c>
      <c r="C3120" t="s">
        <v>3866</v>
      </c>
      <c r="D3120" t="s">
        <v>1241</v>
      </c>
      <c r="E3120" t="s">
        <v>1242</v>
      </c>
      <c r="F3120" t="s">
        <v>1261</v>
      </c>
      <c r="G3120" t="s">
        <v>1237</v>
      </c>
      <c r="J3120">
        <v>13</v>
      </c>
    </row>
    <row r="3121" spans="1:10">
      <c r="A3121">
        <v>803885</v>
      </c>
      <c r="B3121" t="s">
        <v>3868</v>
      </c>
      <c r="C3121" t="s">
        <v>3866</v>
      </c>
      <c r="D3121" t="s">
        <v>1241</v>
      </c>
      <c r="E3121" t="s">
        <v>1242</v>
      </c>
      <c r="F3121" t="s">
        <v>1261</v>
      </c>
      <c r="G3121" t="s">
        <v>1237</v>
      </c>
      <c r="J3121">
        <v>15</v>
      </c>
    </row>
    <row r="3122" spans="1:10">
      <c r="A3122">
        <v>717200</v>
      </c>
      <c r="B3122" t="s">
        <v>1288</v>
      </c>
      <c r="C3122" t="s">
        <v>3869</v>
      </c>
      <c r="D3122" t="s">
        <v>1234</v>
      </c>
      <c r="E3122" t="s">
        <v>1250</v>
      </c>
      <c r="F3122" t="s">
        <v>380</v>
      </c>
      <c r="G3122" t="s">
        <v>1237</v>
      </c>
      <c r="J3122">
        <v>9</v>
      </c>
    </row>
    <row r="3123" spans="1:10">
      <c r="A3123">
        <v>887297</v>
      </c>
      <c r="B3123" t="s">
        <v>1442</v>
      </c>
      <c r="C3123" t="s">
        <v>3870</v>
      </c>
      <c r="D3123" t="s">
        <v>1241</v>
      </c>
      <c r="E3123" t="s">
        <v>1319</v>
      </c>
      <c r="F3123" t="s">
        <v>189</v>
      </c>
      <c r="G3123" t="s">
        <v>1237</v>
      </c>
      <c r="H3123" t="s">
        <v>1243</v>
      </c>
      <c r="I3123">
        <v>9155080</v>
      </c>
      <c r="J3123">
        <v>2</v>
      </c>
    </row>
    <row r="3124" spans="1:10">
      <c r="A3124">
        <v>806427</v>
      </c>
      <c r="B3124" t="s">
        <v>1609</v>
      </c>
      <c r="C3124" t="s">
        <v>3871</v>
      </c>
      <c r="D3124" t="s">
        <v>1241</v>
      </c>
      <c r="E3124" t="s">
        <v>1248</v>
      </c>
      <c r="F3124" t="s">
        <v>22</v>
      </c>
      <c r="G3124" t="s">
        <v>1237</v>
      </c>
      <c r="J3124">
        <v>73</v>
      </c>
    </row>
    <row r="3125" spans="1:10">
      <c r="A3125">
        <v>713805</v>
      </c>
      <c r="B3125" t="s">
        <v>1288</v>
      </c>
      <c r="C3125" t="s">
        <v>3872</v>
      </c>
      <c r="D3125" t="s">
        <v>1234</v>
      </c>
      <c r="E3125" t="s">
        <v>1271</v>
      </c>
      <c r="F3125" t="s">
        <v>380</v>
      </c>
      <c r="G3125" t="s">
        <v>1237</v>
      </c>
      <c r="J3125">
        <v>95</v>
      </c>
    </row>
    <row r="3126" spans="1:10">
      <c r="A3126">
        <v>813284</v>
      </c>
      <c r="B3126" t="s">
        <v>1406</v>
      </c>
      <c r="C3126" t="s">
        <v>3873</v>
      </c>
      <c r="D3126" t="s">
        <v>1241</v>
      </c>
      <c r="E3126" t="s">
        <v>1256</v>
      </c>
      <c r="F3126" t="s">
        <v>1647</v>
      </c>
      <c r="G3126" t="s">
        <v>1237</v>
      </c>
      <c r="J3126">
        <v>2</v>
      </c>
    </row>
    <row r="3127" spans="1:10">
      <c r="A3127">
        <v>810307</v>
      </c>
      <c r="B3127" t="s">
        <v>1406</v>
      </c>
      <c r="C3127" t="s">
        <v>3873</v>
      </c>
      <c r="D3127" t="s">
        <v>1241</v>
      </c>
      <c r="E3127" t="s">
        <v>1236</v>
      </c>
      <c r="F3127" t="s">
        <v>380</v>
      </c>
      <c r="G3127" t="s">
        <v>1237</v>
      </c>
      <c r="J3127">
        <v>9</v>
      </c>
    </row>
    <row r="3128" spans="1:10">
      <c r="A3128">
        <v>809132</v>
      </c>
      <c r="B3128" t="s">
        <v>1498</v>
      </c>
      <c r="C3128" t="s">
        <v>3873</v>
      </c>
      <c r="D3128" t="s">
        <v>1241</v>
      </c>
      <c r="F3128" t="s">
        <v>210</v>
      </c>
      <c r="G3128" t="s">
        <v>1237</v>
      </c>
      <c r="H3128" t="s">
        <v>1243</v>
      </c>
      <c r="J3128">
        <v>74</v>
      </c>
    </row>
    <row r="3129" spans="1:10">
      <c r="A3129">
        <v>803642</v>
      </c>
      <c r="B3129" t="s">
        <v>1299</v>
      </c>
      <c r="C3129" t="s">
        <v>3873</v>
      </c>
      <c r="D3129" t="s">
        <v>1241</v>
      </c>
      <c r="E3129" t="s">
        <v>1242</v>
      </c>
      <c r="F3129" t="s">
        <v>380</v>
      </c>
      <c r="G3129" t="s">
        <v>1237</v>
      </c>
      <c r="J3129">
        <v>5</v>
      </c>
    </row>
    <row r="3130" spans="1:10">
      <c r="A3130">
        <v>778703</v>
      </c>
      <c r="B3130" t="s">
        <v>527</v>
      </c>
      <c r="C3130" t="s">
        <v>3874</v>
      </c>
      <c r="D3130" t="s">
        <v>1234</v>
      </c>
      <c r="E3130" t="s">
        <v>1236</v>
      </c>
      <c r="F3130" t="s">
        <v>1507</v>
      </c>
      <c r="G3130" t="s">
        <v>1237</v>
      </c>
      <c r="J3130">
        <v>18</v>
      </c>
    </row>
    <row r="3131" spans="1:10">
      <c r="A3131">
        <v>718928</v>
      </c>
      <c r="B3131" t="s">
        <v>938</v>
      </c>
      <c r="C3131" t="s">
        <v>3874</v>
      </c>
      <c r="D3131" t="s">
        <v>1234</v>
      </c>
      <c r="E3131" t="s">
        <v>1236</v>
      </c>
      <c r="F3131" t="s">
        <v>380</v>
      </c>
      <c r="G3131" t="s">
        <v>1237</v>
      </c>
      <c r="J3131">
        <v>67</v>
      </c>
    </row>
    <row r="3132" spans="1:10">
      <c r="A3132">
        <v>708875</v>
      </c>
      <c r="B3132" t="s">
        <v>1298</v>
      </c>
      <c r="C3132" t="s">
        <v>3874</v>
      </c>
      <c r="D3132" t="s">
        <v>1234</v>
      </c>
      <c r="E3132" t="s">
        <v>1319</v>
      </c>
      <c r="F3132" t="s">
        <v>1507</v>
      </c>
      <c r="G3132" t="s">
        <v>1237</v>
      </c>
      <c r="J3132">
        <v>91</v>
      </c>
    </row>
    <row r="3133" spans="1:10">
      <c r="A3133">
        <v>891409</v>
      </c>
      <c r="B3133" t="s">
        <v>3875</v>
      </c>
      <c r="C3133" t="s">
        <v>3876</v>
      </c>
      <c r="D3133" t="s">
        <v>1241</v>
      </c>
      <c r="E3133" t="s">
        <v>1236</v>
      </c>
      <c r="F3133" t="s">
        <v>1507</v>
      </c>
      <c r="G3133" t="s">
        <v>1237</v>
      </c>
      <c r="J3133">
        <v>21</v>
      </c>
    </row>
    <row r="3134" spans="1:10">
      <c r="A3134">
        <v>800285</v>
      </c>
      <c r="B3134" t="s">
        <v>1668</v>
      </c>
      <c r="C3134" t="s">
        <v>3876</v>
      </c>
      <c r="D3134" t="s">
        <v>1241</v>
      </c>
      <c r="E3134" t="s">
        <v>1236</v>
      </c>
      <c r="F3134" t="s">
        <v>1507</v>
      </c>
      <c r="G3134" t="s">
        <v>1237</v>
      </c>
      <c r="J3134">
        <v>92</v>
      </c>
    </row>
    <row r="3135" spans="1:10">
      <c r="A3135">
        <v>706271</v>
      </c>
      <c r="B3135" t="s">
        <v>1375</v>
      </c>
      <c r="C3135" t="s">
        <v>3877</v>
      </c>
      <c r="D3135" t="s">
        <v>1234</v>
      </c>
      <c r="E3135" t="s">
        <v>1236</v>
      </c>
      <c r="F3135" t="s">
        <v>380</v>
      </c>
      <c r="G3135" t="s">
        <v>1237</v>
      </c>
      <c r="J3135">
        <v>79</v>
      </c>
    </row>
    <row r="3136" spans="1:10">
      <c r="A3136">
        <v>707479</v>
      </c>
      <c r="B3136" t="s">
        <v>655</v>
      </c>
      <c r="C3136" t="s">
        <v>3877</v>
      </c>
      <c r="D3136" t="s">
        <v>1234</v>
      </c>
      <c r="E3136" t="s">
        <v>1264</v>
      </c>
      <c r="F3136" t="s">
        <v>380</v>
      </c>
      <c r="G3136" t="s">
        <v>1237</v>
      </c>
      <c r="H3136" t="s">
        <v>1243</v>
      </c>
      <c r="J3136">
        <v>83</v>
      </c>
    </row>
    <row r="3137" spans="1:10">
      <c r="A3137">
        <v>710691</v>
      </c>
      <c r="B3137" t="s">
        <v>655</v>
      </c>
      <c r="C3137" t="s">
        <v>3877</v>
      </c>
      <c r="D3137" t="s">
        <v>1234</v>
      </c>
      <c r="E3137" t="s">
        <v>1236</v>
      </c>
      <c r="F3137" t="s">
        <v>380</v>
      </c>
      <c r="G3137" t="s">
        <v>1237</v>
      </c>
      <c r="J3137">
        <v>11</v>
      </c>
    </row>
    <row r="3138" spans="1:10">
      <c r="A3138">
        <v>712572</v>
      </c>
      <c r="B3138" t="s">
        <v>935</v>
      </c>
      <c r="C3138" t="s">
        <v>3877</v>
      </c>
      <c r="D3138" t="s">
        <v>1234</v>
      </c>
      <c r="E3138" t="s">
        <v>1264</v>
      </c>
      <c r="F3138" t="s">
        <v>179</v>
      </c>
      <c r="G3138" t="s">
        <v>1237</v>
      </c>
      <c r="J3138">
        <v>78</v>
      </c>
    </row>
    <row r="3139" spans="1:10">
      <c r="A3139">
        <v>704185</v>
      </c>
      <c r="B3139" t="s">
        <v>946</v>
      </c>
      <c r="C3139" t="s">
        <v>3877</v>
      </c>
      <c r="D3139" t="s">
        <v>1234</v>
      </c>
      <c r="E3139" t="s">
        <v>1254</v>
      </c>
      <c r="F3139" t="s">
        <v>1261</v>
      </c>
      <c r="G3139" t="s">
        <v>1237</v>
      </c>
      <c r="J3139">
        <v>11</v>
      </c>
    </row>
    <row r="3140" spans="1:10">
      <c r="A3140">
        <v>711602</v>
      </c>
      <c r="B3140" t="s">
        <v>1373</v>
      </c>
      <c r="C3140" t="s">
        <v>3877</v>
      </c>
      <c r="D3140" t="s">
        <v>1234</v>
      </c>
      <c r="E3140" t="s">
        <v>1292</v>
      </c>
      <c r="F3140" t="s">
        <v>380</v>
      </c>
      <c r="G3140" t="s">
        <v>1237</v>
      </c>
      <c r="H3140" t="s">
        <v>1243</v>
      </c>
      <c r="J3140">
        <v>90</v>
      </c>
    </row>
    <row r="3141" spans="1:10">
      <c r="A3141">
        <v>707743</v>
      </c>
      <c r="B3141" t="s">
        <v>1477</v>
      </c>
      <c r="C3141" t="s">
        <v>3877</v>
      </c>
      <c r="D3141" t="s">
        <v>1234</v>
      </c>
      <c r="E3141" t="s">
        <v>1236</v>
      </c>
      <c r="F3141" t="s">
        <v>169</v>
      </c>
      <c r="G3141" t="s">
        <v>1237</v>
      </c>
      <c r="H3141" t="s">
        <v>1243</v>
      </c>
      <c r="J3141">
        <v>7</v>
      </c>
    </row>
    <row r="3142" spans="1:10">
      <c r="A3142">
        <v>705596</v>
      </c>
      <c r="B3142" t="s">
        <v>935</v>
      </c>
      <c r="C3142" t="s">
        <v>3878</v>
      </c>
      <c r="D3142" t="s">
        <v>1234</v>
      </c>
      <c r="F3142" t="s">
        <v>380</v>
      </c>
      <c r="G3142" t="s">
        <v>1237</v>
      </c>
      <c r="H3142" t="s">
        <v>1243</v>
      </c>
      <c r="J3142">
        <v>83</v>
      </c>
    </row>
    <row r="3143" spans="1:10">
      <c r="A3143">
        <v>701737</v>
      </c>
      <c r="B3143" t="s">
        <v>3879</v>
      </c>
      <c r="C3143" t="s">
        <v>3880</v>
      </c>
      <c r="D3143" t="s">
        <v>1234</v>
      </c>
      <c r="E3143" t="s">
        <v>1256</v>
      </c>
      <c r="F3143" t="s">
        <v>380</v>
      </c>
      <c r="G3143" t="s">
        <v>1237</v>
      </c>
      <c r="J3143">
        <v>12</v>
      </c>
    </row>
    <row r="3144" spans="1:10">
      <c r="A3144">
        <v>800163</v>
      </c>
      <c r="B3144" t="s">
        <v>1252</v>
      </c>
      <c r="C3144" t="s">
        <v>3881</v>
      </c>
      <c r="D3144" t="s">
        <v>1241</v>
      </c>
      <c r="E3144" t="s">
        <v>1242</v>
      </c>
      <c r="F3144" t="s">
        <v>380</v>
      </c>
      <c r="G3144" t="s">
        <v>1237</v>
      </c>
      <c r="J3144">
        <v>79</v>
      </c>
    </row>
    <row r="3145" spans="1:10">
      <c r="A3145">
        <v>811098</v>
      </c>
      <c r="B3145" t="s">
        <v>1449</v>
      </c>
      <c r="C3145" t="s">
        <v>3882</v>
      </c>
      <c r="D3145" t="s">
        <v>1241</v>
      </c>
      <c r="E3145" t="s">
        <v>1242</v>
      </c>
      <c r="F3145" t="s">
        <v>179</v>
      </c>
      <c r="G3145" t="s">
        <v>1237</v>
      </c>
      <c r="J3145">
        <v>10</v>
      </c>
    </row>
    <row r="3146" spans="1:10">
      <c r="A3146">
        <v>707471</v>
      </c>
      <c r="B3146" t="s">
        <v>1288</v>
      </c>
      <c r="C3146" t="s">
        <v>3883</v>
      </c>
      <c r="D3146" t="s">
        <v>1234</v>
      </c>
      <c r="E3146" t="s">
        <v>1254</v>
      </c>
      <c r="F3146" t="s">
        <v>380</v>
      </c>
      <c r="G3146" t="s">
        <v>1237</v>
      </c>
      <c r="J3146">
        <v>6</v>
      </c>
    </row>
    <row r="3147" spans="1:10">
      <c r="A3147">
        <v>811694</v>
      </c>
      <c r="B3147" t="s">
        <v>131</v>
      </c>
      <c r="C3147" t="s">
        <v>3884</v>
      </c>
      <c r="D3147" t="s">
        <v>1241</v>
      </c>
      <c r="E3147" t="s">
        <v>1271</v>
      </c>
      <c r="F3147" t="s">
        <v>327</v>
      </c>
      <c r="G3147" t="s">
        <v>1237</v>
      </c>
      <c r="H3147" t="s">
        <v>1243</v>
      </c>
      <c r="I3147">
        <v>9155036</v>
      </c>
      <c r="J3147">
        <v>97</v>
      </c>
    </row>
    <row r="3148" spans="1:10">
      <c r="A3148">
        <v>703814</v>
      </c>
      <c r="B3148" t="s">
        <v>935</v>
      </c>
      <c r="C3148" t="s">
        <v>3885</v>
      </c>
      <c r="D3148" t="s">
        <v>1234</v>
      </c>
      <c r="E3148" t="s">
        <v>1250</v>
      </c>
      <c r="F3148" t="s">
        <v>380</v>
      </c>
      <c r="G3148" t="s">
        <v>1237</v>
      </c>
      <c r="H3148" t="s">
        <v>1243</v>
      </c>
      <c r="J3148">
        <v>84</v>
      </c>
    </row>
    <row r="3149" spans="1:10">
      <c r="A3149">
        <v>714085</v>
      </c>
      <c r="B3149" t="s">
        <v>655</v>
      </c>
      <c r="C3149" t="s">
        <v>3886</v>
      </c>
      <c r="D3149" t="s">
        <v>1234</v>
      </c>
      <c r="E3149" t="s">
        <v>1236</v>
      </c>
      <c r="F3149" t="s">
        <v>380</v>
      </c>
      <c r="G3149" t="s">
        <v>1237</v>
      </c>
      <c r="J3149">
        <v>74</v>
      </c>
    </row>
    <row r="3150" spans="1:10">
      <c r="A3150">
        <v>718158</v>
      </c>
      <c r="B3150" t="s">
        <v>3887</v>
      </c>
      <c r="C3150" t="s">
        <v>3888</v>
      </c>
      <c r="D3150" t="s">
        <v>1234</v>
      </c>
      <c r="F3150" t="s">
        <v>1762</v>
      </c>
      <c r="G3150" t="s">
        <v>1237</v>
      </c>
    </row>
    <row r="3151" spans="1:10">
      <c r="A3151">
        <v>709834</v>
      </c>
      <c r="B3151" t="s">
        <v>1411</v>
      </c>
      <c r="C3151" t="s">
        <v>3889</v>
      </c>
      <c r="D3151" t="s">
        <v>1234</v>
      </c>
      <c r="F3151" t="s">
        <v>380</v>
      </c>
      <c r="G3151" t="s">
        <v>1237</v>
      </c>
      <c r="H3151" t="s">
        <v>1243</v>
      </c>
      <c r="J3151">
        <v>93</v>
      </c>
    </row>
    <row r="3152" spans="1:10">
      <c r="A3152">
        <v>717424</v>
      </c>
      <c r="B3152" t="s">
        <v>1519</v>
      </c>
      <c r="C3152" t="s">
        <v>3890</v>
      </c>
      <c r="D3152" t="s">
        <v>1234</v>
      </c>
      <c r="E3152" t="s">
        <v>1236</v>
      </c>
      <c r="F3152" t="s">
        <v>380</v>
      </c>
      <c r="G3152" t="s">
        <v>1237</v>
      </c>
      <c r="J3152">
        <v>74</v>
      </c>
    </row>
    <row r="3153" spans="1:10">
      <c r="A3153">
        <v>706196</v>
      </c>
      <c r="B3153" t="s">
        <v>1382</v>
      </c>
      <c r="C3153" t="s">
        <v>3891</v>
      </c>
      <c r="D3153" t="s">
        <v>1234</v>
      </c>
      <c r="F3153" t="s">
        <v>380</v>
      </c>
      <c r="G3153" t="s">
        <v>1237</v>
      </c>
      <c r="J3153">
        <v>8</v>
      </c>
    </row>
    <row r="3154" spans="1:10">
      <c r="A3154">
        <v>812311</v>
      </c>
      <c r="B3154" t="s">
        <v>1449</v>
      </c>
      <c r="C3154" t="s">
        <v>3892</v>
      </c>
      <c r="D3154" t="s">
        <v>1241</v>
      </c>
      <c r="E3154" t="s">
        <v>1254</v>
      </c>
      <c r="F3154" t="s">
        <v>380</v>
      </c>
      <c r="G3154" t="s">
        <v>1237</v>
      </c>
      <c r="J3154">
        <v>5</v>
      </c>
    </row>
    <row r="3155" spans="1:10">
      <c r="A3155">
        <v>887889</v>
      </c>
      <c r="B3155" t="s">
        <v>1563</v>
      </c>
      <c r="C3155" t="s">
        <v>3893</v>
      </c>
      <c r="D3155" t="s">
        <v>1241</v>
      </c>
      <c r="F3155" t="s">
        <v>195</v>
      </c>
      <c r="G3155" t="s">
        <v>1237</v>
      </c>
      <c r="H3155" t="s">
        <v>1243</v>
      </c>
      <c r="J3155">
        <v>15</v>
      </c>
    </row>
    <row r="3156" spans="1:10">
      <c r="A3156">
        <v>710662</v>
      </c>
      <c r="B3156" t="s">
        <v>3336</v>
      </c>
      <c r="C3156" t="s">
        <v>3894</v>
      </c>
      <c r="D3156" t="s">
        <v>1234</v>
      </c>
      <c r="E3156" t="s">
        <v>1235</v>
      </c>
      <c r="F3156" t="s">
        <v>380</v>
      </c>
      <c r="G3156" t="s">
        <v>1237</v>
      </c>
      <c r="J3156">
        <v>5</v>
      </c>
    </row>
    <row r="3157" spans="1:10">
      <c r="A3157">
        <v>774468</v>
      </c>
      <c r="B3157" t="s">
        <v>943</v>
      </c>
      <c r="C3157" t="s">
        <v>3894</v>
      </c>
      <c r="D3157" t="s">
        <v>1234</v>
      </c>
      <c r="E3157" t="s">
        <v>1236</v>
      </c>
      <c r="F3157" t="s">
        <v>195</v>
      </c>
      <c r="G3157" t="s">
        <v>1237</v>
      </c>
      <c r="H3157" t="s">
        <v>1243</v>
      </c>
      <c r="J3157">
        <v>13</v>
      </c>
    </row>
    <row r="3158" spans="1:10">
      <c r="A3158">
        <v>804736</v>
      </c>
      <c r="B3158" t="s">
        <v>1526</v>
      </c>
      <c r="C3158" t="s">
        <v>3895</v>
      </c>
      <c r="D3158" t="s">
        <v>1241</v>
      </c>
      <c r="E3158" t="s">
        <v>1236</v>
      </c>
      <c r="F3158" t="s">
        <v>380</v>
      </c>
      <c r="G3158" t="s">
        <v>1237</v>
      </c>
      <c r="J3158">
        <v>75</v>
      </c>
    </row>
    <row r="3159" spans="1:10">
      <c r="A3159">
        <v>774326</v>
      </c>
      <c r="B3159" t="s">
        <v>675</v>
      </c>
      <c r="C3159" t="s">
        <v>3896</v>
      </c>
      <c r="D3159" t="s">
        <v>1234</v>
      </c>
      <c r="E3159" t="s">
        <v>1264</v>
      </c>
      <c r="F3159" t="s">
        <v>1263</v>
      </c>
      <c r="G3159" t="s">
        <v>1237</v>
      </c>
      <c r="H3159" t="s">
        <v>1243</v>
      </c>
      <c r="J3159">
        <v>82</v>
      </c>
    </row>
    <row r="3160" spans="1:10">
      <c r="A3160">
        <v>700978</v>
      </c>
      <c r="B3160" t="s">
        <v>1869</v>
      </c>
      <c r="C3160" t="s">
        <v>3896</v>
      </c>
      <c r="D3160" t="s">
        <v>1234</v>
      </c>
      <c r="E3160" t="s">
        <v>1264</v>
      </c>
      <c r="F3160" t="s">
        <v>1263</v>
      </c>
      <c r="G3160" t="s">
        <v>1237</v>
      </c>
      <c r="J3160">
        <v>58</v>
      </c>
    </row>
    <row r="3161" spans="1:10">
      <c r="A3161">
        <v>774327</v>
      </c>
      <c r="B3161" t="s">
        <v>1258</v>
      </c>
      <c r="C3161" t="s">
        <v>3896</v>
      </c>
      <c r="D3161" t="s">
        <v>1234</v>
      </c>
      <c r="E3161" t="s">
        <v>1264</v>
      </c>
      <c r="F3161" t="s">
        <v>1263</v>
      </c>
      <c r="G3161" t="s">
        <v>1237</v>
      </c>
      <c r="H3161" t="s">
        <v>1243</v>
      </c>
      <c r="J3161">
        <v>88</v>
      </c>
    </row>
    <row r="3162" spans="1:10">
      <c r="A3162">
        <v>715704</v>
      </c>
      <c r="B3162" t="s">
        <v>1023</v>
      </c>
      <c r="C3162" t="s">
        <v>3897</v>
      </c>
      <c r="D3162" t="s">
        <v>1234</v>
      </c>
      <c r="E3162" t="s">
        <v>1236</v>
      </c>
      <c r="F3162" t="s">
        <v>171</v>
      </c>
      <c r="G3162" t="s">
        <v>1237</v>
      </c>
      <c r="H3162" t="s">
        <v>1243</v>
      </c>
      <c r="I3162">
        <v>9150164</v>
      </c>
      <c r="J3162">
        <v>87</v>
      </c>
    </row>
    <row r="3163" spans="1:10">
      <c r="A3163">
        <v>701864</v>
      </c>
      <c r="B3163" t="s">
        <v>1404</v>
      </c>
      <c r="C3163" t="s">
        <v>3897</v>
      </c>
      <c r="D3163" t="s">
        <v>1234</v>
      </c>
      <c r="E3163" t="s">
        <v>1235</v>
      </c>
      <c r="F3163" t="s">
        <v>380</v>
      </c>
      <c r="G3163" t="s">
        <v>1237</v>
      </c>
      <c r="H3163" t="s">
        <v>1243</v>
      </c>
      <c r="J3163">
        <v>86</v>
      </c>
    </row>
    <row r="3164" spans="1:10">
      <c r="A3164">
        <v>707415</v>
      </c>
      <c r="B3164" t="s">
        <v>1251</v>
      </c>
      <c r="C3164" t="s">
        <v>3897</v>
      </c>
      <c r="D3164" t="s">
        <v>1234</v>
      </c>
      <c r="E3164" t="s">
        <v>1271</v>
      </c>
      <c r="F3164" t="s">
        <v>380</v>
      </c>
      <c r="G3164" t="s">
        <v>1237</v>
      </c>
      <c r="J3164">
        <v>71</v>
      </c>
    </row>
    <row r="3165" spans="1:10">
      <c r="A3165">
        <v>703311</v>
      </c>
      <c r="B3165" t="s">
        <v>2041</v>
      </c>
      <c r="C3165" t="s">
        <v>3898</v>
      </c>
      <c r="D3165" t="s">
        <v>1234</v>
      </c>
      <c r="F3165" t="s">
        <v>380</v>
      </c>
      <c r="G3165" t="s">
        <v>1237</v>
      </c>
      <c r="H3165" t="s">
        <v>1243</v>
      </c>
      <c r="J3165">
        <v>87</v>
      </c>
    </row>
    <row r="3166" spans="1:10">
      <c r="A3166">
        <v>806977</v>
      </c>
      <c r="B3166" t="s">
        <v>2028</v>
      </c>
      <c r="C3166" t="s">
        <v>3899</v>
      </c>
      <c r="D3166" t="s">
        <v>1241</v>
      </c>
      <c r="E3166" t="s">
        <v>1292</v>
      </c>
      <c r="F3166" t="s">
        <v>380</v>
      </c>
      <c r="G3166" t="s">
        <v>1237</v>
      </c>
      <c r="J3166">
        <v>85</v>
      </c>
    </row>
    <row r="3167" spans="1:10">
      <c r="A3167">
        <v>805684</v>
      </c>
      <c r="B3167" t="s">
        <v>131</v>
      </c>
      <c r="C3167" t="s">
        <v>3900</v>
      </c>
      <c r="D3167" t="s">
        <v>1241</v>
      </c>
      <c r="E3167" t="s">
        <v>1235</v>
      </c>
      <c r="F3167" t="s">
        <v>380</v>
      </c>
      <c r="G3167" t="s">
        <v>1237</v>
      </c>
      <c r="H3167" t="s">
        <v>1243</v>
      </c>
      <c r="J3167">
        <v>89</v>
      </c>
    </row>
    <row r="3168" spans="1:10">
      <c r="A3168">
        <v>807573</v>
      </c>
      <c r="B3168" t="s">
        <v>914</v>
      </c>
      <c r="C3168" t="s">
        <v>3900</v>
      </c>
      <c r="D3168" t="s">
        <v>1241</v>
      </c>
      <c r="E3168" t="s">
        <v>1254</v>
      </c>
      <c r="F3168" t="s">
        <v>380</v>
      </c>
      <c r="G3168" t="s">
        <v>1237</v>
      </c>
      <c r="J3168">
        <v>10</v>
      </c>
    </row>
    <row r="3169" spans="1:10">
      <c r="A3169">
        <v>801780</v>
      </c>
      <c r="B3169" t="s">
        <v>127</v>
      </c>
      <c r="C3169" t="s">
        <v>3901</v>
      </c>
      <c r="D3169" t="s">
        <v>1241</v>
      </c>
      <c r="E3169" t="s">
        <v>1264</v>
      </c>
      <c r="F3169" t="s">
        <v>1263</v>
      </c>
      <c r="G3169" t="s">
        <v>1237</v>
      </c>
      <c r="J3169">
        <v>56</v>
      </c>
    </row>
    <row r="3170" spans="1:10">
      <c r="A3170">
        <v>708330</v>
      </c>
      <c r="B3170" t="s">
        <v>935</v>
      </c>
      <c r="C3170" t="s">
        <v>3902</v>
      </c>
      <c r="D3170" t="s">
        <v>1234</v>
      </c>
      <c r="E3170" t="s">
        <v>1242</v>
      </c>
      <c r="F3170" t="s">
        <v>380</v>
      </c>
      <c r="G3170" t="s">
        <v>1237</v>
      </c>
      <c r="J3170">
        <v>5</v>
      </c>
    </row>
    <row r="3171" spans="1:10">
      <c r="A3171">
        <v>807421</v>
      </c>
      <c r="B3171" t="s">
        <v>3903</v>
      </c>
      <c r="C3171" t="s">
        <v>3904</v>
      </c>
      <c r="D3171" t="s">
        <v>1241</v>
      </c>
      <c r="F3171" t="s">
        <v>380</v>
      </c>
      <c r="G3171" t="s">
        <v>1237</v>
      </c>
      <c r="J3171">
        <v>6</v>
      </c>
    </row>
    <row r="3172" spans="1:10">
      <c r="A3172">
        <v>717180</v>
      </c>
      <c r="B3172" t="s">
        <v>1288</v>
      </c>
      <c r="C3172" t="s">
        <v>3905</v>
      </c>
      <c r="D3172" t="s">
        <v>1234</v>
      </c>
      <c r="E3172" t="s">
        <v>1236</v>
      </c>
      <c r="F3172" t="s">
        <v>380</v>
      </c>
      <c r="G3172" t="s">
        <v>1237</v>
      </c>
      <c r="H3172" t="s">
        <v>1243</v>
      </c>
      <c r="J3172">
        <v>82</v>
      </c>
    </row>
    <row r="3173" spans="1:10">
      <c r="A3173">
        <v>804737</v>
      </c>
      <c r="B3173" t="s">
        <v>1495</v>
      </c>
      <c r="C3173" t="s">
        <v>3906</v>
      </c>
      <c r="D3173" t="s">
        <v>1241</v>
      </c>
      <c r="E3173" t="s">
        <v>1236</v>
      </c>
      <c r="F3173" t="s">
        <v>1261</v>
      </c>
      <c r="G3173" t="s">
        <v>1237</v>
      </c>
      <c r="J3173">
        <v>91</v>
      </c>
    </row>
    <row r="3174" spans="1:10">
      <c r="A3174">
        <v>713612</v>
      </c>
      <c r="B3174" t="s">
        <v>2475</v>
      </c>
      <c r="C3174" t="s">
        <v>3907</v>
      </c>
      <c r="D3174" t="s">
        <v>1234</v>
      </c>
      <c r="F3174" t="s">
        <v>380</v>
      </c>
      <c r="G3174" t="s">
        <v>1237</v>
      </c>
      <c r="J3174">
        <v>74</v>
      </c>
    </row>
    <row r="3175" spans="1:10">
      <c r="A3175">
        <v>809443</v>
      </c>
      <c r="B3175" t="s">
        <v>1726</v>
      </c>
      <c r="C3175" t="s">
        <v>3908</v>
      </c>
      <c r="D3175" t="s">
        <v>1241</v>
      </c>
      <c r="E3175" t="s">
        <v>1236</v>
      </c>
      <c r="F3175" t="s">
        <v>1507</v>
      </c>
      <c r="G3175" t="s">
        <v>1237</v>
      </c>
      <c r="J3175">
        <v>81</v>
      </c>
    </row>
    <row r="3176" spans="1:10">
      <c r="A3176">
        <v>702163</v>
      </c>
      <c r="B3176" t="s">
        <v>652</v>
      </c>
      <c r="C3176" t="s">
        <v>3908</v>
      </c>
      <c r="D3176" t="s">
        <v>1234</v>
      </c>
      <c r="E3176" t="s">
        <v>1256</v>
      </c>
      <c r="F3176" t="s">
        <v>1507</v>
      </c>
      <c r="G3176" t="s">
        <v>1237</v>
      </c>
      <c r="J3176">
        <v>81</v>
      </c>
    </row>
    <row r="3177" spans="1:10">
      <c r="A3177">
        <v>711681</v>
      </c>
      <c r="B3177" t="s">
        <v>1539</v>
      </c>
      <c r="C3177" t="s">
        <v>3908</v>
      </c>
      <c r="D3177" t="s">
        <v>1234</v>
      </c>
      <c r="E3177" t="s">
        <v>1236</v>
      </c>
      <c r="F3177" t="s">
        <v>1507</v>
      </c>
      <c r="G3177" t="s">
        <v>1237</v>
      </c>
      <c r="H3177" t="s">
        <v>1243</v>
      </c>
      <c r="J3177">
        <v>14</v>
      </c>
    </row>
    <row r="3178" spans="1:10">
      <c r="A3178">
        <v>715443</v>
      </c>
      <c r="B3178" t="s">
        <v>1382</v>
      </c>
      <c r="C3178" t="s">
        <v>3909</v>
      </c>
      <c r="D3178" t="s">
        <v>1234</v>
      </c>
      <c r="E3178" t="s">
        <v>1236</v>
      </c>
      <c r="F3178" t="s">
        <v>1566</v>
      </c>
      <c r="G3178" t="s">
        <v>1237</v>
      </c>
      <c r="J3178">
        <v>6</v>
      </c>
    </row>
    <row r="3179" spans="1:10">
      <c r="A3179">
        <v>700897</v>
      </c>
      <c r="B3179" t="s">
        <v>1288</v>
      </c>
      <c r="C3179" t="s">
        <v>3910</v>
      </c>
      <c r="D3179" t="s">
        <v>1234</v>
      </c>
      <c r="E3179" t="s">
        <v>1292</v>
      </c>
      <c r="F3179" t="s">
        <v>380</v>
      </c>
      <c r="G3179" t="s">
        <v>1237</v>
      </c>
      <c r="H3179" t="s">
        <v>1243</v>
      </c>
      <c r="J3179">
        <v>89</v>
      </c>
    </row>
    <row r="3180" spans="1:10">
      <c r="A3180">
        <v>805172</v>
      </c>
      <c r="B3180" t="s">
        <v>1498</v>
      </c>
      <c r="C3180" t="s">
        <v>3911</v>
      </c>
      <c r="D3180" t="s">
        <v>1241</v>
      </c>
      <c r="F3180" t="s">
        <v>380</v>
      </c>
      <c r="G3180" t="s">
        <v>1237</v>
      </c>
      <c r="J3180">
        <v>71</v>
      </c>
    </row>
    <row r="3181" spans="1:10">
      <c r="A3181">
        <v>888842</v>
      </c>
      <c r="B3181" t="s">
        <v>3912</v>
      </c>
      <c r="C3181" t="s">
        <v>3913</v>
      </c>
      <c r="D3181" t="s">
        <v>1241</v>
      </c>
      <c r="E3181" t="s">
        <v>1235</v>
      </c>
      <c r="F3181" t="s">
        <v>181</v>
      </c>
      <c r="G3181" t="s">
        <v>1237</v>
      </c>
      <c r="H3181" t="s">
        <v>1243</v>
      </c>
      <c r="I3181">
        <v>9155012</v>
      </c>
      <c r="J3181">
        <v>0</v>
      </c>
    </row>
    <row r="3182" spans="1:10">
      <c r="A3182">
        <v>702569</v>
      </c>
      <c r="B3182" t="s">
        <v>1023</v>
      </c>
      <c r="C3182" t="s">
        <v>3914</v>
      </c>
      <c r="D3182" t="s">
        <v>1234</v>
      </c>
      <c r="E3182" t="s">
        <v>1236</v>
      </c>
      <c r="F3182" t="s">
        <v>179</v>
      </c>
      <c r="G3182" t="s">
        <v>1237</v>
      </c>
      <c r="H3182" t="s">
        <v>1243</v>
      </c>
      <c r="J3182">
        <v>11</v>
      </c>
    </row>
    <row r="3183" spans="1:10">
      <c r="A3183">
        <v>718058</v>
      </c>
      <c r="B3183" t="s">
        <v>1019</v>
      </c>
      <c r="C3183" t="s">
        <v>3915</v>
      </c>
      <c r="D3183" t="s">
        <v>1234</v>
      </c>
      <c r="E3183" t="s">
        <v>1236</v>
      </c>
      <c r="F3183" t="s">
        <v>380</v>
      </c>
      <c r="G3183" t="s">
        <v>1237</v>
      </c>
      <c r="J3183">
        <v>71</v>
      </c>
    </row>
    <row r="3184" spans="1:10">
      <c r="A3184">
        <v>801702</v>
      </c>
      <c r="B3184" t="s">
        <v>1417</v>
      </c>
      <c r="C3184" t="s">
        <v>3915</v>
      </c>
      <c r="D3184" t="s">
        <v>1241</v>
      </c>
      <c r="F3184" t="s">
        <v>179</v>
      </c>
      <c r="G3184" t="s">
        <v>1237</v>
      </c>
      <c r="H3184" t="s">
        <v>1243</v>
      </c>
      <c r="J3184">
        <v>4</v>
      </c>
    </row>
    <row r="3185" spans="1:10">
      <c r="A3185">
        <v>708226</v>
      </c>
      <c r="B3185" t="s">
        <v>938</v>
      </c>
      <c r="C3185" t="s">
        <v>3915</v>
      </c>
      <c r="D3185" t="s">
        <v>1234</v>
      </c>
      <c r="E3185" t="s">
        <v>1236</v>
      </c>
      <c r="F3185" t="s">
        <v>380</v>
      </c>
      <c r="G3185" t="s">
        <v>1237</v>
      </c>
      <c r="J3185">
        <v>73</v>
      </c>
    </row>
    <row r="3186" spans="1:10">
      <c r="A3186">
        <v>802561</v>
      </c>
      <c r="B3186" t="s">
        <v>333</v>
      </c>
      <c r="C3186" t="s">
        <v>3916</v>
      </c>
      <c r="D3186" t="s">
        <v>1241</v>
      </c>
      <c r="F3186" t="s">
        <v>380</v>
      </c>
      <c r="G3186" t="s">
        <v>1237</v>
      </c>
      <c r="J3186">
        <v>11</v>
      </c>
    </row>
    <row r="3187" spans="1:10">
      <c r="A3187">
        <v>804362</v>
      </c>
      <c r="B3187" t="s">
        <v>1030</v>
      </c>
      <c r="C3187" t="s">
        <v>3916</v>
      </c>
      <c r="D3187" t="s">
        <v>1241</v>
      </c>
      <c r="E3187" t="s">
        <v>1242</v>
      </c>
      <c r="F3187" t="s">
        <v>380</v>
      </c>
      <c r="G3187" t="s">
        <v>1237</v>
      </c>
      <c r="J3187">
        <v>82</v>
      </c>
    </row>
    <row r="3188" spans="1:10">
      <c r="A3188">
        <v>808652</v>
      </c>
      <c r="B3188" t="s">
        <v>1592</v>
      </c>
      <c r="C3188" t="s">
        <v>3916</v>
      </c>
      <c r="D3188" t="s">
        <v>1241</v>
      </c>
      <c r="E3188" t="s">
        <v>1242</v>
      </c>
      <c r="F3188" t="s">
        <v>1261</v>
      </c>
      <c r="G3188" t="s">
        <v>1237</v>
      </c>
      <c r="J3188">
        <v>3</v>
      </c>
    </row>
    <row r="3189" spans="1:10">
      <c r="A3189">
        <v>810679</v>
      </c>
      <c r="B3189" t="s">
        <v>1592</v>
      </c>
      <c r="C3189" t="s">
        <v>3917</v>
      </c>
      <c r="D3189" t="s">
        <v>1241</v>
      </c>
      <c r="E3189" t="s">
        <v>1236</v>
      </c>
      <c r="F3189" t="s">
        <v>380</v>
      </c>
      <c r="G3189" t="s">
        <v>1237</v>
      </c>
      <c r="J3189">
        <v>7</v>
      </c>
    </row>
    <row r="3190" spans="1:10">
      <c r="A3190">
        <v>703458</v>
      </c>
      <c r="B3190" t="s">
        <v>122</v>
      </c>
      <c r="C3190" t="s">
        <v>3918</v>
      </c>
      <c r="D3190" t="s">
        <v>1234</v>
      </c>
      <c r="E3190" t="s">
        <v>1242</v>
      </c>
      <c r="F3190" t="s">
        <v>1261</v>
      </c>
      <c r="G3190" t="s">
        <v>1237</v>
      </c>
      <c r="J3190">
        <v>7</v>
      </c>
    </row>
    <row r="3191" spans="1:10">
      <c r="A3191">
        <v>705185</v>
      </c>
      <c r="B3191" t="s">
        <v>675</v>
      </c>
      <c r="C3191" t="s">
        <v>3919</v>
      </c>
      <c r="D3191" t="s">
        <v>1234</v>
      </c>
      <c r="E3191" t="s">
        <v>1236</v>
      </c>
      <c r="F3191" t="s">
        <v>380</v>
      </c>
      <c r="G3191" t="s">
        <v>1237</v>
      </c>
      <c r="H3191" t="s">
        <v>1243</v>
      </c>
      <c r="J3191">
        <v>90</v>
      </c>
    </row>
    <row r="3192" spans="1:10">
      <c r="A3192">
        <v>709208</v>
      </c>
      <c r="B3192" t="s">
        <v>675</v>
      </c>
      <c r="C3192" t="s">
        <v>3919</v>
      </c>
      <c r="D3192" t="s">
        <v>1234</v>
      </c>
      <c r="E3192" t="s">
        <v>1242</v>
      </c>
      <c r="F3192" t="s">
        <v>380</v>
      </c>
      <c r="G3192" t="s">
        <v>1237</v>
      </c>
      <c r="J3192">
        <v>10</v>
      </c>
    </row>
    <row r="3193" spans="1:10">
      <c r="A3193">
        <v>708973</v>
      </c>
      <c r="B3193" t="s">
        <v>1539</v>
      </c>
      <c r="C3193" t="s">
        <v>3919</v>
      </c>
      <c r="D3193" t="s">
        <v>1234</v>
      </c>
      <c r="E3193" t="s">
        <v>1242</v>
      </c>
      <c r="F3193" t="s">
        <v>380</v>
      </c>
      <c r="G3193" t="s">
        <v>1237</v>
      </c>
      <c r="J3193">
        <v>6</v>
      </c>
    </row>
    <row r="3194" spans="1:10">
      <c r="A3194">
        <v>715418</v>
      </c>
      <c r="B3194" t="s">
        <v>1595</v>
      </c>
      <c r="C3194" t="s">
        <v>3919</v>
      </c>
      <c r="D3194" t="s">
        <v>1234</v>
      </c>
      <c r="E3194" t="s">
        <v>1242</v>
      </c>
      <c r="F3194" t="s">
        <v>179</v>
      </c>
      <c r="G3194" t="s">
        <v>1237</v>
      </c>
      <c r="I3194">
        <v>9150170</v>
      </c>
      <c r="J3194">
        <v>94</v>
      </c>
    </row>
    <row r="3195" spans="1:10">
      <c r="A3195">
        <v>716556</v>
      </c>
      <c r="B3195" t="s">
        <v>1258</v>
      </c>
      <c r="C3195" t="s">
        <v>3920</v>
      </c>
      <c r="D3195" t="s">
        <v>1234</v>
      </c>
      <c r="E3195" t="s">
        <v>1245</v>
      </c>
      <c r="F3195" t="s">
        <v>380</v>
      </c>
      <c r="G3195" t="s">
        <v>1237</v>
      </c>
      <c r="H3195" t="s">
        <v>1243</v>
      </c>
      <c r="J3195">
        <v>81</v>
      </c>
    </row>
    <row r="3196" spans="1:10">
      <c r="A3196">
        <v>812640</v>
      </c>
      <c r="B3196" t="s">
        <v>1333</v>
      </c>
      <c r="C3196" t="s">
        <v>3921</v>
      </c>
      <c r="D3196" t="s">
        <v>1241</v>
      </c>
      <c r="E3196" t="s">
        <v>1242</v>
      </c>
      <c r="F3196" t="s">
        <v>1261</v>
      </c>
      <c r="G3196" t="s">
        <v>1237</v>
      </c>
      <c r="J3196">
        <v>6</v>
      </c>
    </row>
    <row r="3197" spans="1:10">
      <c r="A3197">
        <v>708594</v>
      </c>
      <c r="B3197" t="s">
        <v>1258</v>
      </c>
      <c r="C3197" t="s">
        <v>3922</v>
      </c>
      <c r="D3197" t="s">
        <v>1234</v>
      </c>
      <c r="E3197" t="s">
        <v>1236</v>
      </c>
      <c r="F3197" t="s">
        <v>380</v>
      </c>
      <c r="G3197" t="s">
        <v>1237</v>
      </c>
      <c r="H3197" t="s">
        <v>1243</v>
      </c>
      <c r="J3197">
        <v>82</v>
      </c>
    </row>
    <row r="3198" spans="1:10">
      <c r="A3198">
        <v>701421</v>
      </c>
      <c r="B3198" t="s">
        <v>3422</v>
      </c>
      <c r="C3198" t="s">
        <v>3923</v>
      </c>
      <c r="D3198" t="s">
        <v>1234</v>
      </c>
      <c r="E3198" t="s">
        <v>1249</v>
      </c>
      <c r="F3198" t="s">
        <v>348</v>
      </c>
      <c r="G3198" t="s">
        <v>1237</v>
      </c>
      <c r="H3198" t="s">
        <v>1243</v>
      </c>
      <c r="J3198">
        <v>96</v>
      </c>
    </row>
    <row r="3199" spans="1:10">
      <c r="A3199">
        <v>802954</v>
      </c>
      <c r="B3199" t="s">
        <v>1770</v>
      </c>
      <c r="C3199" t="s">
        <v>3924</v>
      </c>
      <c r="D3199" t="s">
        <v>1241</v>
      </c>
      <c r="E3199" t="s">
        <v>1242</v>
      </c>
      <c r="F3199" t="s">
        <v>380</v>
      </c>
      <c r="G3199" t="s">
        <v>1237</v>
      </c>
      <c r="J3199">
        <v>81</v>
      </c>
    </row>
    <row r="3200" spans="1:10">
      <c r="A3200">
        <v>708766</v>
      </c>
      <c r="B3200" t="s">
        <v>1023</v>
      </c>
      <c r="C3200" t="s">
        <v>3925</v>
      </c>
      <c r="D3200" t="s">
        <v>1234</v>
      </c>
      <c r="F3200" t="s">
        <v>179</v>
      </c>
      <c r="G3200" t="s">
        <v>1237</v>
      </c>
      <c r="J3200">
        <v>11</v>
      </c>
    </row>
    <row r="3201" spans="1:10">
      <c r="A3201">
        <v>712145</v>
      </c>
      <c r="B3201" t="s">
        <v>1539</v>
      </c>
      <c r="C3201" t="s">
        <v>3925</v>
      </c>
      <c r="D3201" t="s">
        <v>1234</v>
      </c>
      <c r="E3201" t="s">
        <v>1250</v>
      </c>
      <c r="F3201" t="s">
        <v>179</v>
      </c>
      <c r="G3201" t="s">
        <v>1237</v>
      </c>
      <c r="H3201" t="s">
        <v>1243</v>
      </c>
      <c r="I3201">
        <v>9150332</v>
      </c>
      <c r="J3201">
        <v>98</v>
      </c>
    </row>
    <row r="3202" spans="1:10">
      <c r="A3202">
        <v>706066</v>
      </c>
      <c r="B3202" t="s">
        <v>938</v>
      </c>
      <c r="C3202" t="s">
        <v>3925</v>
      </c>
      <c r="D3202" t="s">
        <v>1234</v>
      </c>
      <c r="E3202" t="s">
        <v>1235</v>
      </c>
      <c r="F3202" t="s">
        <v>1261</v>
      </c>
      <c r="G3202" t="s">
        <v>1237</v>
      </c>
      <c r="J3202">
        <v>1</v>
      </c>
    </row>
    <row r="3203" spans="1:10">
      <c r="A3203">
        <v>706037</v>
      </c>
      <c r="B3203" t="s">
        <v>1019</v>
      </c>
      <c r="C3203" t="s">
        <v>3927</v>
      </c>
      <c r="D3203" t="s">
        <v>1234</v>
      </c>
      <c r="F3203" t="s">
        <v>380</v>
      </c>
      <c r="G3203" t="s">
        <v>1237</v>
      </c>
      <c r="J3203">
        <v>71</v>
      </c>
    </row>
    <row r="3204" spans="1:10">
      <c r="A3204">
        <v>810804</v>
      </c>
      <c r="B3204" t="s">
        <v>1563</v>
      </c>
      <c r="C3204" t="s">
        <v>3928</v>
      </c>
      <c r="D3204" t="s">
        <v>1241</v>
      </c>
      <c r="E3204" t="s">
        <v>1271</v>
      </c>
      <c r="F3204" t="s">
        <v>179</v>
      </c>
      <c r="G3204" t="s">
        <v>1237</v>
      </c>
      <c r="J3204">
        <v>89</v>
      </c>
    </row>
    <row r="3205" spans="1:10">
      <c r="A3205">
        <v>802896</v>
      </c>
      <c r="B3205" t="s">
        <v>1578</v>
      </c>
      <c r="C3205" t="s">
        <v>3929</v>
      </c>
      <c r="D3205" t="s">
        <v>1241</v>
      </c>
      <c r="E3205" t="s">
        <v>1236</v>
      </c>
      <c r="F3205" t="s">
        <v>174</v>
      </c>
      <c r="G3205" t="s">
        <v>1237</v>
      </c>
      <c r="H3205" t="s">
        <v>1243</v>
      </c>
      <c r="I3205">
        <v>9155026</v>
      </c>
      <c r="J3205">
        <v>84</v>
      </c>
    </row>
    <row r="3206" spans="1:10">
      <c r="A3206">
        <v>777765</v>
      </c>
      <c r="B3206" t="s">
        <v>1258</v>
      </c>
      <c r="C3206" t="s">
        <v>3930</v>
      </c>
      <c r="D3206" t="s">
        <v>1234</v>
      </c>
      <c r="E3206" t="s">
        <v>1319</v>
      </c>
      <c r="F3206" t="s">
        <v>189</v>
      </c>
      <c r="G3206" t="s">
        <v>1237</v>
      </c>
      <c r="H3206" t="s">
        <v>1243</v>
      </c>
      <c r="J3206">
        <v>12</v>
      </c>
    </row>
    <row r="3207" spans="1:10">
      <c r="A3207">
        <v>812298</v>
      </c>
      <c r="B3207" t="s">
        <v>3931</v>
      </c>
      <c r="C3207" t="s">
        <v>3932</v>
      </c>
      <c r="D3207" t="s">
        <v>1241</v>
      </c>
      <c r="E3207" t="s">
        <v>1319</v>
      </c>
      <c r="F3207" t="s">
        <v>189</v>
      </c>
      <c r="G3207" t="s">
        <v>1237</v>
      </c>
      <c r="H3207" t="s">
        <v>1243</v>
      </c>
    </row>
    <row r="3208" spans="1:10">
      <c r="A3208">
        <v>700048</v>
      </c>
      <c r="B3208" t="s">
        <v>1477</v>
      </c>
      <c r="C3208" t="s">
        <v>3933</v>
      </c>
      <c r="D3208" t="s">
        <v>1234</v>
      </c>
      <c r="E3208" t="s">
        <v>1250</v>
      </c>
      <c r="F3208" t="s">
        <v>1261</v>
      </c>
      <c r="G3208" t="s">
        <v>1237</v>
      </c>
      <c r="J3208">
        <v>9</v>
      </c>
    </row>
    <row r="3209" spans="1:10">
      <c r="A3209">
        <v>718715</v>
      </c>
      <c r="B3209" t="s">
        <v>1019</v>
      </c>
      <c r="C3209" t="s">
        <v>3934</v>
      </c>
      <c r="D3209" t="s">
        <v>1234</v>
      </c>
      <c r="E3209" t="s">
        <v>1319</v>
      </c>
      <c r="F3209" t="s">
        <v>380</v>
      </c>
      <c r="G3209" t="s">
        <v>1237</v>
      </c>
      <c r="J3209">
        <v>71</v>
      </c>
    </row>
    <row r="3210" spans="1:10">
      <c r="A3210">
        <v>811695</v>
      </c>
      <c r="B3210" t="s">
        <v>1751</v>
      </c>
      <c r="C3210" t="s">
        <v>3935</v>
      </c>
      <c r="D3210" t="s">
        <v>1241</v>
      </c>
      <c r="E3210" t="s">
        <v>1242</v>
      </c>
      <c r="F3210" t="s">
        <v>380</v>
      </c>
      <c r="G3210" t="s">
        <v>1237</v>
      </c>
      <c r="J3210">
        <v>8</v>
      </c>
    </row>
    <row r="3211" spans="1:10">
      <c r="A3211">
        <v>808793</v>
      </c>
      <c r="B3211" t="s">
        <v>1592</v>
      </c>
      <c r="C3211" t="s">
        <v>3935</v>
      </c>
      <c r="D3211" t="s">
        <v>1241</v>
      </c>
      <c r="E3211" t="s">
        <v>1242</v>
      </c>
      <c r="F3211" t="s">
        <v>380</v>
      </c>
      <c r="G3211" t="s">
        <v>1237</v>
      </c>
      <c r="J3211">
        <v>6</v>
      </c>
    </row>
    <row r="3212" spans="1:10">
      <c r="A3212">
        <v>801908</v>
      </c>
      <c r="B3212" t="s">
        <v>1317</v>
      </c>
      <c r="C3212" t="s">
        <v>3936</v>
      </c>
      <c r="D3212" t="s">
        <v>1241</v>
      </c>
      <c r="E3212" t="s">
        <v>1250</v>
      </c>
      <c r="F3212" t="s">
        <v>380</v>
      </c>
      <c r="G3212" t="s">
        <v>1237</v>
      </c>
      <c r="J3212">
        <v>95</v>
      </c>
    </row>
    <row r="3213" spans="1:10">
      <c r="A3213">
        <v>710566</v>
      </c>
      <c r="B3213" t="s">
        <v>1023</v>
      </c>
      <c r="C3213" t="s">
        <v>3937</v>
      </c>
      <c r="D3213" t="s">
        <v>1234</v>
      </c>
      <c r="E3213" t="s">
        <v>1254</v>
      </c>
      <c r="F3213" t="s">
        <v>380</v>
      </c>
      <c r="G3213" t="s">
        <v>1237</v>
      </c>
      <c r="H3213" t="s">
        <v>1243</v>
      </c>
      <c r="J3213">
        <v>4</v>
      </c>
    </row>
    <row r="3214" spans="1:10">
      <c r="A3214">
        <v>801457</v>
      </c>
      <c r="B3214" t="s">
        <v>1462</v>
      </c>
      <c r="C3214" t="s">
        <v>3938</v>
      </c>
      <c r="D3214" t="s">
        <v>1241</v>
      </c>
      <c r="E3214" t="s">
        <v>1249</v>
      </c>
      <c r="F3214" t="s">
        <v>380</v>
      </c>
      <c r="G3214" t="s">
        <v>1237</v>
      </c>
      <c r="J3214">
        <v>96</v>
      </c>
    </row>
    <row r="3215" spans="1:10">
      <c r="A3215">
        <v>703166</v>
      </c>
      <c r="B3215" t="s">
        <v>675</v>
      </c>
      <c r="C3215" t="s">
        <v>3939</v>
      </c>
      <c r="D3215" t="s">
        <v>1234</v>
      </c>
      <c r="E3215" t="s">
        <v>1236</v>
      </c>
      <c r="F3215" t="s">
        <v>380</v>
      </c>
      <c r="G3215" t="s">
        <v>1237</v>
      </c>
      <c r="J3215">
        <v>82</v>
      </c>
    </row>
    <row r="3216" spans="1:10">
      <c r="A3216">
        <v>704160</v>
      </c>
      <c r="B3216" t="s">
        <v>675</v>
      </c>
      <c r="C3216" t="s">
        <v>3940</v>
      </c>
      <c r="D3216" t="s">
        <v>1234</v>
      </c>
      <c r="F3216" t="s">
        <v>380</v>
      </c>
      <c r="G3216" t="s">
        <v>1237</v>
      </c>
      <c r="J3216">
        <v>99</v>
      </c>
    </row>
    <row r="3217" spans="1:10">
      <c r="A3217">
        <v>803309</v>
      </c>
      <c r="B3217" t="s">
        <v>1159</v>
      </c>
      <c r="C3217" t="s">
        <v>3941</v>
      </c>
      <c r="D3217" t="s">
        <v>1241</v>
      </c>
      <c r="E3217" t="s">
        <v>1271</v>
      </c>
      <c r="F3217" t="s">
        <v>380</v>
      </c>
      <c r="G3217" t="s">
        <v>1237</v>
      </c>
      <c r="J3217">
        <v>75</v>
      </c>
    </row>
    <row r="3218" spans="1:10">
      <c r="A3218">
        <v>802860</v>
      </c>
      <c r="B3218" t="s">
        <v>1432</v>
      </c>
      <c r="C3218" t="s">
        <v>3942</v>
      </c>
      <c r="D3218" t="s">
        <v>1241</v>
      </c>
      <c r="E3218" t="s">
        <v>1271</v>
      </c>
      <c r="F3218" t="s">
        <v>380</v>
      </c>
      <c r="G3218" t="s">
        <v>1237</v>
      </c>
      <c r="H3218" t="s">
        <v>1243</v>
      </c>
      <c r="J3218">
        <v>91</v>
      </c>
    </row>
    <row r="3219" spans="1:10">
      <c r="A3219">
        <v>808318</v>
      </c>
      <c r="B3219" t="s">
        <v>1831</v>
      </c>
      <c r="C3219" t="s">
        <v>3943</v>
      </c>
      <c r="D3219" t="s">
        <v>1241</v>
      </c>
      <c r="E3219" t="s">
        <v>1250</v>
      </c>
      <c r="F3219" t="s">
        <v>380</v>
      </c>
      <c r="G3219" t="s">
        <v>1237</v>
      </c>
      <c r="H3219" t="s">
        <v>1243</v>
      </c>
      <c r="J3219">
        <v>92</v>
      </c>
    </row>
    <row r="3220" spans="1:10">
      <c r="A3220">
        <v>710244</v>
      </c>
      <c r="B3220" t="s">
        <v>3944</v>
      </c>
      <c r="C3220" t="s">
        <v>3945</v>
      </c>
      <c r="D3220" t="s">
        <v>1234</v>
      </c>
      <c r="E3220" t="s">
        <v>1271</v>
      </c>
      <c r="F3220" t="s">
        <v>380</v>
      </c>
      <c r="G3220" t="s">
        <v>1237</v>
      </c>
      <c r="J3220">
        <v>74</v>
      </c>
    </row>
    <row r="3221" spans="1:10">
      <c r="A3221">
        <v>702125</v>
      </c>
      <c r="B3221" t="s">
        <v>1133</v>
      </c>
      <c r="C3221" t="s">
        <v>3946</v>
      </c>
      <c r="D3221" t="s">
        <v>1234</v>
      </c>
      <c r="E3221" t="s">
        <v>1242</v>
      </c>
      <c r="F3221" t="s">
        <v>380</v>
      </c>
      <c r="G3221" t="s">
        <v>1237</v>
      </c>
      <c r="J3221">
        <v>7</v>
      </c>
    </row>
    <row r="3222" spans="1:10">
      <c r="A3222">
        <v>716869</v>
      </c>
      <c r="B3222" t="s">
        <v>1023</v>
      </c>
      <c r="C3222" t="s">
        <v>3946</v>
      </c>
      <c r="D3222" t="s">
        <v>1234</v>
      </c>
      <c r="F3222" t="s">
        <v>380</v>
      </c>
      <c r="G3222" t="s">
        <v>1237</v>
      </c>
      <c r="H3222" t="s">
        <v>1243</v>
      </c>
      <c r="J3222">
        <v>77</v>
      </c>
    </row>
    <row r="3223" spans="1:10">
      <c r="A3223">
        <v>718741</v>
      </c>
      <c r="B3223" t="s">
        <v>655</v>
      </c>
      <c r="C3223" t="s">
        <v>3946</v>
      </c>
      <c r="D3223" t="s">
        <v>1234</v>
      </c>
      <c r="E3223" t="s">
        <v>1236</v>
      </c>
      <c r="F3223" t="s">
        <v>380</v>
      </c>
      <c r="G3223" t="s">
        <v>1237</v>
      </c>
      <c r="H3223" t="s">
        <v>1243</v>
      </c>
      <c r="J3223">
        <v>85</v>
      </c>
    </row>
    <row r="3224" spans="1:10">
      <c r="A3224">
        <v>776024</v>
      </c>
      <c r="B3224" t="s">
        <v>1417</v>
      </c>
      <c r="C3224" t="s">
        <v>3946</v>
      </c>
      <c r="D3224" t="s">
        <v>1234</v>
      </c>
      <c r="E3224" t="s">
        <v>1236</v>
      </c>
      <c r="F3224" t="s">
        <v>380</v>
      </c>
      <c r="G3224" t="s">
        <v>1237</v>
      </c>
      <c r="H3224" t="s">
        <v>1243</v>
      </c>
      <c r="J3224">
        <v>99</v>
      </c>
    </row>
    <row r="3225" spans="1:10">
      <c r="A3225">
        <v>704227</v>
      </c>
      <c r="B3225" t="s">
        <v>3947</v>
      </c>
      <c r="C3225" t="s">
        <v>3946</v>
      </c>
      <c r="D3225" t="s">
        <v>1234</v>
      </c>
      <c r="E3225" t="s">
        <v>1236</v>
      </c>
      <c r="F3225" t="s">
        <v>380</v>
      </c>
      <c r="G3225" t="s">
        <v>1237</v>
      </c>
      <c r="H3225" t="s">
        <v>1243</v>
      </c>
      <c r="J3225">
        <v>81</v>
      </c>
    </row>
    <row r="3226" spans="1:10">
      <c r="A3226">
        <v>706848</v>
      </c>
      <c r="B3226" t="s">
        <v>938</v>
      </c>
      <c r="C3226" t="s">
        <v>3946</v>
      </c>
      <c r="D3226" t="s">
        <v>1234</v>
      </c>
      <c r="E3226" t="s">
        <v>1242</v>
      </c>
      <c r="F3226" t="s">
        <v>380</v>
      </c>
      <c r="G3226" t="s">
        <v>1237</v>
      </c>
      <c r="H3226" t="s">
        <v>1243</v>
      </c>
      <c r="J3226">
        <v>83</v>
      </c>
    </row>
    <row r="3227" spans="1:10">
      <c r="A3227">
        <v>776071</v>
      </c>
      <c r="B3227" t="s">
        <v>1477</v>
      </c>
      <c r="C3227" t="s">
        <v>3946</v>
      </c>
      <c r="D3227" t="s">
        <v>1234</v>
      </c>
      <c r="F3227" t="s">
        <v>380</v>
      </c>
      <c r="G3227" t="s">
        <v>1237</v>
      </c>
      <c r="H3227" t="s">
        <v>1243</v>
      </c>
      <c r="J3227">
        <v>11</v>
      </c>
    </row>
    <row r="3228" spans="1:10">
      <c r="A3228">
        <v>810261</v>
      </c>
      <c r="B3228" t="s">
        <v>131</v>
      </c>
      <c r="C3228" t="s">
        <v>3948</v>
      </c>
      <c r="D3228" t="s">
        <v>1241</v>
      </c>
      <c r="E3228" t="s">
        <v>1242</v>
      </c>
      <c r="F3228" t="s">
        <v>380</v>
      </c>
      <c r="G3228" t="s">
        <v>1237</v>
      </c>
      <c r="J3228">
        <v>9</v>
      </c>
    </row>
    <row r="3229" spans="1:10">
      <c r="A3229">
        <v>811062</v>
      </c>
      <c r="B3229" t="s">
        <v>1279</v>
      </c>
      <c r="C3229" t="s">
        <v>3948</v>
      </c>
      <c r="D3229" t="s">
        <v>1241</v>
      </c>
      <c r="F3229" t="s">
        <v>380</v>
      </c>
      <c r="G3229" t="s">
        <v>1237</v>
      </c>
      <c r="J3229">
        <v>12</v>
      </c>
    </row>
    <row r="3230" spans="1:10">
      <c r="A3230">
        <v>806400</v>
      </c>
      <c r="B3230" t="s">
        <v>929</v>
      </c>
      <c r="C3230" t="s">
        <v>3948</v>
      </c>
      <c r="D3230" t="s">
        <v>1241</v>
      </c>
      <c r="E3230" t="s">
        <v>1242</v>
      </c>
      <c r="F3230" t="s">
        <v>171</v>
      </c>
      <c r="G3230" t="s">
        <v>1237</v>
      </c>
      <c r="H3230" t="s">
        <v>1243</v>
      </c>
      <c r="I3230">
        <v>9155058</v>
      </c>
      <c r="J3230">
        <v>99</v>
      </c>
    </row>
    <row r="3231" spans="1:10">
      <c r="A3231">
        <v>805520</v>
      </c>
      <c r="B3231" t="s">
        <v>1605</v>
      </c>
      <c r="C3231" t="s">
        <v>3948</v>
      </c>
      <c r="D3231" t="s">
        <v>1241</v>
      </c>
      <c r="E3231" t="s">
        <v>1271</v>
      </c>
      <c r="F3231" t="s">
        <v>380</v>
      </c>
      <c r="G3231" t="s">
        <v>1237</v>
      </c>
      <c r="J3231">
        <v>72</v>
      </c>
    </row>
    <row r="3232" spans="1:10">
      <c r="A3232">
        <v>803768</v>
      </c>
      <c r="B3232" t="s">
        <v>1429</v>
      </c>
      <c r="C3232" t="s">
        <v>3948</v>
      </c>
      <c r="D3232" t="s">
        <v>1241</v>
      </c>
      <c r="E3232" t="s">
        <v>1242</v>
      </c>
      <c r="F3232" t="s">
        <v>380</v>
      </c>
      <c r="G3232" t="s">
        <v>1237</v>
      </c>
      <c r="J3232">
        <v>94</v>
      </c>
    </row>
    <row r="3233" spans="1:10">
      <c r="A3233">
        <v>812022</v>
      </c>
      <c r="B3233" t="s">
        <v>3949</v>
      </c>
      <c r="C3233" t="s">
        <v>3948</v>
      </c>
      <c r="D3233" t="s">
        <v>1241</v>
      </c>
      <c r="E3233" t="s">
        <v>1242</v>
      </c>
      <c r="F3233" t="s">
        <v>179</v>
      </c>
      <c r="G3233" t="s">
        <v>1237</v>
      </c>
      <c r="J3233">
        <v>11</v>
      </c>
    </row>
    <row r="3234" spans="1:10">
      <c r="A3234">
        <v>887770</v>
      </c>
      <c r="B3234" t="s">
        <v>915</v>
      </c>
      <c r="C3234" t="s">
        <v>3950</v>
      </c>
      <c r="D3234" t="s">
        <v>1241</v>
      </c>
      <c r="E3234" t="s">
        <v>1264</v>
      </c>
      <c r="F3234" t="s">
        <v>1263</v>
      </c>
      <c r="G3234" t="s">
        <v>1237</v>
      </c>
      <c r="H3234" t="s">
        <v>1243</v>
      </c>
      <c r="J3234">
        <v>85</v>
      </c>
    </row>
    <row r="3235" spans="1:10">
      <c r="A3235">
        <v>802565</v>
      </c>
      <c r="B3235" t="s">
        <v>1563</v>
      </c>
      <c r="C3235" t="s">
        <v>3951</v>
      </c>
      <c r="D3235" t="s">
        <v>1241</v>
      </c>
      <c r="E3235" t="s">
        <v>1254</v>
      </c>
      <c r="F3235" t="s">
        <v>380</v>
      </c>
      <c r="G3235" t="s">
        <v>1237</v>
      </c>
      <c r="J3235">
        <v>7</v>
      </c>
    </row>
    <row r="3236" spans="1:10">
      <c r="A3236">
        <v>718692</v>
      </c>
      <c r="B3236" t="s">
        <v>1288</v>
      </c>
      <c r="C3236" t="s">
        <v>3952</v>
      </c>
      <c r="D3236" t="s">
        <v>1234</v>
      </c>
      <c r="F3236" t="s">
        <v>179</v>
      </c>
      <c r="G3236" t="s">
        <v>1237</v>
      </c>
      <c r="H3236" t="s">
        <v>1243</v>
      </c>
      <c r="I3236">
        <v>9150239</v>
      </c>
      <c r="J3236">
        <v>78</v>
      </c>
    </row>
    <row r="3237" spans="1:10">
      <c r="A3237">
        <v>776059</v>
      </c>
      <c r="B3237" t="s">
        <v>1153</v>
      </c>
      <c r="C3237" t="s">
        <v>3953</v>
      </c>
      <c r="D3237" t="s">
        <v>1234</v>
      </c>
      <c r="E3237" t="s">
        <v>1242</v>
      </c>
      <c r="F3237" t="s">
        <v>380</v>
      </c>
      <c r="G3237" t="s">
        <v>1237</v>
      </c>
      <c r="H3237" t="s">
        <v>1243</v>
      </c>
      <c r="J3237">
        <v>8</v>
      </c>
    </row>
    <row r="3238" spans="1:10">
      <c r="A3238">
        <v>776336</v>
      </c>
      <c r="B3238" t="s">
        <v>1133</v>
      </c>
      <c r="C3238" t="s">
        <v>3954</v>
      </c>
      <c r="D3238" t="s">
        <v>1234</v>
      </c>
      <c r="E3238" t="s">
        <v>1242</v>
      </c>
      <c r="F3238" t="s">
        <v>1261</v>
      </c>
      <c r="G3238" t="s">
        <v>1237</v>
      </c>
      <c r="H3238" t="s">
        <v>1243</v>
      </c>
      <c r="J3238">
        <v>7</v>
      </c>
    </row>
    <row r="3239" spans="1:10">
      <c r="A3239">
        <v>714768</v>
      </c>
      <c r="B3239" t="s">
        <v>1153</v>
      </c>
      <c r="C3239" t="s">
        <v>3954</v>
      </c>
      <c r="D3239" t="s">
        <v>1234</v>
      </c>
      <c r="E3239" t="s">
        <v>1242</v>
      </c>
      <c r="F3239" t="s">
        <v>380</v>
      </c>
      <c r="G3239" t="s">
        <v>1237</v>
      </c>
      <c r="J3239">
        <v>8</v>
      </c>
    </row>
    <row r="3240" spans="1:10">
      <c r="A3240">
        <v>775099</v>
      </c>
      <c r="B3240" t="s">
        <v>1023</v>
      </c>
      <c r="C3240" t="s">
        <v>3954</v>
      </c>
      <c r="D3240" t="s">
        <v>1234</v>
      </c>
      <c r="E3240" t="s">
        <v>1264</v>
      </c>
      <c r="F3240" t="s">
        <v>1507</v>
      </c>
      <c r="G3240" t="s">
        <v>1237</v>
      </c>
      <c r="H3240" t="s">
        <v>1243</v>
      </c>
      <c r="I3240">
        <v>9150080</v>
      </c>
      <c r="J3240">
        <v>84</v>
      </c>
    </row>
    <row r="3241" spans="1:10">
      <c r="A3241">
        <v>889354</v>
      </c>
      <c r="B3241" t="s">
        <v>1748</v>
      </c>
      <c r="C3241" t="s">
        <v>3955</v>
      </c>
      <c r="D3241" t="s">
        <v>1241</v>
      </c>
      <c r="E3241" t="s">
        <v>1242</v>
      </c>
      <c r="F3241" t="s">
        <v>1261</v>
      </c>
      <c r="G3241" t="s">
        <v>1237</v>
      </c>
      <c r="H3241" t="s">
        <v>1243</v>
      </c>
      <c r="J3241">
        <v>9</v>
      </c>
    </row>
    <row r="3242" spans="1:10">
      <c r="A3242">
        <v>804578</v>
      </c>
      <c r="B3242" t="s">
        <v>1279</v>
      </c>
      <c r="C3242" t="s">
        <v>3955</v>
      </c>
      <c r="D3242" t="s">
        <v>1241</v>
      </c>
      <c r="E3242" t="s">
        <v>1236</v>
      </c>
      <c r="F3242" t="s">
        <v>210</v>
      </c>
      <c r="G3242" t="s">
        <v>1237</v>
      </c>
      <c r="J3242">
        <v>82</v>
      </c>
    </row>
    <row r="3243" spans="1:10">
      <c r="A3243">
        <v>702640</v>
      </c>
      <c r="B3243" t="s">
        <v>675</v>
      </c>
      <c r="C3243" t="s">
        <v>3956</v>
      </c>
      <c r="D3243" t="s">
        <v>1234</v>
      </c>
      <c r="E3243" t="s">
        <v>1236</v>
      </c>
      <c r="F3243" t="s">
        <v>380</v>
      </c>
      <c r="G3243" t="s">
        <v>1237</v>
      </c>
      <c r="J3243">
        <v>91</v>
      </c>
    </row>
    <row r="3244" spans="1:10">
      <c r="A3244">
        <v>700869</v>
      </c>
      <c r="B3244" t="s">
        <v>1019</v>
      </c>
      <c r="C3244" t="s">
        <v>3957</v>
      </c>
      <c r="D3244" t="s">
        <v>1234</v>
      </c>
      <c r="E3244" t="s">
        <v>1242</v>
      </c>
      <c r="F3244" t="s">
        <v>380</v>
      </c>
      <c r="G3244" t="s">
        <v>1237</v>
      </c>
      <c r="J3244">
        <v>9</v>
      </c>
    </row>
    <row r="3245" spans="1:10">
      <c r="A3245">
        <v>705799</v>
      </c>
      <c r="B3245" t="s">
        <v>1288</v>
      </c>
      <c r="C3245" t="s">
        <v>3958</v>
      </c>
      <c r="D3245" t="s">
        <v>1234</v>
      </c>
      <c r="F3245" t="s">
        <v>380</v>
      </c>
      <c r="G3245" t="s">
        <v>1237</v>
      </c>
      <c r="J3245">
        <v>83</v>
      </c>
    </row>
    <row r="3246" spans="1:10">
      <c r="A3246">
        <v>809803</v>
      </c>
      <c r="B3246" t="s">
        <v>1500</v>
      </c>
      <c r="C3246" t="s">
        <v>3959</v>
      </c>
      <c r="D3246" t="s">
        <v>1241</v>
      </c>
      <c r="F3246" t="s">
        <v>380</v>
      </c>
      <c r="G3246" t="s">
        <v>1237</v>
      </c>
      <c r="J3246">
        <v>3</v>
      </c>
    </row>
    <row r="3247" spans="1:10">
      <c r="A3247">
        <v>716389</v>
      </c>
      <c r="B3247" t="s">
        <v>1380</v>
      </c>
      <c r="C3247" t="s">
        <v>1049</v>
      </c>
      <c r="D3247" t="s">
        <v>1234</v>
      </c>
      <c r="E3247" t="s">
        <v>1235</v>
      </c>
      <c r="F3247" t="s">
        <v>380</v>
      </c>
      <c r="G3247" t="s">
        <v>1237</v>
      </c>
      <c r="J3247">
        <v>4</v>
      </c>
    </row>
    <row r="3248" spans="1:10">
      <c r="A3248">
        <v>710732</v>
      </c>
      <c r="B3248" t="s">
        <v>529</v>
      </c>
      <c r="C3248" t="s">
        <v>1049</v>
      </c>
      <c r="D3248" t="s">
        <v>1234</v>
      </c>
      <c r="E3248" t="s">
        <v>1235</v>
      </c>
      <c r="F3248" t="s">
        <v>380</v>
      </c>
      <c r="G3248" t="s">
        <v>1237</v>
      </c>
      <c r="J3248">
        <v>7</v>
      </c>
    </row>
    <row r="3249" spans="1:10">
      <c r="A3249">
        <v>777374</v>
      </c>
      <c r="B3249" t="s">
        <v>2179</v>
      </c>
      <c r="C3249" t="s">
        <v>1049</v>
      </c>
      <c r="D3249" t="s">
        <v>1234</v>
      </c>
      <c r="E3249" t="s">
        <v>1271</v>
      </c>
      <c r="F3249" t="s">
        <v>22</v>
      </c>
      <c r="G3249" t="s">
        <v>1237</v>
      </c>
      <c r="H3249" t="s">
        <v>1243</v>
      </c>
      <c r="J3249">
        <v>12</v>
      </c>
    </row>
    <row r="3250" spans="1:10">
      <c r="A3250">
        <v>889148</v>
      </c>
      <c r="B3250" t="s">
        <v>1770</v>
      </c>
      <c r="C3250" t="s">
        <v>3960</v>
      </c>
      <c r="D3250" t="s">
        <v>1241</v>
      </c>
      <c r="E3250" t="s">
        <v>1242</v>
      </c>
      <c r="F3250" t="s">
        <v>380</v>
      </c>
      <c r="G3250" t="s">
        <v>1237</v>
      </c>
      <c r="H3250" t="s">
        <v>1243</v>
      </c>
      <c r="J3250">
        <v>7</v>
      </c>
    </row>
    <row r="3251" spans="1:10">
      <c r="A3251">
        <v>811476</v>
      </c>
      <c r="B3251" t="s">
        <v>2537</v>
      </c>
      <c r="C3251" t="s">
        <v>3960</v>
      </c>
      <c r="D3251" t="s">
        <v>1241</v>
      </c>
      <c r="E3251" t="s">
        <v>1236</v>
      </c>
      <c r="F3251" t="s">
        <v>380</v>
      </c>
      <c r="G3251" t="s">
        <v>1237</v>
      </c>
      <c r="J3251">
        <v>78</v>
      </c>
    </row>
    <row r="3252" spans="1:10">
      <c r="A3252">
        <v>889567</v>
      </c>
      <c r="B3252" t="s">
        <v>982</v>
      </c>
      <c r="C3252" t="s">
        <v>3960</v>
      </c>
      <c r="D3252" t="s">
        <v>1241</v>
      </c>
      <c r="E3252" t="s">
        <v>1236</v>
      </c>
      <c r="F3252" t="s">
        <v>235</v>
      </c>
      <c r="G3252" t="s">
        <v>1237</v>
      </c>
      <c r="H3252" t="s">
        <v>1243</v>
      </c>
      <c r="I3252">
        <v>9155170</v>
      </c>
      <c r="J3252">
        <v>10</v>
      </c>
    </row>
    <row r="3253" spans="1:10">
      <c r="A3253">
        <v>807900</v>
      </c>
      <c r="B3253" t="s">
        <v>130</v>
      </c>
      <c r="C3253" t="s">
        <v>3960</v>
      </c>
      <c r="D3253" t="s">
        <v>1241</v>
      </c>
      <c r="E3253" t="s">
        <v>1236</v>
      </c>
      <c r="F3253" t="s">
        <v>380</v>
      </c>
      <c r="G3253" t="s">
        <v>1237</v>
      </c>
      <c r="H3253" t="s">
        <v>1243</v>
      </c>
      <c r="J3253">
        <v>73</v>
      </c>
    </row>
    <row r="3254" spans="1:10">
      <c r="A3254">
        <v>808528</v>
      </c>
      <c r="B3254" t="s">
        <v>3961</v>
      </c>
      <c r="C3254" t="s">
        <v>3960</v>
      </c>
      <c r="D3254" t="s">
        <v>1241</v>
      </c>
      <c r="E3254" t="s">
        <v>1250</v>
      </c>
      <c r="F3254" t="s">
        <v>380</v>
      </c>
      <c r="G3254" t="s">
        <v>1237</v>
      </c>
      <c r="J3254">
        <v>97</v>
      </c>
    </row>
    <row r="3255" spans="1:10">
      <c r="A3255">
        <v>774323</v>
      </c>
      <c r="B3255" t="s">
        <v>2206</v>
      </c>
      <c r="C3255" t="s">
        <v>3962</v>
      </c>
      <c r="D3255" t="s">
        <v>1234</v>
      </c>
      <c r="E3255" t="s">
        <v>1264</v>
      </c>
      <c r="F3255" t="s">
        <v>1263</v>
      </c>
      <c r="G3255" t="s">
        <v>1237</v>
      </c>
      <c r="H3255" t="s">
        <v>1243</v>
      </c>
      <c r="J3255">
        <v>77</v>
      </c>
    </row>
    <row r="3256" spans="1:10">
      <c r="A3256">
        <v>712211</v>
      </c>
      <c r="B3256" t="s">
        <v>2811</v>
      </c>
      <c r="C3256" t="s">
        <v>3963</v>
      </c>
      <c r="D3256" t="s">
        <v>1234</v>
      </c>
      <c r="E3256" t="s">
        <v>1236</v>
      </c>
      <c r="F3256" t="s">
        <v>380</v>
      </c>
      <c r="G3256" t="s">
        <v>1237</v>
      </c>
      <c r="J3256">
        <v>8</v>
      </c>
    </row>
    <row r="3257" spans="1:10">
      <c r="A3257">
        <v>809815</v>
      </c>
      <c r="B3257" t="s">
        <v>1462</v>
      </c>
      <c r="C3257" t="s">
        <v>3964</v>
      </c>
      <c r="D3257" t="s">
        <v>1241</v>
      </c>
      <c r="E3257" t="s">
        <v>1236</v>
      </c>
      <c r="F3257" t="s">
        <v>380</v>
      </c>
      <c r="G3257" t="s">
        <v>1237</v>
      </c>
      <c r="J3257">
        <v>75</v>
      </c>
    </row>
    <row r="3258" spans="1:10">
      <c r="A3258">
        <v>808190</v>
      </c>
      <c r="B3258" t="s">
        <v>1279</v>
      </c>
      <c r="C3258" t="s">
        <v>3965</v>
      </c>
      <c r="D3258" t="s">
        <v>1241</v>
      </c>
      <c r="F3258" t="s">
        <v>380</v>
      </c>
      <c r="G3258" t="s">
        <v>1237</v>
      </c>
      <c r="J3258">
        <v>75</v>
      </c>
    </row>
    <row r="3259" spans="1:10">
      <c r="A3259">
        <v>700854</v>
      </c>
      <c r="B3259" t="s">
        <v>671</v>
      </c>
      <c r="C3259" t="s">
        <v>3966</v>
      </c>
      <c r="D3259" t="s">
        <v>1234</v>
      </c>
      <c r="E3259" t="s">
        <v>1319</v>
      </c>
      <c r="F3259" t="s">
        <v>380</v>
      </c>
      <c r="G3259" t="s">
        <v>1237</v>
      </c>
      <c r="H3259" t="s">
        <v>1243</v>
      </c>
      <c r="J3259">
        <v>86</v>
      </c>
    </row>
    <row r="3260" spans="1:10">
      <c r="A3260">
        <v>703685</v>
      </c>
      <c r="B3260" t="s">
        <v>661</v>
      </c>
      <c r="C3260" t="s">
        <v>3967</v>
      </c>
      <c r="D3260" t="s">
        <v>1234</v>
      </c>
      <c r="E3260" t="s">
        <v>1242</v>
      </c>
      <c r="F3260" t="s">
        <v>380</v>
      </c>
      <c r="G3260" t="s">
        <v>1237</v>
      </c>
      <c r="J3260">
        <v>7</v>
      </c>
    </row>
    <row r="3261" spans="1:10">
      <c r="A3261">
        <v>703676</v>
      </c>
      <c r="B3261" t="s">
        <v>1028</v>
      </c>
      <c r="C3261" t="s">
        <v>3968</v>
      </c>
      <c r="D3261" t="s">
        <v>1234</v>
      </c>
      <c r="F3261" t="s">
        <v>380</v>
      </c>
      <c r="G3261" t="s">
        <v>1237</v>
      </c>
      <c r="J3261">
        <v>66</v>
      </c>
    </row>
    <row r="3262" spans="1:10">
      <c r="A3262">
        <v>812456</v>
      </c>
      <c r="B3262" t="s">
        <v>1159</v>
      </c>
      <c r="C3262" t="s">
        <v>3969</v>
      </c>
      <c r="D3262" t="s">
        <v>1241</v>
      </c>
      <c r="E3262" t="s">
        <v>1242</v>
      </c>
      <c r="F3262" t="s">
        <v>380</v>
      </c>
      <c r="G3262" t="s">
        <v>1237</v>
      </c>
      <c r="J3262">
        <v>5</v>
      </c>
    </row>
    <row r="3263" spans="1:10">
      <c r="A3263">
        <v>804795</v>
      </c>
      <c r="B3263" t="s">
        <v>3747</v>
      </c>
      <c r="C3263" t="s">
        <v>3970</v>
      </c>
      <c r="D3263" t="s">
        <v>1241</v>
      </c>
      <c r="E3263" t="s">
        <v>1236</v>
      </c>
      <c r="F3263" t="s">
        <v>380</v>
      </c>
      <c r="G3263" t="s">
        <v>1237</v>
      </c>
      <c r="J3263">
        <v>67</v>
      </c>
    </row>
    <row r="3264" spans="1:10">
      <c r="A3264">
        <v>718057</v>
      </c>
      <c r="B3264" t="s">
        <v>1477</v>
      </c>
      <c r="C3264" t="s">
        <v>3971</v>
      </c>
      <c r="D3264" t="s">
        <v>1234</v>
      </c>
      <c r="F3264" t="s">
        <v>380</v>
      </c>
      <c r="G3264" t="s">
        <v>1237</v>
      </c>
      <c r="J3264">
        <v>87</v>
      </c>
    </row>
    <row r="3265" spans="1:10">
      <c r="A3265">
        <v>811654</v>
      </c>
      <c r="B3265" t="s">
        <v>1929</v>
      </c>
      <c r="C3265" t="s">
        <v>3972</v>
      </c>
      <c r="D3265" t="s">
        <v>1241</v>
      </c>
      <c r="E3265" t="s">
        <v>1254</v>
      </c>
      <c r="F3265" t="s">
        <v>380</v>
      </c>
      <c r="G3265" t="s">
        <v>1237</v>
      </c>
      <c r="H3265" t="s">
        <v>1243</v>
      </c>
      <c r="J3265">
        <v>80</v>
      </c>
    </row>
    <row r="3266" spans="1:10">
      <c r="A3266">
        <v>806856</v>
      </c>
      <c r="B3266" t="s">
        <v>1437</v>
      </c>
      <c r="C3266" t="s">
        <v>3972</v>
      </c>
      <c r="D3266" t="s">
        <v>1241</v>
      </c>
      <c r="E3266" t="s">
        <v>1242</v>
      </c>
      <c r="F3266" t="s">
        <v>380</v>
      </c>
      <c r="G3266" t="s">
        <v>1237</v>
      </c>
      <c r="J3266">
        <v>7</v>
      </c>
    </row>
    <row r="3267" spans="1:10">
      <c r="A3267">
        <v>811060</v>
      </c>
      <c r="B3267" t="s">
        <v>1299</v>
      </c>
      <c r="C3267" t="s">
        <v>3972</v>
      </c>
      <c r="D3267" t="s">
        <v>1241</v>
      </c>
      <c r="E3267" t="s">
        <v>1235</v>
      </c>
      <c r="F3267" t="s">
        <v>380</v>
      </c>
      <c r="G3267" t="s">
        <v>1237</v>
      </c>
      <c r="J3267">
        <v>6</v>
      </c>
    </row>
    <row r="3268" spans="1:10">
      <c r="A3268">
        <v>776331</v>
      </c>
      <c r="B3268" t="s">
        <v>675</v>
      </c>
      <c r="C3268" t="s">
        <v>3973</v>
      </c>
      <c r="D3268" t="s">
        <v>1234</v>
      </c>
      <c r="E3268" t="s">
        <v>1242</v>
      </c>
      <c r="F3268" t="s">
        <v>1261</v>
      </c>
      <c r="G3268" t="s">
        <v>1237</v>
      </c>
      <c r="H3268" t="s">
        <v>1243</v>
      </c>
      <c r="J3268">
        <v>10</v>
      </c>
    </row>
    <row r="3269" spans="1:10">
      <c r="A3269">
        <v>710228</v>
      </c>
      <c r="B3269" t="s">
        <v>1417</v>
      </c>
      <c r="C3269" t="s">
        <v>3973</v>
      </c>
      <c r="D3269" t="s">
        <v>1234</v>
      </c>
      <c r="E3269" t="s">
        <v>1271</v>
      </c>
      <c r="F3269" t="s">
        <v>380</v>
      </c>
      <c r="G3269" t="s">
        <v>1237</v>
      </c>
      <c r="H3269" t="s">
        <v>1243</v>
      </c>
      <c r="J3269">
        <v>55</v>
      </c>
    </row>
    <row r="3270" spans="1:10">
      <c r="A3270">
        <v>701065</v>
      </c>
      <c r="B3270" t="s">
        <v>1258</v>
      </c>
      <c r="C3270" t="s">
        <v>3973</v>
      </c>
      <c r="D3270" t="s">
        <v>1234</v>
      </c>
      <c r="E3270" t="s">
        <v>1250</v>
      </c>
      <c r="F3270" t="s">
        <v>380</v>
      </c>
      <c r="G3270" t="s">
        <v>1237</v>
      </c>
      <c r="H3270" t="s">
        <v>1243</v>
      </c>
      <c r="J3270">
        <v>92</v>
      </c>
    </row>
    <row r="3271" spans="1:10">
      <c r="A3271">
        <v>708679</v>
      </c>
      <c r="B3271" t="s">
        <v>938</v>
      </c>
      <c r="C3271" t="s">
        <v>3973</v>
      </c>
      <c r="D3271" t="s">
        <v>1234</v>
      </c>
      <c r="E3271" t="s">
        <v>1242</v>
      </c>
      <c r="F3271" t="s">
        <v>380</v>
      </c>
      <c r="G3271" t="s">
        <v>1237</v>
      </c>
      <c r="J3271">
        <v>11</v>
      </c>
    </row>
    <row r="3272" spans="1:10">
      <c r="A3272">
        <v>700342</v>
      </c>
      <c r="B3272" t="s">
        <v>1718</v>
      </c>
      <c r="C3272" t="s">
        <v>3973</v>
      </c>
      <c r="D3272" t="s">
        <v>1234</v>
      </c>
      <c r="E3272" t="s">
        <v>1256</v>
      </c>
      <c r="F3272" t="s">
        <v>179</v>
      </c>
      <c r="G3272" t="s">
        <v>1237</v>
      </c>
      <c r="H3272" t="s">
        <v>1243</v>
      </c>
      <c r="J3272">
        <v>6</v>
      </c>
    </row>
    <row r="3273" spans="1:10">
      <c r="A3273">
        <v>776330</v>
      </c>
      <c r="B3273" t="s">
        <v>3974</v>
      </c>
      <c r="C3273" t="s">
        <v>3973</v>
      </c>
      <c r="D3273" t="s">
        <v>1234</v>
      </c>
      <c r="E3273" t="s">
        <v>1242</v>
      </c>
      <c r="F3273" t="s">
        <v>1261</v>
      </c>
      <c r="G3273" t="s">
        <v>1237</v>
      </c>
      <c r="H3273" t="s">
        <v>1243</v>
      </c>
      <c r="J3273">
        <v>12</v>
      </c>
    </row>
    <row r="3274" spans="1:10">
      <c r="A3274">
        <v>706391</v>
      </c>
      <c r="B3274" t="s">
        <v>1711</v>
      </c>
      <c r="C3274" t="s">
        <v>3975</v>
      </c>
      <c r="D3274" t="s">
        <v>1234</v>
      </c>
      <c r="E3274" t="s">
        <v>1292</v>
      </c>
      <c r="F3274" t="s">
        <v>380</v>
      </c>
      <c r="G3274" t="s">
        <v>1237</v>
      </c>
      <c r="J3274">
        <v>70</v>
      </c>
    </row>
    <row r="3275" spans="1:10">
      <c r="A3275">
        <v>802793</v>
      </c>
      <c r="B3275" t="s">
        <v>3976</v>
      </c>
      <c r="C3275" t="s">
        <v>3977</v>
      </c>
      <c r="D3275" t="s">
        <v>1241</v>
      </c>
      <c r="E3275" t="s">
        <v>1236</v>
      </c>
      <c r="F3275" t="s">
        <v>380</v>
      </c>
      <c r="G3275" t="s">
        <v>1237</v>
      </c>
      <c r="H3275" t="s">
        <v>1243</v>
      </c>
      <c r="J3275">
        <v>80</v>
      </c>
    </row>
    <row r="3276" spans="1:10">
      <c r="A3276">
        <v>889169</v>
      </c>
      <c r="B3276" t="s">
        <v>1609</v>
      </c>
      <c r="C3276" t="s">
        <v>3978</v>
      </c>
      <c r="D3276" t="s">
        <v>1241</v>
      </c>
      <c r="E3276" t="s">
        <v>1254</v>
      </c>
      <c r="F3276" t="s">
        <v>380</v>
      </c>
      <c r="G3276" t="s">
        <v>1237</v>
      </c>
      <c r="H3276" t="s">
        <v>1243</v>
      </c>
      <c r="J3276">
        <v>9</v>
      </c>
    </row>
    <row r="3277" spans="1:10">
      <c r="A3277">
        <v>707043</v>
      </c>
      <c r="B3277" t="s">
        <v>938</v>
      </c>
      <c r="C3277" t="s">
        <v>3979</v>
      </c>
      <c r="D3277" t="s">
        <v>1234</v>
      </c>
      <c r="E3277" t="s">
        <v>1236</v>
      </c>
      <c r="F3277" t="s">
        <v>380</v>
      </c>
      <c r="G3277" t="s">
        <v>1237</v>
      </c>
      <c r="J3277">
        <v>69</v>
      </c>
    </row>
    <row r="3278" spans="1:10">
      <c r="A3278">
        <v>718351</v>
      </c>
      <c r="B3278" t="s">
        <v>1288</v>
      </c>
      <c r="C3278" t="s">
        <v>3980</v>
      </c>
      <c r="D3278" t="s">
        <v>1234</v>
      </c>
      <c r="E3278" t="s">
        <v>1236</v>
      </c>
      <c r="F3278" t="s">
        <v>380</v>
      </c>
      <c r="G3278" t="s">
        <v>1237</v>
      </c>
      <c r="J3278">
        <v>82</v>
      </c>
    </row>
    <row r="3279" spans="1:10">
      <c r="A3279">
        <v>807637</v>
      </c>
      <c r="B3279" t="s">
        <v>1636</v>
      </c>
      <c r="C3279" t="s">
        <v>3981</v>
      </c>
      <c r="D3279" t="s">
        <v>1241</v>
      </c>
      <c r="E3279" t="s">
        <v>1242</v>
      </c>
      <c r="F3279" t="s">
        <v>380</v>
      </c>
      <c r="G3279" t="s">
        <v>1237</v>
      </c>
      <c r="J3279">
        <v>80</v>
      </c>
    </row>
    <row r="3280" spans="1:10">
      <c r="A3280">
        <v>806773</v>
      </c>
      <c r="B3280" t="s">
        <v>1351</v>
      </c>
      <c r="C3280" t="s">
        <v>3982</v>
      </c>
      <c r="D3280" t="s">
        <v>1241</v>
      </c>
      <c r="E3280" t="s">
        <v>1242</v>
      </c>
      <c r="F3280" t="s">
        <v>380</v>
      </c>
      <c r="G3280" t="s">
        <v>1237</v>
      </c>
      <c r="J3280">
        <v>5</v>
      </c>
    </row>
    <row r="3281" spans="1:10">
      <c r="A3281">
        <v>710747</v>
      </c>
      <c r="B3281" t="s">
        <v>1411</v>
      </c>
      <c r="C3281" t="s">
        <v>3983</v>
      </c>
      <c r="D3281" t="s">
        <v>1234</v>
      </c>
      <c r="E3281" t="s">
        <v>1236</v>
      </c>
      <c r="F3281" t="s">
        <v>380</v>
      </c>
      <c r="G3281" t="s">
        <v>1237</v>
      </c>
      <c r="J3281">
        <v>78</v>
      </c>
    </row>
    <row r="3282" spans="1:10">
      <c r="A3282">
        <v>713545</v>
      </c>
      <c r="B3282" t="s">
        <v>671</v>
      </c>
      <c r="C3282" t="s">
        <v>3984</v>
      </c>
      <c r="D3282" t="s">
        <v>1234</v>
      </c>
      <c r="E3282" t="s">
        <v>1254</v>
      </c>
      <c r="F3282" t="s">
        <v>380</v>
      </c>
      <c r="G3282" t="s">
        <v>1237</v>
      </c>
      <c r="J3282">
        <v>92</v>
      </c>
    </row>
    <row r="3283" spans="1:10">
      <c r="A3283">
        <v>802691</v>
      </c>
      <c r="B3283" t="s">
        <v>1500</v>
      </c>
      <c r="C3283" t="s">
        <v>3985</v>
      </c>
      <c r="D3283" t="s">
        <v>1241</v>
      </c>
      <c r="E3283" t="s">
        <v>1242</v>
      </c>
      <c r="F3283" t="s">
        <v>380</v>
      </c>
      <c r="G3283" t="s">
        <v>1237</v>
      </c>
      <c r="J3283">
        <v>96</v>
      </c>
    </row>
    <row r="3284" spans="1:10">
      <c r="A3284">
        <v>700593</v>
      </c>
      <c r="B3284" t="s">
        <v>1023</v>
      </c>
      <c r="C3284" t="s">
        <v>3986</v>
      </c>
      <c r="D3284" t="s">
        <v>1234</v>
      </c>
      <c r="E3284" t="s">
        <v>1245</v>
      </c>
      <c r="F3284" t="s">
        <v>1888</v>
      </c>
      <c r="G3284" t="s">
        <v>1237</v>
      </c>
      <c r="J3284">
        <v>83</v>
      </c>
    </row>
    <row r="3285" spans="1:10">
      <c r="A3285">
        <v>706771</v>
      </c>
      <c r="B3285" t="s">
        <v>1711</v>
      </c>
      <c r="C3285" t="s">
        <v>3987</v>
      </c>
      <c r="D3285" t="s">
        <v>1234</v>
      </c>
      <c r="F3285" t="s">
        <v>380</v>
      </c>
      <c r="G3285" t="s">
        <v>1237</v>
      </c>
      <c r="J3285">
        <v>74</v>
      </c>
    </row>
    <row r="3286" spans="1:10">
      <c r="A3286">
        <v>702346</v>
      </c>
      <c r="B3286" t="s">
        <v>655</v>
      </c>
      <c r="C3286" t="s">
        <v>3988</v>
      </c>
      <c r="D3286" t="s">
        <v>1234</v>
      </c>
      <c r="E3286" t="s">
        <v>1242</v>
      </c>
      <c r="F3286" t="s">
        <v>179</v>
      </c>
      <c r="G3286" t="s">
        <v>1237</v>
      </c>
      <c r="J3286">
        <v>5</v>
      </c>
    </row>
    <row r="3287" spans="1:10">
      <c r="A3287">
        <v>804724</v>
      </c>
      <c r="B3287" t="s">
        <v>1471</v>
      </c>
      <c r="C3287" t="s">
        <v>3989</v>
      </c>
      <c r="D3287" t="s">
        <v>1241</v>
      </c>
      <c r="E3287" t="s">
        <v>1254</v>
      </c>
      <c r="F3287" t="s">
        <v>380</v>
      </c>
      <c r="G3287" t="s">
        <v>1237</v>
      </c>
      <c r="J3287">
        <v>6</v>
      </c>
    </row>
    <row r="3288" spans="1:10">
      <c r="A3288">
        <v>708985</v>
      </c>
      <c r="B3288" t="s">
        <v>1411</v>
      </c>
      <c r="C3288" t="s">
        <v>3990</v>
      </c>
      <c r="D3288" t="s">
        <v>1234</v>
      </c>
      <c r="E3288" t="s">
        <v>1312</v>
      </c>
      <c r="F3288" t="s">
        <v>219</v>
      </c>
      <c r="G3288" t="s">
        <v>1237</v>
      </c>
      <c r="J3288">
        <v>6</v>
      </c>
    </row>
    <row r="3289" spans="1:10">
      <c r="A3289">
        <v>888862</v>
      </c>
      <c r="B3289" t="s">
        <v>1307</v>
      </c>
      <c r="C3289" t="s">
        <v>3991</v>
      </c>
      <c r="D3289" t="s">
        <v>1241</v>
      </c>
      <c r="E3289" t="s">
        <v>1250</v>
      </c>
      <c r="F3289" t="s">
        <v>59</v>
      </c>
      <c r="G3289" t="s">
        <v>1237</v>
      </c>
      <c r="H3289" t="s">
        <v>1243</v>
      </c>
      <c r="I3289">
        <v>9155022</v>
      </c>
      <c r="J3289">
        <v>0</v>
      </c>
    </row>
    <row r="3290" spans="1:10">
      <c r="A3290">
        <v>808736</v>
      </c>
      <c r="B3290" t="s">
        <v>1279</v>
      </c>
      <c r="C3290" t="s">
        <v>3992</v>
      </c>
      <c r="D3290" t="s">
        <v>1241</v>
      </c>
      <c r="F3290" t="s">
        <v>380</v>
      </c>
      <c r="G3290" t="s">
        <v>1237</v>
      </c>
      <c r="J3290">
        <v>91</v>
      </c>
    </row>
    <row r="3291" spans="1:10">
      <c r="A3291">
        <v>777659</v>
      </c>
      <c r="B3291" t="s">
        <v>2811</v>
      </c>
      <c r="C3291" t="s">
        <v>3993</v>
      </c>
      <c r="D3291" t="s">
        <v>1234</v>
      </c>
      <c r="E3291" t="s">
        <v>1249</v>
      </c>
      <c r="F3291" t="s">
        <v>179</v>
      </c>
      <c r="G3291" t="s">
        <v>1237</v>
      </c>
      <c r="H3291" t="s">
        <v>1243</v>
      </c>
      <c r="J3291">
        <v>10</v>
      </c>
    </row>
    <row r="3292" spans="1:10">
      <c r="A3292">
        <v>704706</v>
      </c>
      <c r="B3292" t="s">
        <v>1380</v>
      </c>
      <c r="C3292" t="s">
        <v>3993</v>
      </c>
      <c r="D3292" t="s">
        <v>1234</v>
      </c>
      <c r="E3292" t="s">
        <v>1271</v>
      </c>
      <c r="F3292" t="s">
        <v>380</v>
      </c>
      <c r="G3292" t="s">
        <v>1237</v>
      </c>
      <c r="J3292">
        <v>6</v>
      </c>
    </row>
    <row r="3293" spans="1:10">
      <c r="A3293">
        <v>702763</v>
      </c>
      <c r="B3293" t="s">
        <v>1380</v>
      </c>
      <c r="C3293" t="s">
        <v>3994</v>
      </c>
      <c r="D3293" t="s">
        <v>1234</v>
      </c>
      <c r="F3293" t="s">
        <v>380</v>
      </c>
      <c r="G3293" t="s">
        <v>1237</v>
      </c>
      <c r="H3293" t="s">
        <v>1243</v>
      </c>
      <c r="J3293">
        <v>92</v>
      </c>
    </row>
    <row r="3294" spans="1:10">
      <c r="A3294">
        <v>707487</v>
      </c>
      <c r="B3294" t="s">
        <v>935</v>
      </c>
      <c r="C3294" t="s">
        <v>3995</v>
      </c>
      <c r="D3294" t="s">
        <v>1234</v>
      </c>
      <c r="E3294" t="s">
        <v>1242</v>
      </c>
      <c r="F3294" t="s">
        <v>1261</v>
      </c>
      <c r="G3294" t="s">
        <v>1237</v>
      </c>
      <c r="J3294">
        <v>42</v>
      </c>
    </row>
    <row r="3295" spans="1:10">
      <c r="A3295">
        <v>806182</v>
      </c>
      <c r="B3295" t="s">
        <v>1386</v>
      </c>
      <c r="C3295" t="s">
        <v>3996</v>
      </c>
      <c r="D3295" t="s">
        <v>1241</v>
      </c>
      <c r="E3295" t="s">
        <v>1271</v>
      </c>
      <c r="F3295" t="s">
        <v>380</v>
      </c>
      <c r="G3295" t="s">
        <v>1237</v>
      </c>
      <c r="J3295">
        <v>51</v>
      </c>
    </row>
    <row r="3296" spans="1:10">
      <c r="A3296">
        <v>804308</v>
      </c>
      <c r="B3296" t="s">
        <v>1578</v>
      </c>
      <c r="C3296" t="s">
        <v>3997</v>
      </c>
      <c r="D3296" t="s">
        <v>1241</v>
      </c>
      <c r="E3296" t="s">
        <v>1236</v>
      </c>
      <c r="F3296" t="s">
        <v>380</v>
      </c>
      <c r="G3296" t="s">
        <v>1237</v>
      </c>
      <c r="J3296">
        <v>64</v>
      </c>
    </row>
    <row r="3297" spans="1:10">
      <c r="A3297">
        <v>804605</v>
      </c>
      <c r="B3297" t="s">
        <v>1578</v>
      </c>
      <c r="C3297" t="s">
        <v>3997</v>
      </c>
      <c r="D3297" t="s">
        <v>1241</v>
      </c>
      <c r="E3297" t="s">
        <v>1236</v>
      </c>
      <c r="F3297" t="s">
        <v>380</v>
      </c>
      <c r="G3297" t="s">
        <v>1237</v>
      </c>
      <c r="H3297" t="s">
        <v>1243</v>
      </c>
      <c r="J3297">
        <v>87</v>
      </c>
    </row>
    <row r="3298" spans="1:10">
      <c r="A3298">
        <v>775731</v>
      </c>
      <c r="B3298" t="s">
        <v>1023</v>
      </c>
      <c r="C3298" t="s">
        <v>3998</v>
      </c>
      <c r="D3298" t="s">
        <v>1234</v>
      </c>
      <c r="E3298" t="s">
        <v>1236</v>
      </c>
      <c r="F3298" t="s">
        <v>1568</v>
      </c>
      <c r="G3298" t="s">
        <v>1237</v>
      </c>
      <c r="H3298" t="s">
        <v>1243</v>
      </c>
      <c r="J3298">
        <v>97</v>
      </c>
    </row>
    <row r="3299" spans="1:10">
      <c r="A3299">
        <v>706567</v>
      </c>
      <c r="B3299" t="s">
        <v>1258</v>
      </c>
      <c r="C3299" t="s">
        <v>3998</v>
      </c>
      <c r="D3299" t="s">
        <v>1234</v>
      </c>
      <c r="F3299" t="s">
        <v>1568</v>
      </c>
      <c r="G3299" t="s">
        <v>1237</v>
      </c>
      <c r="J3299">
        <v>81</v>
      </c>
    </row>
    <row r="3300" spans="1:10">
      <c r="A3300">
        <v>808117</v>
      </c>
      <c r="B3300" t="s">
        <v>1279</v>
      </c>
      <c r="C3300" t="s">
        <v>3999</v>
      </c>
      <c r="D3300" t="s">
        <v>1241</v>
      </c>
      <c r="E3300" t="s">
        <v>1248</v>
      </c>
      <c r="F3300" t="s">
        <v>1568</v>
      </c>
      <c r="G3300" t="s">
        <v>1237</v>
      </c>
      <c r="J3300">
        <v>83</v>
      </c>
    </row>
    <row r="3301" spans="1:10">
      <c r="A3301">
        <v>810865</v>
      </c>
      <c r="B3301" t="s">
        <v>2182</v>
      </c>
      <c r="C3301" t="s">
        <v>3999</v>
      </c>
      <c r="D3301" t="s">
        <v>1241</v>
      </c>
      <c r="E3301" t="s">
        <v>1236</v>
      </c>
      <c r="F3301" t="s">
        <v>1568</v>
      </c>
      <c r="G3301" t="s">
        <v>1237</v>
      </c>
      <c r="J3301">
        <v>83</v>
      </c>
    </row>
    <row r="3302" spans="1:10">
      <c r="A3302">
        <v>705717</v>
      </c>
      <c r="B3302" t="s">
        <v>116</v>
      </c>
      <c r="C3302" t="s">
        <v>4000</v>
      </c>
      <c r="D3302" t="s">
        <v>1234</v>
      </c>
      <c r="F3302" t="s">
        <v>380</v>
      </c>
      <c r="G3302" t="s">
        <v>1237</v>
      </c>
      <c r="J3302">
        <v>91</v>
      </c>
    </row>
    <row r="3303" spans="1:10">
      <c r="A3303">
        <v>700936</v>
      </c>
      <c r="B3303" t="s">
        <v>661</v>
      </c>
      <c r="C3303" t="s">
        <v>4001</v>
      </c>
      <c r="D3303" t="s">
        <v>1234</v>
      </c>
      <c r="E3303" t="s">
        <v>1254</v>
      </c>
      <c r="F3303" t="s">
        <v>179</v>
      </c>
      <c r="G3303" t="s">
        <v>1237</v>
      </c>
      <c r="H3303" t="s">
        <v>1243</v>
      </c>
      <c r="I3303">
        <v>9150244</v>
      </c>
      <c r="J3303">
        <v>90</v>
      </c>
    </row>
    <row r="3304" spans="1:10">
      <c r="A3304">
        <v>717952</v>
      </c>
      <c r="B3304" t="s">
        <v>1424</v>
      </c>
      <c r="C3304" t="s">
        <v>4002</v>
      </c>
      <c r="D3304" t="s">
        <v>1234</v>
      </c>
      <c r="F3304" t="s">
        <v>380</v>
      </c>
      <c r="G3304" t="s">
        <v>1237</v>
      </c>
      <c r="H3304" t="s">
        <v>1243</v>
      </c>
      <c r="J3304">
        <v>83</v>
      </c>
    </row>
    <row r="3305" spans="1:10">
      <c r="A3305">
        <v>715312</v>
      </c>
      <c r="B3305" t="s">
        <v>1288</v>
      </c>
      <c r="C3305" t="s">
        <v>4003</v>
      </c>
      <c r="D3305" t="s">
        <v>1234</v>
      </c>
      <c r="E3305" t="s">
        <v>1319</v>
      </c>
      <c r="F3305" t="s">
        <v>179</v>
      </c>
      <c r="G3305" t="s">
        <v>1237</v>
      </c>
      <c r="H3305" t="s">
        <v>1243</v>
      </c>
      <c r="J3305">
        <v>12</v>
      </c>
    </row>
    <row r="3306" spans="1:10">
      <c r="A3306">
        <v>806566</v>
      </c>
      <c r="B3306" t="s">
        <v>1495</v>
      </c>
      <c r="C3306" t="s">
        <v>4004</v>
      </c>
      <c r="D3306" t="s">
        <v>1241</v>
      </c>
      <c r="E3306" t="s">
        <v>1319</v>
      </c>
      <c r="F3306" t="s">
        <v>179</v>
      </c>
      <c r="G3306" t="s">
        <v>1237</v>
      </c>
      <c r="H3306" t="s">
        <v>1243</v>
      </c>
      <c r="J3306">
        <v>7</v>
      </c>
    </row>
    <row r="3307" spans="1:10">
      <c r="A3307">
        <v>809086</v>
      </c>
      <c r="B3307" t="s">
        <v>4005</v>
      </c>
      <c r="C3307" t="s">
        <v>4006</v>
      </c>
      <c r="D3307" t="s">
        <v>1241</v>
      </c>
      <c r="E3307" t="s">
        <v>1271</v>
      </c>
      <c r="F3307" t="s">
        <v>380</v>
      </c>
      <c r="G3307" t="s">
        <v>1237</v>
      </c>
      <c r="J3307">
        <v>73</v>
      </c>
    </row>
    <row r="3308" spans="1:10">
      <c r="A3308">
        <v>711664</v>
      </c>
      <c r="B3308" t="s">
        <v>1411</v>
      </c>
      <c r="C3308" t="s">
        <v>4007</v>
      </c>
      <c r="D3308" t="s">
        <v>1234</v>
      </c>
      <c r="E3308" t="s">
        <v>1236</v>
      </c>
      <c r="F3308" t="s">
        <v>348</v>
      </c>
      <c r="G3308" t="s">
        <v>1237</v>
      </c>
      <c r="H3308" t="s">
        <v>1243</v>
      </c>
      <c r="J3308">
        <v>9</v>
      </c>
    </row>
    <row r="3309" spans="1:10">
      <c r="A3309">
        <v>709902</v>
      </c>
      <c r="B3309" t="s">
        <v>1258</v>
      </c>
      <c r="C3309" t="s">
        <v>4007</v>
      </c>
      <c r="D3309" t="s">
        <v>1234</v>
      </c>
      <c r="E3309" t="s">
        <v>1236</v>
      </c>
      <c r="F3309" t="s">
        <v>348</v>
      </c>
      <c r="G3309" t="s">
        <v>1237</v>
      </c>
      <c r="H3309" t="s">
        <v>1243</v>
      </c>
      <c r="J3309">
        <v>14</v>
      </c>
    </row>
    <row r="3310" spans="1:10">
      <c r="A3310">
        <v>703320</v>
      </c>
      <c r="B3310" t="s">
        <v>1288</v>
      </c>
      <c r="C3310" t="s">
        <v>4007</v>
      </c>
      <c r="D3310" t="s">
        <v>1234</v>
      </c>
      <c r="F3310" t="s">
        <v>348</v>
      </c>
      <c r="G3310" t="s">
        <v>1237</v>
      </c>
      <c r="H3310" t="s">
        <v>1243</v>
      </c>
      <c r="J3310">
        <v>12</v>
      </c>
    </row>
    <row r="3311" spans="1:10">
      <c r="A3311">
        <v>802708</v>
      </c>
      <c r="B3311" t="s">
        <v>1355</v>
      </c>
      <c r="C3311" t="s">
        <v>4008</v>
      </c>
      <c r="D3311" t="s">
        <v>1241</v>
      </c>
      <c r="E3311" t="s">
        <v>1236</v>
      </c>
      <c r="F3311" t="s">
        <v>179</v>
      </c>
      <c r="G3311" t="s">
        <v>1237</v>
      </c>
      <c r="J3311">
        <v>75</v>
      </c>
    </row>
    <row r="3312" spans="1:10">
      <c r="A3312">
        <v>778173</v>
      </c>
      <c r="B3312" t="s">
        <v>1013</v>
      </c>
      <c r="C3312" t="s">
        <v>1083</v>
      </c>
      <c r="D3312" t="s">
        <v>1234</v>
      </c>
      <c r="E3312" t="s">
        <v>1264</v>
      </c>
      <c r="F3312" t="s">
        <v>219</v>
      </c>
      <c r="G3312" t="s">
        <v>1237</v>
      </c>
      <c r="H3312" t="s">
        <v>1243</v>
      </c>
      <c r="J3312">
        <v>18</v>
      </c>
    </row>
    <row r="3313" spans="1:10">
      <c r="A3313">
        <v>717697</v>
      </c>
      <c r="B3313" t="s">
        <v>1298</v>
      </c>
      <c r="C3313" t="s">
        <v>4009</v>
      </c>
      <c r="D3313" t="s">
        <v>1234</v>
      </c>
      <c r="E3313" t="s">
        <v>1245</v>
      </c>
      <c r="F3313" t="s">
        <v>380</v>
      </c>
      <c r="G3313" t="s">
        <v>1237</v>
      </c>
      <c r="J3313">
        <v>90</v>
      </c>
    </row>
    <row r="3314" spans="1:10">
      <c r="A3314">
        <v>801120</v>
      </c>
      <c r="B3314" t="s">
        <v>1395</v>
      </c>
      <c r="C3314" t="s">
        <v>4010</v>
      </c>
      <c r="D3314" t="s">
        <v>1241</v>
      </c>
      <c r="E3314" t="s">
        <v>1264</v>
      </c>
      <c r="F3314" t="s">
        <v>179</v>
      </c>
      <c r="G3314" t="s">
        <v>1237</v>
      </c>
      <c r="H3314" t="s">
        <v>1243</v>
      </c>
      <c r="I3314">
        <v>9155082</v>
      </c>
      <c r="J3314">
        <v>1</v>
      </c>
    </row>
    <row r="3315" spans="1:10">
      <c r="A3315">
        <v>774771</v>
      </c>
      <c r="B3315" t="s">
        <v>929</v>
      </c>
      <c r="C3315" t="s">
        <v>2199</v>
      </c>
      <c r="D3315" t="s">
        <v>1234</v>
      </c>
      <c r="E3315" t="s">
        <v>1312</v>
      </c>
      <c r="F3315" t="s">
        <v>219</v>
      </c>
      <c r="G3315" t="s">
        <v>1237</v>
      </c>
      <c r="H3315" t="s">
        <v>1243</v>
      </c>
      <c r="J3315">
        <v>4</v>
      </c>
    </row>
    <row r="3316" spans="1:10">
      <c r="A3316">
        <v>704370</v>
      </c>
      <c r="B3316" t="s">
        <v>1258</v>
      </c>
      <c r="C3316" t="s">
        <v>4011</v>
      </c>
      <c r="D3316" t="s">
        <v>1234</v>
      </c>
      <c r="E3316" t="s">
        <v>1242</v>
      </c>
      <c r="F3316" t="s">
        <v>380</v>
      </c>
      <c r="G3316" t="s">
        <v>1237</v>
      </c>
      <c r="J3316">
        <v>96</v>
      </c>
    </row>
    <row r="3317" spans="1:10">
      <c r="A3317">
        <v>712890</v>
      </c>
      <c r="B3317" t="s">
        <v>935</v>
      </c>
      <c r="C3317" t="s">
        <v>4011</v>
      </c>
      <c r="D3317" t="s">
        <v>1234</v>
      </c>
      <c r="E3317" t="s">
        <v>1236</v>
      </c>
      <c r="F3317" t="s">
        <v>380</v>
      </c>
      <c r="G3317" t="s">
        <v>1237</v>
      </c>
      <c r="J3317">
        <v>62</v>
      </c>
    </row>
    <row r="3318" spans="1:10">
      <c r="A3318">
        <v>708567</v>
      </c>
      <c r="B3318" t="s">
        <v>4012</v>
      </c>
      <c r="C3318" t="s">
        <v>4013</v>
      </c>
      <c r="D3318" t="s">
        <v>1234</v>
      </c>
      <c r="E3318" t="s">
        <v>1254</v>
      </c>
      <c r="F3318" t="s">
        <v>380</v>
      </c>
      <c r="G3318" t="s">
        <v>1237</v>
      </c>
      <c r="J3318">
        <v>6</v>
      </c>
    </row>
    <row r="3319" spans="1:10">
      <c r="A3319">
        <v>717502</v>
      </c>
      <c r="B3319" t="s">
        <v>3089</v>
      </c>
      <c r="C3319" t="s">
        <v>4014</v>
      </c>
      <c r="D3319" t="s">
        <v>1234</v>
      </c>
      <c r="E3319" t="s">
        <v>1245</v>
      </c>
      <c r="F3319" t="s">
        <v>380</v>
      </c>
      <c r="G3319" t="s">
        <v>1237</v>
      </c>
      <c r="H3319" t="s">
        <v>1243</v>
      </c>
      <c r="J3319">
        <v>90</v>
      </c>
    </row>
    <row r="3320" spans="1:10">
      <c r="A3320">
        <v>712397</v>
      </c>
      <c r="B3320" t="s">
        <v>1842</v>
      </c>
      <c r="C3320" t="s">
        <v>4014</v>
      </c>
      <c r="D3320" t="s">
        <v>1234</v>
      </c>
      <c r="F3320" t="s">
        <v>380</v>
      </c>
      <c r="G3320" t="s">
        <v>1237</v>
      </c>
      <c r="J3320">
        <v>7</v>
      </c>
    </row>
    <row r="3321" spans="1:10">
      <c r="A3321">
        <v>775656</v>
      </c>
      <c r="B3321" t="s">
        <v>2176</v>
      </c>
      <c r="C3321" t="s">
        <v>4014</v>
      </c>
      <c r="D3321" t="s">
        <v>1234</v>
      </c>
      <c r="E3321" t="s">
        <v>1245</v>
      </c>
      <c r="F3321" t="s">
        <v>181</v>
      </c>
      <c r="G3321" t="s">
        <v>1237</v>
      </c>
      <c r="H3321" t="s">
        <v>1243</v>
      </c>
      <c r="I3321">
        <v>9150045</v>
      </c>
      <c r="J3321">
        <v>89</v>
      </c>
    </row>
    <row r="3322" spans="1:10">
      <c r="A3322">
        <v>708023</v>
      </c>
      <c r="B3322" t="s">
        <v>1336</v>
      </c>
      <c r="C3322" t="s">
        <v>4014</v>
      </c>
      <c r="D3322" t="s">
        <v>1234</v>
      </c>
      <c r="F3322" t="s">
        <v>380</v>
      </c>
      <c r="G3322" t="s">
        <v>1237</v>
      </c>
      <c r="J3322">
        <v>87</v>
      </c>
    </row>
    <row r="3323" spans="1:10">
      <c r="A3323">
        <v>717179</v>
      </c>
      <c r="B3323" t="s">
        <v>675</v>
      </c>
      <c r="C3323" t="s">
        <v>4014</v>
      </c>
      <c r="D3323" t="s">
        <v>1234</v>
      </c>
      <c r="E3323" t="s">
        <v>1271</v>
      </c>
      <c r="F3323" t="s">
        <v>380</v>
      </c>
      <c r="G3323" t="s">
        <v>1237</v>
      </c>
      <c r="H3323" t="s">
        <v>1243</v>
      </c>
      <c r="J3323">
        <v>82</v>
      </c>
    </row>
    <row r="3324" spans="1:10">
      <c r="A3324">
        <v>715733</v>
      </c>
      <c r="B3324" t="s">
        <v>675</v>
      </c>
      <c r="C3324" t="s">
        <v>4014</v>
      </c>
      <c r="D3324" t="s">
        <v>1234</v>
      </c>
      <c r="E3324" t="s">
        <v>1242</v>
      </c>
      <c r="F3324" t="s">
        <v>380</v>
      </c>
      <c r="G3324" t="s">
        <v>1237</v>
      </c>
      <c r="J3324">
        <v>13</v>
      </c>
    </row>
    <row r="3325" spans="1:10">
      <c r="A3325">
        <v>773713</v>
      </c>
      <c r="B3325" t="s">
        <v>675</v>
      </c>
      <c r="C3325" t="s">
        <v>4014</v>
      </c>
      <c r="D3325" t="s">
        <v>1234</v>
      </c>
      <c r="E3325" t="s">
        <v>1236</v>
      </c>
      <c r="F3325" t="s">
        <v>561</v>
      </c>
      <c r="G3325" t="s">
        <v>1237</v>
      </c>
      <c r="H3325" t="s">
        <v>1243</v>
      </c>
      <c r="J3325">
        <v>16</v>
      </c>
    </row>
    <row r="3326" spans="1:10">
      <c r="A3326">
        <v>718596</v>
      </c>
      <c r="B3326" t="s">
        <v>1411</v>
      </c>
      <c r="C3326" t="s">
        <v>4014</v>
      </c>
      <c r="D3326" t="s">
        <v>1234</v>
      </c>
      <c r="E3326" t="s">
        <v>1236</v>
      </c>
      <c r="F3326" t="s">
        <v>22</v>
      </c>
      <c r="G3326" t="s">
        <v>1237</v>
      </c>
      <c r="J3326">
        <v>72</v>
      </c>
    </row>
    <row r="3327" spans="1:10">
      <c r="A3327">
        <v>714667</v>
      </c>
      <c r="B3327" t="s">
        <v>1411</v>
      </c>
      <c r="C3327" t="s">
        <v>4014</v>
      </c>
      <c r="D3327" t="s">
        <v>1234</v>
      </c>
      <c r="E3327" t="s">
        <v>1245</v>
      </c>
      <c r="F3327" t="s">
        <v>380</v>
      </c>
      <c r="G3327" t="s">
        <v>1237</v>
      </c>
      <c r="J3327">
        <v>80</v>
      </c>
    </row>
    <row r="3328" spans="1:10">
      <c r="A3328">
        <v>702878</v>
      </c>
      <c r="B3328" t="s">
        <v>1869</v>
      </c>
      <c r="C3328" t="s">
        <v>4014</v>
      </c>
      <c r="D3328" t="s">
        <v>1234</v>
      </c>
      <c r="E3328" t="s">
        <v>1248</v>
      </c>
      <c r="F3328" t="s">
        <v>380</v>
      </c>
      <c r="G3328" t="s">
        <v>1237</v>
      </c>
      <c r="H3328" t="s">
        <v>1243</v>
      </c>
      <c r="J3328">
        <v>86</v>
      </c>
    </row>
    <row r="3329" spans="1:10">
      <c r="A3329">
        <v>778287</v>
      </c>
      <c r="B3329" t="s">
        <v>4015</v>
      </c>
      <c r="C3329" t="s">
        <v>4014</v>
      </c>
      <c r="D3329" t="s">
        <v>1234</v>
      </c>
      <c r="E3329" t="s">
        <v>1319</v>
      </c>
      <c r="F3329" t="s">
        <v>189</v>
      </c>
      <c r="G3329" t="s">
        <v>1237</v>
      </c>
      <c r="J3329">
        <v>15</v>
      </c>
    </row>
    <row r="3330" spans="1:10">
      <c r="A3330">
        <v>708093</v>
      </c>
      <c r="B3330" t="s">
        <v>671</v>
      </c>
      <c r="C3330" t="s">
        <v>4014</v>
      </c>
      <c r="D3330" t="s">
        <v>1234</v>
      </c>
      <c r="F3330" t="s">
        <v>1263</v>
      </c>
      <c r="G3330" t="s">
        <v>1237</v>
      </c>
      <c r="J3330">
        <v>69</v>
      </c>
    </row>
    <row r="3331" spans="1:10">
      <c r="A3331">
        <v>708913</v>
      </c>
      <c r="B3331" t="s">
        <v>671</v>
      </c>
      <c r="C3331" t="s">
        <v>4014</v>
      </c>
      <c r="D3331" t="s">
        <v>1234</v>
      </c>
      <c r="E3331" t="s">
        <v>1271</v>
      </c>
      <c r="F3331" t="s">
        <v>380</v>
      </c>
      <c r="G3331" t="s">
        <v>1237</v>
      </c>
      <c r="H3331" t="s">
        <v>1243</v>
      </c>
      <c r="J3331">
        <v>84</v>
      </c>
    </row>
    <row r="3332" spans="1:10">
      <c r="A3332">
        <v>778289</v>
      </c>
      <c r="B3332" t="s">
        <v>1019</v>
      </c>
      <c r="C3332" t="s">
        <v>4014</v>
      </c>
      <c r="D3332" t="s">
        <v>1234</v>
      </c>
      <c r="E3332" t="s">
        <v>1319</v>
      </c>
      <c r="F3332" t="s">
        <v>189</v>
      </c>
      <c r="G3332" t="s">
        <v>1237</v>
      </c>
      <c r="J3332">
        <v>79</v>
      </c>
    </row>
    <row r="3333" spans="1:10">
      <c r="A3333">
        <v>710471</v>
      </c>
      <c r="B3333" t="s">
        <v>1019</v>
      </c>
      <c r="C3333" t="s">
        <v>4014</v>
      </c>
      <c r="D3333" t="s">
        <v>1234</v>
      </c>
      <c r="E3333" t="s">
        <v>1319</v>
      </c>
      <c r="F3333" t="s">
        <v>189</v>
      </c>
      <c r="G3333" t="s">
        <v>1237</v>
      </c>
      <c r="H3333" t="s">
        <v>1243</v>
      </c>
      <c r="J3333">
        <v>17</v>
      </c>
    </row>
    <row r="3334" spans="1:10">
      <c r="A3334">
        <v>773714</v>
      </c>
      <c r="B3334" t="s">
        <v>1539</v>
      </c>
      <c r="C3334" t="s">
        <v>4014</v>
      </c>
      <c r="D3334" t="s">
        <v>1234</v>
      </c>
      <c r="E3334" t="s">
        <v>1236</v>
      </c>
      <c r="F3334" t="s">
        <v>561</v>
      </c>
      <c r="G3334" t="s">
        <v>1237</v>
      </c>
      <c r="H3334" t="s">
        <v>1243</v>
      </c>
      <c r="J3334">
        <v>17</v>
      </c>
    </row>
    <row r="3335" spans="1:10">
      <c r="A3335">
        <v>717801</v>
      </c>
      <c r="B3335" t="s">
        <v>1399</v>
      </c>
      <c r="C3335" t="s">
        <v>4014</v>
      </c>
      <c r="D3335" t="s">
        <v>1234</v>
      </c>
      <c r="E3335" t="s">
        <v>1236</v>
      </c>
      <c r="F3335" t="s">
        <v>327</v>
      </c>
      <c r="G3335" t="s">
        <v>1237</v>
      </c>
      <c r="H3335" t="s">
        <v>1243</v>
      </c>
      <c r="J3335">
        <v>15</v>
      </c>
    </row>
    <row r="3336" spans="1:10">
      <c r="A3336">
        <v>704712</v>
      </c>
      <c r="B3336" t="s">
        <v>1258</v>
      </c>
      <c r="C3336" t="s">
        <v>4014</v>
      </c>
      <c r="D3336" t="s">
        <v>1234</v>
      </c>
      <c r="E3336" t="s">
        <v>1271</v>
      </c>
      <c r="F3336" t="s">
        <v>380</v>
      </c>
      <c r="G3336" t="s">
        <v>1237</v>
      </c>
      <c r="H3336" t="s">
        <v>1243</v>
      </c>
      <c r="J3336">
        <v>87</v>
      </c>
    </row>
    <row r="3337" spans="1:10">
      <c r="A3337">
        <v>701757</v>
      </c>
      <c r="B3337" t="s">
        <v>935</v>
      </c>
      <c r="C3337" t="s">
        <v>4014</v>
      </c>
      <c r="D3337" t="s">
        <v>1234</v>
      </c>
      <c r="E3337" t="s">
        <v>1245</v>
      </c>
      <c r="F3337" t="s">
        <v>380</v>
      </c>
      <c r="G3337" t="s">
        <v>1237</v>
      </c>
      <c r="H3337" t="s">
        <v>1243</v>
      </c>
      <c r="J3337">
        <v>87</v>
      </c>
    </row>
    <row r="3338" spans="1:10">
      <c r="A3338">
        <v>717218</v>
      </c>
      <c r="B3338" t="s">
        <v>938</v>
      </c>
      <c r="C3338" t="s">
        <v>4014</v>
      </c>
      <c r="D3338" t="s">
        <v>1234</v>
      </c>
      <c r="E3338" t="s">
        <v>1236</v>
      </c>
      <c r="F3338" t="s">
        <v>380</v>
      </c>
      <c r="G3338" t="s">
        <v>1237</v>
      </c>
      <c r="J3338">
        <v>78</v>
      </c>
    </row>
    <row r="3339" spans="1:10">
      <c r="A3339">
        <v>777682</v>
      </c>
      <c r="B3339" t="s">
        <v>938</v>
      </c>
      <c r="C3339" t="s">
        <v>4014</v>
      </c>
      <c r="D3339" t="s">
        <v>1234</v>
      </c>
      <c r="E3339" t="s">
        <v>1236</v>
      </c>
      <c r="F3339" t="s">
        <v>179</v>
      </c>
      <c r="G3339" t="s">
        <v>1237</v>
      </c>
      <c r="H3339" t="s">
        <v>1243</v>
      </c>
      <c r="I3339">
        <v>9150410</v>
      </c>
      <c r="J3339">
        <v>82</v>
      </c>
    </row>
    <row r="3340" spans="1:10">
      <c r="A3340">
        <v>710099</v>
      </c>
      <c r="B3340" t="s">
        <v>938</v>
      </c>
      <c r="C3340" t="s">
        <v>4014</v>
      </c>
      <c r="D3340" t="s">
        <v>1234</v>
      </c>
      <c r="E3340" t="s">
        <v>1245</v>
      </c>
      <c r="F3340" t="s">
        <v>4016</v>
      </c>
      <c r="G3340" t="s">
        <v>1237</v>
      </c>
      <c r="J3340">
        <v>83</v>
      </c>
    </row>
    <row r="3341" spans="1:10">
      <c r="A3341">
        <v>717080</v>
      </c>
      <c r="B3341" t="s">
        <v>938</v>
      </c>
      <c r="C3341" t="s">
        <v>4014</v>
      </c>
      <c r="D3341" t="s">
        <v>1234</v>
      </c>
      <c r="E3341" t="s">
        <v>1242</v>
      </c>
      <c r="F3341" t="s">
        <v>380</v>
      </c>
      <c r="G3341" t="s">
        <v>1237</v>
      </c>
      <c r="J3341">
        <v>6</v>
      </c>
    </row>
    <row r="3342" spans="1:10">
      <c r="A3342">
        <v>717249</v>
      </c>
      <c r="B3342" t="s">
        <v>1718</v>
      </c>
      <c r="C3342" t="s">
        <v>4014</v>
      </c>
      <c r="D3342" t="s">
        <v>1234</v>
      </c>
      <c r="E3342" t="s">
        <v>1245</v>
      </c>
      <c r="F3342" t="s">
        <v>1888</v>
      </c>
      <c r="G3342" t="s">
        <v>1237</v>
      </c>
      <c r="J3342">
        <v>85</v>
      </c>
    </row>
    <row r="3343" spans="1:10">
      <c r="A3343">
        <v>701779</v>
      </c>
      <c r="B3343" t="s">
        <v>1382</v>
      </c>
      <c r="C3343" t="s">
        <v>4014</v>
      </c>
      <c r="D3343" t="s">
        <v>1234</v>
      </c>
      <c r="E3343" t="s">
        <v>1242</v>
      </c>
      <c r="F3343" t="s">
        <v>4017</v>
      </c>
      <c r="G3343" t="s">
        <v>1237</v>
      </c>
      <c r="J3343">
        <v>13</v>
      </c>
    </row>
    <row r="3344" spans="1:10">
      <c r="A3344">
        <v>707613</v>
      </c>
      <c r="B3344" t="s">
        <v>1288</v>
      </c>
      <c r="C3344" t="s">
        <v>4014</v>
      </c>
      <c r="D3344" t="s">
        <v>1234</v>
      </c>
      <c r="E3344" t="s">
        <v>1254</v>
      </c>
      <c r="F3344" t="s">
        <v>380</v>
      </c>
      <c r="G3344" t="s">
        <v>1237</v>
      </c>
      <c r="J3344">
        <v>10</v>
      </c>
    </row>
    <row r="3345" spans="1:10">
      <c r="A3345">
        <v>801290</v>
      </c>
      <c r="B3345" t="s">
        <v>1770</v>
      </c>
      <c r="C3345" t="s">
        <v>4018</v>
      </c>
      <c r="D3345" t="s">
        <v>1241</v>
      </c>
      <c r="E3345" t="s">
        <v>1248</v>
      </c>
      <c r="F3345" t="s">
        <v>380</v>
      </c>
      <c r="G3345" t="s">
        <v>1237</v>
      </c>
      <c r="J3345">
        <v>59</v>
      </c>
    </row>
    <row r="3346" spans="1:10">
      <c r="A3346">
        <v>889154</v>
      </c>
      <c r="B3346" t="s">
        <v>333</v>
      </c>
      <c r="C3346" t="s">
        <v>4018</v>
      </c>
      <c r="D3346" t="s">
        <v>1241</v>
      </c>
      <c r="E3346" t="s">
        <v>1245</v>
      </c>
      <c r="F3346" t="s">
        <v>380</v>
      </c>
      <c r="G3346" t="s">
        <v>1237</v>
      </c>
      <c r="H3346" t="s">
        <v>1243</v>
      </c>
      <c r="J3346">
        <v>8</v>
      </c>
    </row>
    <row r="3347" spans="1:10">
      <c r="A3347">
        <v>807534</v>
      </c>
      <c r="B3347" t="s">
        <v>1563</v>
      </c>
      <c r="C3347" t="s">
        <v>4018</v>
      </c>
      <c r="D3347" t="s">
        <v>1241</v>
      </c>
      <c r="F3347" t="s">
        <v>380</v>
      </c>
      <c r="G3347" t="s">
        <v>1237</v>
      </c>
      <c r="J3347">
        <v>90</v>
      </c>
    </row>
    <row r="3348" spans="1:10">
      <c r="A3348">
        <v>810291</v>
      </c>
      <c r="B3348" t="s">
        <v>929</v>
      </c>
      <c r="C3348" t="s">
        <v>4018</v>
      </c>
      <c r="D3348" t="s">
        <v>1241</v>
      </c>
      <c r="F3348" t="s">
        <v>380</v>
      </c>
      <c r="G3348" t="s">
        <v>1237</v>
      </c>
      <c r="J3348">
        <v>7</v>
      </c>
    </row>
    <row r="3349" spans="1:10">
      <c r="A3349">
        <v>806062</v>
      </c>
      <c r="B3349" t="s">
        <v>965</v>
      </c>
      <c r="C3349" t="s">
        <v>4018</v>
      </c>
      <c r="D3349" t="s">
        <v>1241</v>
      </c>
      <c r="E3349" t="s">
        <v>1264</v>
      </c>
      <c r="F3349" t="s">
        <v>210</v>
      </c>
      <c r="G3349" t="s">
        <v>1237</v>
      </c>
      <c r="H3349" t="s">
        <v>1243</v>
      </c>
      <c r="J3349">
        <v>84</v>
      </c>
    </row>
    <row r="3350" spans="1:10">
      <c r="A3350">
        <v>889408</v>
      </c>
      <c r="B3350" t="s">
        <v>1495</v>
      </c>
      <c r="C3350" t="s">
        <v>4018</v>
      </c>
      <c r="D3350" t="s">
        <v>1241</v>
      </c>
      <c r="E3350" t="s">
        <v>1271</v>
      </c>
      <c r="F3350" t="s">
        <v>171</v>
      </c>
      <c r="G3350" t="s">
        <v>1237</v>
      </c>
      <c r="H3350" t="s">
        <v>1243</v>
      </c>
      <c r="I3350">
        <v>9155124</v>
      </c>
      <c r="J3350">
        <v>6</v>
      </c>
    </row>
    <row r="3351" spans="1:10">
      <c r="A3351">
        <v>806976</v>
      </c>
      <c r="B3351" t="s">
        <v>1432</v>
      </c>
      <c r="C3351" t="s">
        <v>4018</v>
      </c>
      <c r="D3351" t="s">
        <v>1241</v>
      </c>
      <c r="F3351" t="s">
        <v>380</v>
      </c>
      <c r="G3351" t="s">
        <v>1237</v>
      </c>
      <c r="J3351">
        <v>82</v>
      </c>
    </row>
    <row r="3352" spans="1:10">
      <c r="A3352">
        <v>807609</v>
      </c>
      <c r="B3352" t="s">
        <v>2235</v>
      </c>
      <c r="C3352" t="s">
        <v>4018</v>
      </c>
      <c r="D3352" t="s">
        <v>1241</v>
      </c>
      <c r="E3352" t="s">
        <v>1242</v>
      </c>
      <c r="F3352" t="s">
        <v>380</v>
      </c>
      <c r="G3352" t="s">
        <v>1237</v>
      </c>
      <c r="J3352">
        <v>91</v>
      </c>
    </row>
    <row r="3353" spans="1:10">
      <c r="A3353">
        <v>805789</v>
      </c>
      <c r="B3353" t="s">
        <v>2127</v>
      </c>
      <c r="C3353" t="s">
        <v>4018</v>
      </c>
      <c r="D3353" t="s">
        <v>1241</v>
      </c>
      <c r="F3353" t="s">
        <v>380</v>
      </c>
      <c r="G3353" t="s">
        <v>1237</v>
      </c>
      <c r="J3353">
        <v>72</v>
      </c>
    </row>
    <row r="3354" spans="1:10">
      <c r="A3354">
        <v>801349</v>
      </c>
      <c r="B3354" t="s">
        <v>3961</v>
      </c>
      <c r="C3354" t="s">
        <v>4018</v>
      </c>
      <c r="D3354" t="s">
        <v>1241</v>
      </c>
      <c r="E3354" t="s">
        <v>1242</v>
      </c>
      <c r="F3354" t="s">
        <v>380</v>
      </c>
      <c r="G3354" t="s">
        <v>1237</v>
      </c>
      <c r="J3354">
        <v>74</v>
      </c>
    </row>
    <row r="3355" spans="1:10">
      <c r="A3355">
        <v>808969</v>
      </c>
      <c r="B3355" t="s">
        <v>3961</v>
      </c>
      <c r="C3355" t="s">
        <v>4018</v>
      </c>
      <c r="D3355" t="s">
        <v>1241</v>
      </c>
      <c r="E3355" t="s">
        <v>1242</v>
      </c>
      <c r="F3355" t="s">
        <v>380</v>
      </c>
      <c r="G3355" t="s">
        <v>1237</v>
      </c>
      <c r="J3355">
        <v>2</v>
      </c>
    </row>
    <row r="3356" spans="1:10">
      <c r="A3356">
        <v>773709</v>
      </c>
      <c r="B3356" t="s">
        <v>1288</v>
      </c>
      <c r="C3356" t="s">
        <v>4019</v>
      </c>
      <c r="D3356" t="s">
        <v>1234</v>
      </c>
      <c r="E3356" t="s">
        <v>1271</v>
      </c>
      <c r="F3356" t="s">
        <v>179</v>
      </c>
      <c r="G3356" t="s">
        <v>1237</v>
      </c>
      <c r="H3356" t="s">
        <v>1243</v>
      </c>
      <c r="I3356">
        <v>9150365</v>
      </c>
      <c r="J3356">
        <v>82</v>
      </c>
    </row>
    <row r="3357" spans="1:10">
      <c r="A3357">
        <v>887885</v>
      </c>
      <c r="B3357" t="s">
        <v>914</v>
      </c>
      <c r="C3357" t="s">
        <v>913</v>
      </c>
      <c r="D3357" t="s">
        <v>1241</v>
      </c>
      <c r="E3357" t="s">
        <v>1271</v>
      </c>
      <c r="F3357" t="s">
        <v>195</v>
      </c>
      <c r="G3357" t="s">
        <v>1237</v>
      </c>
      <c r="H3357" t="s">
        <v>1243</v>
      </c>
      <c r="I3357">
        <v>9155182</v>
      </c>
      <c r="J3357">
        <v>12</v>
      </c>
    </row>
    <row r="3358" spans="1:10">
      <c r="A3358">
        <v>808129</v>
      </c>
      <c r="B3358" t="s">
        <v>1770</v>
      </c>
      <c r="C3358" t="s">
        <v>4020</v>
      </c>
      <c r="D3358" t="s">
        <v>1241</v>
      </c>
      <c r="F3358" t="s">
        <v>380</v>
      </c>
      <c r="G3358" t="s">
        <v>1237</v>
      </c>
      <c r="J3358">
        <v>4</v>
      </c>
    </row>
    <row r="3359" spans="1:10">
      <c r="A3359">
        <v>808764</v>
      </c>
      <c r="B3359" t="s">
        <v>4021</v>
      </c>
      <c r="C3359" t="s">
        <v>4022</v>
      </c>
      <c r="D3359" t="s">
        <v>1241</v>
      </c>
      <c r="F3359" t="s">
        <v>380</v>
      </c>
      <c r="G3359" t="s">
        <v>1237</v>
      </c>
      <c r="J3359">
        <v>78</v>
      </c>
    </row>
    <row r="3360" spans="1:10">
      <c r="A3360">
        <v>806123</v>
      </c>
      <c r="B3360" t="s">
        <v>1406</v>
      </c>
      <c r="C3360" t="s">
        <v>920</v>
      </c>
      <c r="D3360" t="s">
        <v>1241</v>
      </c>
      <c r="E3360" t="s">
        <v>1242</v>
      </c>
      <c r="F3360" t="s">
        <v>380</v>
      </c>
      <c r="G3360" t="s">
        <v>1237</v>
      </c>
      <c r="J3360">
        <v>8</v>
      </c>
    </row>
    <row r="3361" spans="1:10">
      <c r="A3361">
        <v>806557</v>
      </c>
      <c r="B3361" t="s">
        <v>1351</v>
      </c>
      <c r="C3361" t="s">
        <v>920</v>
      </c>
      <c r="D3361" t="s">
        <v>1241</v>
      </c>
      <c r="E3361" t="s">
        <v>1242</v>
      </c>
      <c r="F3361" t="s">
        <v>380</v>
      </c>
      <c r="G3361" t="s">
        <v>1237</v>
      </c>
      <c r="J3361">
        <v>68</v>
      </c>
    </row>
    <row r="3362" spans="1:10">
      <c r="A3362">
        <v>805621</v>
      </c>
      <c r="B3362" t="s">
        <v>1351</v>
      </c>
      <c r="C3362" t="s">
        <v>920</v>
      </c>
      <c r="D3362" t="s">
        <v>1241</v>
      </c>
      <c r="F3362" t="s">
        <v>380</v>
      </c>
      <c r="G3362" t="s">
        <v>1237</v>
      </c>
      <c r="J3362">
        <v>78</v>
      </c>
    </row>
    <row r="3363" spans="1:10">
      <c r="A3363">
        <v>803239</v>
      </c>
      <c r="B3363" t="s">
        <v>1333</v>
      </c>
      <c r="C3363" t="s">
        <v>920</v>
      </c>
      <c r="D3363" t="s">
        <v>1241</v>
      </c>
      <c r="F3363" t="s">
        <v>380</v>
      </c>
      <c r="G3363" t="s">
        <v>1237</v>
      </c>
      <c r="J3363">
        <v>93</v>
      </c>
    </row>
    <row r="3364" spans="1:10">
      <c r="A3364">
        <v>808188</v>
      </c>
      <c r="B3364" t="s">
        <v>1358</v>
      </c>
      <c r="C3364" t="s">
        <v>920</v>
      </c>
      <c r="D3364" t="s">
        <v>1241</v>
      </c>
      <c r="E3364" t="s">
        <v>1236</v>
      </c>
      <c r="F3364" t="s">
        <v>380</v>
      </c>
      <c r="G3364" t="s">
        <v>1237</v>
      </c>
      <c r="J3364">
        <v>73</v>
      </c>
    </row>
    <row r="3365" spans="1:10">
      <c r="A3365">
        <v>805673</v>
      </c>
      <c r="B3365" t="s">
        <v>2127</v>
      </c>
      <c r="C3365" t="s">
        <v>920</v>
      </c>
      <c r="D3365" t="s">
        <v>1241</v>
      </c>
      <c r="E3365" t="s">
        <v>1245</v>
      </c>
      <c r="F3365" t="s">
        <v>380</v>
      </c>
      <c r="G3365" t="s">
        <v>1237</v>
      </c>
      <c r="J3365">
        <v>98</v>
      </c>
    </row>
    <row r="3366" spans="1:10">
      <c r="A3366">
        <v>802983</v>
      </c>
      <c r="B3366" t="s">
        <v>915</v>
      </c>
      <c r="C3366" t="s">
        <v>920</v>
      </c>
      <c r="D3366" t="s">
        <v>1241</v>
      </c>
      <c r="E3366" t="s">
        <v>1256</v>
      </c>
      <c r="F3366" t="s">
        <v>380</v>
      </c>
      <c r="G3366" t="s">
        <v>1237</v>
      </c>
      <c r="H3366" t="s">
        <v>1243</v>
      </c>
      <c r="J3366">
        <v>84</v>
      </c>
    </row>
    <row r="3367" spans="1:10">
      <c r="A3367">
        <v>810914</v>
      </c>
      <c r="B3367" t="s">
        <v>915</v>
      </c>
      <c r="C3367" t="s">
        <v>920</v>
      </c>
      <c r="D3367" t="s">
        <v>1241</v>
      </c>
      <c r="E3367" t="s">
        <v>1319</v>
      </c>
      <c r="F3367" t="s">
        <v>1568</v>
      </c>
      <c r="G3367" t="s">
        <v>1237</v>
      </c>
      <c r="J3367">
        <v>88</v>
      </c>
    </row>
    <row r="3368" spans="1:10">
      <c r="A3368">
        <v>801485</v>
      </c>
      <c r="B3368" t="s">
        <v>2336</v>
      </c>
      <c r="C3368" t="s">
        <v>920</v>
      </c>
      <c r="D3368" t="s">
        <v>1241</v>
      </c>
      <c r="E3368" t="s">
        <v>1319</v>
      </c>
      <c r="F3368" t="s">
        <v>1568</v>
      </c>
      <c r="G3368" t="s">
        <v>1237</v>
      </c>
      <c r="J3368">
        <v>60</v>
      </c>
    </row>
    <row r="3369" spans="1:10">
      <c r="A3369">
        <v>807717</v>
      </c>
      <c r="B3369" t="s">
        <v>1500</v>
      </c>
      <c r="C3369" t="s">
        <v>920</v>
      </c>
      <c r="D3369" t="s">
        <v>1241</v>
      </c>
      <c r="E3369" t="s">
        <v>1236</v>
      </c>
      <c r="F3369" t="s">
        <v>1731</v>
      </c>
      <c r="G3369" t="s">
        <v>1237</v>
      </c>
      <c r="J3369">
        <v>75</v>
      </c>
    </row>
    <row r="3370" spans="1:10">
      <c r="A3370">
        <v>889031</v>
      </c>
      <c r="B3370" t="s">
        <v>915</v>
      </c>
      <c r="C3370" t="s">
        <v>4023</v>
      </c>
      <c r="D3370" t="s">
        <v>1241</v>
      </c>
      <c r="E3370" t="s">
        <v>1236</v>
      </c>
      <c r="F3370" t="s">
        <v>4024</v>
      </c>
      <c r="G3370" t="s">
        <v>1237</v>
      </c>
      <c r="H3370" t="s">
        <v>1243</v>
      </c>
      <c r="J3370">
        <v>93</v>
      </c>
    </row>
    <row r="3371" spans="1:10">
      <c r="A3371">
        <v>713371</v>
      </c>
      <c r="B3371" t="s">
        <v>1755</v>
      </c>
      <c r="C3371" t="s">
        <v>4025</v>
      </c>
      <c r="D3371" t="s">
        <v>1234</v>
      </c>
      <c r="E3371" t="s">
        <v>1236</v>
      </c>
      <c r="F3371" t="s">
        <v>1731</v>
      </c>
      <c r="G3371" t="s">
        <v>1237</v>
      </c>
      <c r="I3371">
        <v>1696142</v>
      </c>
      <c r="J3371">
        <v>79</v>
      </c>
    </row>
    <row r="3372" spans="1:10">
      <c r="A3372">
        <v>711938</v>
      </c>
      <c r="B3372" t="s">
        <v>4026</v>
      </c>
      <c r="C3372" t="s">
        <v>4025</v>
      </c>
      <c r="D3372" t="s">
        <v>1234</v>
      </c>
      <c r="F3372" t="s">
        <v>380</v>
      </c>
      <c r="G3372" t="s">
        <v>1237</v>
      </c>
      <c r="J3372">
        <v>78</v>
      </c>
    </row>
    <row r="3373" spans="1:10">
      <c r="A3373">
        <v>718878</v>
      </c>
      <c r="B3373" t="s">
        <v>1133</v>
      </c>
      <c r="C3373" t="s">
        <v>4025</v>
      </c>
      <c r="D3373" t="s">
        <v>1234</v>
      </c>
      <c r="E3373" t="s">
        <v>1236</v>
      </c>
      <c r="F3373" t="s">
        <v>179</v>
      </c>
      <c r="G3373" t="s">
        <v>1237</v>
      </c>
      <c r="J3373">
        <v>82</v>
      </c>
    </row>
    <row r="3374" spans="1:10">
      <c r="A3374">
        <v>708821</v>
      </c>
      <c r="B3374" t="s">
        <v>652</v>
      </c>
      <c r="C3374" t="s">
        <v>4025</v>
      </c>
      <c r="D3374" t="s">
        <v>1234</v>
      </c>
      <c r="E3374" t="s">
        <v>1248</v>
      </c>
      <c r="F3374" t="s">
        <v>380</v>
      </c>
      <c r="G3374" t="s">
        <v>1237</v>
      </c>
      <c r="H3374" t="s">
        <v>1243</v>
      </c>
      <c r="J3374">
        <v>80</v>
      </c>
    </row>
    <row r="3375" spans="1:10">
      <c r="A3375">
        <v>702978</v>
      </c>
      <c r="B3375" t="s">
        <v>527</v>
      </c>
      <c r="C3375" t="s">
        <v>4025</v>
      </c>
      <c r="D3375" t="s">
        <v>1234</v>
      </c>
      <c r="E3375" t="s">
        <v>1236</v>
      </c>
      <c r="F3375" t="s">
        <v>1507</v>
      </c>
      <c r="G3375" t="s">
        <v>1237</v>
      </c>
      <c r="H3375" t="s">
        <v>1243</v>
      </c>
      <c r="J3375">
        <v>14</v>
      </c>
    </row>
    <row r="3376" spans="1:10">
      <c r="A3376">
        <v>707213</v>
      </c>
      <c r="B3376" t="s">
        <v>675</v>
      </c>
      <c r="C3376" t="s">
        <v>4025</v>
      </c>
      <c r="D3376" t="s">
        <v>1234</v>
      </c>
      <c r="F3376" t="s">
        <v>380</v>
      </c>
      <c r="G3376" t="s">
        <v>1237</v>
      </c>
      <c r="J3376">
        <v>85</v>
      </c>
    </row>
    <row r="3377" spans="1:10">
      <c r="A3377">
        <v>704122</v>
      </c>
      <c r="B3377" t="s">
        <v>675</v>
      </c>
      <c r="C3377" t="s">
        <v>4025</v>
      </c>
      <c r="D3377" t="s">
        <v>1234</v>
      </c>
      <c r="E3377" t="s">
        <v>1248</v>
      </c>
      <c r="F3377" t="s">
        <v>380</v>
      </c>
      <c r="G3377" t="s">
        <v>1237</v>
      </c>
      <c r="H3377" t="s">
        <v>1243</v>
      </c>
      <c r="J3377">
        <v>87</v>
      </c>
    </row>
    <row r="3378" spans="1:10">
      <c r="A3378">
        <v>709462</v>
      </c>
      <c r="B3378" t="s">
        <v>1023</v>
      </c>
      <c r="C3378" t="s">
        <v>4025</v>
      </c>
      <c r="D3378" t="s">
        <v>1234</v>
      </c>
      <c r="E3378" t="s">
        <v>1236</v>
      </c>
      <c r="F3378" t="s">
        <v>1731</v>
      </c>
      <c r="G3378" t="s">
        <v>1237</v>
      </c>
      <c r="J3378">
        <v>45</v>
      </c>
    </row>
    <row r="3379" spans="1:10">
      <c r="A3379">
        <v>718004</v>
      </c>
      <c r="B3379" t="s">
        <v>1023</v>
      </c>
      <c r="C3379" t="s">
        <v>4025</v>
      </c>
      <c r="D3379" t="s">
        <v>1234</v>
      </c>
      <c r="F3379" t="s">
        <v>380</v>
      </c>
      <c r="G3379" t="s">
        <v>1237</v>
      </c>
      <c r="H3379" t="s">
        <v>1243</v>
      </c>
      <c r="J3379">
        <v>84</v>
      </c>
    </row>
    <row r="3380" spans="1:10">
      <c r="A3380">
        <v>776124</v>
      </c>
      <c r="B3380" t="s">
        <v>1023</v>
      </c>
      <c r="C3380" t="s">
        <v>4025</v>
      </c>
      <c r="D3380" t="s">
        <v>1234</v>
      </c>
      <c r="F3380" t="s">
        <v>380</v>
      </c>
      <c r="G3380" t="s">
        <v>1237</v>
      </c>
      <c r="H3380" t="s">
        <v>1243</v>
      </c>
      <c r="J3380">
        <v>98</v>
      </c>
    </row>
    <row r="3381" spans="1:10">
      <c r="A3381">
        <v>706242</v>
      </c>
      <c r="B3381" t="s">
        <v>116</v>
      </c>
      <c r="C3381" t="s">
        <v>4025</v>
      </c>
      <c r="D3381" t="s">
        <v>1234</v>
      </c>
      <c r="E3381" t="s">
        <v>1236</v>
      </c>
      <c r="F3381" t="s">
        <v>380</v>
      </c>
      <c r="G3381" t="s">
        <v>1237</v>
      </c>
      <c r="J3381">
        <v>61</v>
      </c>
    </row>
    <row r="3382" spans="1:10">
      <c r="A3382">
        <v>708358</v>
      </c>
      <c r="B3382" t="s">
        <v>116</v>
      </c>
      <c r="C3382" t="s">
        <v>4025</v>
      </c>
      <c r="D3382" t="s">
        <v>1234</v>
      </c>
      <c r="F3382" t="s">
        <v>380</v>
      </c>
      <c r="G3382" t="s">
        <v>1237</v>
      </c>
      <c r="J3382">
        <v>62</v>
      </c>
    </row>
    <row r="3383" spans="1:10">
      <c r="A3383">
        <v>705502</v>
      </c>
      <c r="B3383" t="s">
        <v>659</v>
      </c>
      <c r="C3383" t="s">
        <v>4025</v>
      </c>
      <c r="D3383" t="s">
        <v>1234</v>
      </c>
      <c r="F3383" t="s">
        <v>380</v>
      </c>
      <c r="G3383" t="s">
        <v>1237</v>
      </c>
      <c r="H3383" t="s">
        <v>1243</v>
      </c>
      <c r="J3383">
        <v>83</v>
      </c>
    </row>
    <row r="3384" spans="1:10">
      <c r="A3384">
        <v>715368</v>
      </c>
      <c r="B3384" t="s">
        <v>671</v>
      </c>
      <c r="C3384" t="s">
        <v>4025</v>
      </c>
      <c r="D3384" t="s">
        <v>1234</v>
      </c>
      <c r="E3384" t="s">
        <v>1236</v>
      </c>
      <c r="F3384" t="s">
        <v>380</v>
      </c>
      <c r="G3384" t="s">
        <v>1237</v>
      </c>
      <c r="H3384" t="s">
        <v>1243</v>
      </c>
      <c r="J3384">
        <v>70</v>
      </c>
    </row>
    <row r="3385" spans="1:10">
      <c r="A3385">
        <v>701509</v>
      </c>
      <c r="B3385" t="s">
        <v>671</v>
      </c>
      <c r="C3385" t="s">
        <v>4025</v>
      </c>
      <c r="D3385" t="s">
        <v>1234</v>
      </c>
      <c r="E3385" t="s">
        <v>1271</v>
      </c>
      <c r="F3385" t="s">
        <v>1731</v>
      </c>
      <c r="G3385" t="s">
        <v>1237</v>
      </c>
      <c r="J3385">
        <v>75</v>
      </c>
    </row>
    <row r="3386" spans="1:10">
      <c r="A3386">
        <v>703412</v>
      </c>
      <c r="B3386" t="s">
        <v>1539</v>
      </c>
      <c r="C3386" t="s">
        <v>4025</v>
      </c>
      <c r="D3386" t="s">
        <v>1234</v>
      </c>
      <c r="E3386" t="s">
        <v>1249</v>
      </c>
      <c r="F3386" t="s">
        <v>380</v>
      </c>
      <c r="G3386" t="s">
        <v>1237</v>
      </c>
      <c r="H3386" t="s">
        <v>1243</v>
      </c>
      <c r="J3386">
        <v>90</v>
      </c>
    </row>
    <row r="3387" spans="1:10">
      <c r="A3387">
        <v>711423</v>
      </c>
      <c r="B3387" t="s">
        <v>1539</v>
      </c>
      <c r="C3387" t="s">
        <v>4025</v>
      </c>
      <c r="D3387" t="s">
        <v>1234</v>
      </c>
      <c r="E3387" t="s">
        <v>1242</v>
      </c>
      <c r="F3387" t="s">
        <v>380</v>
      </c>
      <c r="G3387" t="s">
        <v>1237</v>
      </c>
      <c r="J3387">
        <v>14</v>
      </c>
    </row>
    <row r="3388" spans="1:10">
      <c r="A3388">
        <v>710468</v>
      </c>
      <c r="B3388" t="s">
        <v>1546</v>
      </c>
      <c r="C3388" t="s">
        <v>4025</v>
      </c>
      <c r="D3388" t="s">
        <v>1234</v>
      </c>
      <c r="F3388" t="s">
        <v>380</v>
      </c>
      <c r="G3388" t="s">
        <v>1237</v>
      </c>
      <c r="J3388">
        <v>50</v>
      </c>
    </row>
    <row r="3389" spans="1:10">
      <c r="A3389">
        <v>774649</v>
      </c>
      <c r="B3389" t="s">
        <v>655</v>
      </c>
      <c r="C3389" t="s">
        <v>4025</v>
      </c>
      <c r="D3389" t="s">
        <v>1234</v>
      </c>
      <c r="E3389" t="s">
        <v>1236</v>
      </c>
      <c r="F3389" t="s">
        <v>1731</v>
      </c>
      <c r="G3389" t="s">
        <v>1237</v>
      </c>
      <c r="H3389" t="s">
        <v>1243</v>
      </c>
      <c r="I3389">
        <v>1697985</v>
      </c>
      <c r="J3389">
        <v>81</v>
      </c>
    </row>
    <row r="3390" spans="1:10">
      <c r="A3390">
        <v>716853</v>
      </c>
      <c r="B3390" t="s">
        <v>1258</v>
      </c>
      <c r="C3390" t="s">
        <v>4025</v>
      </c>
      <c r="D3390" t="s">
        <v>1234</v>
      </c>
      <c r="E3390" t="s">
        <v>1271</v>
      </c>
      <c r="F3390" t="s">
        <v>380</v>
      </c>
      <c r="G3390" t="s">
        <v>1237</v>
      </c>
      <c r="J3390">
        <v>88</v>
      </c>
    </row>
    <row r="3391" spans="1:10">
      <c r="A3391">
        <v>703489</v>
      </c>
      <c r="B3391" t="s">
        <v>1258</v>
      </c>
      <c r="C3391" t="s">
        <v>4025</v>
      </c>
      <c r="D3391" t="s">
        <v>1234</v>
      </c>
      <c r="E3391" t="s">
        <v>1250</v>
      </c>
      <c r="F3391" t="s">
        <v>380</v>
      </c>
      <c r="G3391" t="s">
        <v>1237</v>
      </c>
      <c r="J3391">
        <v>95</v>
      </c>
    </row>
    <row r="3392" spans="1:10">
      <c r="A3392">
        <v>712434</v>
      </c>
      <c r="B3392" t="s">
        <v>2562</v>
      </c>
      <c r="C3392" t="s">
        <v>4025</v>
      </c>
      <c r="D3392" t="s">
        <v>1234</v>
      </c>
      <c r="E3392" t="s">
        <v>1236</v>
      </c>
      <c r="F3392" t="s">
        <v>1507</v>
      </c>
      <c r="G3392" t="s">
        <v>1237</v>
      </c>
      <c r="H3392" t="s">
        <v>1243</v>
      </c>
      <c r="J3392">
        <v>16</v>
      </c>
    </row>
    <row r="3393" spans="1:10">
      <c r="A3393">
        <v>701310</v>
      </c>
      <c r="B3393" t="s">
        <v>1251</v>
      </c>
      <c r="C3393" t="s">
        <v>4025</v>
      </c>
      <c r="D3393" t="s">
        <v>1234</v>
      </c>
      <c r="E3393" t="s">
        <v>1319</v>
      </c>
      <c r="F3393" t="s">
        <v>1568</v>
      </c>
      <c r="G3393" t="s">
        <v>1237</v>
      </c>
      <c r="J3393">
        <v>54</v>
      </c>
    </row>
    <row r="3394" spans="1:10">
      <c r="A3394">
        <v>716537</v>
      </c>
      <c r="B3394" t="s">
        <v>1251</v>
      </c>
      <c r="C3394" t="s">
        <v>4025</v>
      </c>
      <c r="D3394" t="s">
        <v>1234</v>
      </c>
      <c r="F3394" t="s">
        <v>380</v>
      </c>
      <c r="G3394" t="s">
        <v>1237</v>
      </c>
      <c r="J3394">
        <v>95</v>
      </c>
    </row>
    <row r="3395" spans="1:10">
      <c r="A3395">
        <v>701044</v>
      </c>
      <c r="B3395" t="s">
        <v>122</v>
      </c>
      <c r="C3395" t="s">
        <v>4027</v>
      </c>
      <c r="D3395" t="s">
        <v>1234</v>
      </c>
      <c r="E3395" t="s">
        <v>1242</v>
      </c>
      <c r="F3395" t="s">
        <v>1261</v>
      </c>
      <c r="G3395" t="s">
        <v>1237</v>
      </c>
      <c r="J3395">
        <v>5</v>
      </c>
    </row>
    <row r="3396" spans="1:10">
      <c r="A3396">
        <v>889180</v>
      </c>
      <c r="B3396" t="s">
        <v>2870</v>
      </c>
      <c r="C3396" t="s">
        <v>4028</v>
      </c>
      <c r="D3396" t="s">
        <v>1241</v>
      </c>
      <c r="E3396" t="s">
        <v>1254</v>
      </c>
      <c r="F3396" t="s">
        <v>380</v>
      </c>
      <c r="G3396" t="s">
        <v>1237</v>
      </c>
      <c r="H3396" t="s">
        <v>1243</v>
      </c>
      <c r="J3396">
        <v>9</v>
      </c>
    </row>
    <row r="3397" spans="1:10">
      <c r="A3397">
        <v>811808</v>
      </c>
      <c r="B3397" t="s">
        <v>1605</v>
      </c>
      <c r="C3397" t="s">
        <v>4029</v>
      </c>
      <c r="D3397" t="s">
        <v>1241</v>
      </c>
      <c r="F3397" t="s">
        <v>380</v>
      </c>
      <c r="G3397" t="s">
        <v>1237</v>
      </c>
      <c r="J3397">
        <v>67</v>
      </c>
    </row>
    <row r="3398" spans="1:10">
      <c r="A3398">
        <v>714982</v>
      </c>
      <c r="B3398" t="s">
        <v>1380</v>
      </c>
      <c r="C3398" t="s">
        <v>4030</v>
      </c>
      <c r="D3398" t="s">
        <v>1234</v>
      </c>
      <c r="E3398" t="s">
        <v>1242</v>
      </c>
      <c r="F3398" t="s">
        <v>1261</v>
      </c>
      <c r="G3398" t="s">
        <v>1237</v>
      </c>
      <c r="J3398">
        <v>5</v>
      </c>
    </row>
    <row r="3399" spans="1:10">
      <c r="A3399">
        <v>709765</v>
      </c>
      <c r="B3399" t="s">
        <v>1019</v>
      </c>
      <c r="C3399" t="s">
        <v>4031</v>
      </c>
      <c r="D3399" t="s">
        <v>1234</v>
      </c>
      <c r="F3399" t="s">
        <v>380</v>
      </c>
      <c r="G3399" t="s">
        <v>1237</v>
      </c>
      <c r="H3399" t="s">
        <v>1243</v>
      </c>
      <c r="J3399">
        <v>79</v>
      </c>
    </row>
    <row r="3400" spans="1:10">
      <c r="A3400">
        <v>717339</v>
      </c>
      <c r="B3400" t="s">
        <v>661</v>
      </c>
      <c r="C3400" t="s">
        <v>4032</v>
      </c>
      <c r="D3400" t="s">
        <v>1234</v>
      </c>
      <c r="F3400" t="s">
        <v>380</v>
      </c>
      <c r="G3400" t="s">
        <v>1237</v>
      </c>
      <c r="J3400">
        <v>10</v>
      </c>
    </row>
    <row r="3401" spans="1:10">
      <c r="A3401">
        <v>713284</v>
      </c>
      <c r="B3401" t="s">
        <v>1380</v>
      </c>
      <c r="C3401" t="s">
        <v>4032</v>
      </c>
      <c r="D3401" t="s">
        <v>1234</v>
      </c>
      <c r="F3401" t="s">
        <v>380</v>
      </c>
      <c r="G3401" t="s">
        <v>1237</v>
      </c>
      <c r="J3401">
        <v>8</v>
      </c>
    </row>
    <row r="3402" spans="1:10">
      <c r="A3402">
        <v>704822</v>
      </c>
      <c r="B3402" t="s">
        <v>1380</v>
      </c>
      <c r="C3402" t="s">
        <v>4033</v>
      </c>
      <c r="D3402" t="s">
        <v>1234</v>
      </c>
      <c r="E3402" t="s">
        <v>1236</v>
      </c>
      <c r="F3402" t="s">
        <v>179</v>
      </c>
      <c r="G3402" t="s">
        <v>1237</v>
      </c>
      <c r="J3402">
        <v>76</v>
      </c>
    </row>
    <row r="3403" spans="1:10">
      <c r="A3403">
        <v>700880</v>
      </c>
      <c r="B3403" t="s">
        <v>4034</v>
      </c>
      <c r="C3403" t="s">
        <v>4033</v>
      </c>
      <c r="D3403" t="s">
        <v>1234</v>
      </c>
      <c r="F3403" t="s">
        <v>179</v>
      </c>
      <c r="G3403" t="s">
        <v>1237</v>
      </c>
      <c r="J3403">
        <v>3</v>
      </c>
    </row>
    <row r="3404" spans="1:10">
      <c r="A3404">
        <v>709844</v>
      </c>
      <c r="B3404" t="s">
        <v>663</v>
      </c>
      <c r="C3404" t="s">
        <v>4035</v>
      </c>
      <c r="D3404" t="s">
        <v>1234</v>
      </c>
      <c r="F3404" t="s">
        <v>179</v>
      </c>
      <c r="G3404" t="s">
        <v>1237</v>
      </c>
      <c r="H3404" t="s">
        <v>1243</v>
      </c>
      <c r="J3404">
        <v>7</v>
      </c>
    </row>
    <row r="3405" spans="1:10">
      <c r="A3405">
        <v>709194</v>
      </c>
      <c r="B3405" t="s">
        <v>1595</v>
      </c>
      <c r="C3405" t="s">
        <v>4036</v>
      </c>
      <c r="D3405" t="s">
        <v>1234</v>
      </c>
      <c r="F3405" t="s">
        <v>380</v>
      </c>
      <c r="G3405" t="s">
        <v>1237</v>
      </c>
      <c r="J3405">
        <v>87</v>
      </c>
    </row>
    <row r="3406" spans="1:10">
      <c r="A3406">
        <v>778136</v>
      </c>
      <c r="B3406" t="s">
        <v>3493</v>
      </c>
      <c r="C3406" t="s">
        <v>4037</v>
      </c>
      <c r="D3406" t="s">
        <v>1234</v>
      </c>
      <c r="E3406" t="s">
        <v>1236</v>
      </c>
      <c r="F3406" t="s">
        <v>327</v>
      </c>
      <c r="G3406" t="s">
        <v>1237</v>
      </c>
      <c r="J3406">
        <v>10</v>
      </c>
    </row>
    <row r="3407" spans="1:10">
      <c r="A3407">
        <v>806301</v>
      </c>
      <c r="B3407" t="s">
        <v>1432</v>
      </c>
      <c r="C3407" t="s">
        <v>4038</v>
      </c>
      <c r="D3407" t="s">
        <v>1241</v>
      </c>
      <c r="E3407" t="s">
        <v>1236</v>
      </c>
      <c r="F3407" t="s">
        <v>380</v>
      </c>
      <c r="G3407" t="s">
        <v>1237</v>
      </c>
      <c r="J3407">
        <v>83</v>
      </c>
    </row>
    <row r="3408" spans="1:10">
      <c r="A3408">
        <v>714446</v>
      </c>
      <c r="B3408" t="s">
        <v>525</v>
      </c>
      <c r="C3408" t="s">
        <v>4039</v>
      </c>
      <c r="D3408" t="s">
        <v>1234</v>
      </c>
      <c r="F3408" t="s">
        <v>380</v>
      </c>
      <c r="G3408" t="s">
        <v>1237</v>
      </c>
      <c r="J3408">
        <v>73</v>
      </c>
    </row>
    <row r="3409" spans="1:10">
      <c r="A3409">
        <v>812590</v>
      </c>
      <c r="B3409" t="s">
        <v>1267</v>
      </c>
      <c r="C3409" t="s">
        <v>4040</v>
      </c>
      <c r="D3409" t="s">
        <v>1241</v>
      </c>
      <c r="F3409" t="s">
        <v>380</v>
      </c>
      <c r="G3409" t="s">
        <v>1237</v>
      </c>
      <c r="J3409">
        <v>79</v>
      </c>
    </row>
    <row r="3410" spans="1:10">
      <c r="A3410">
        <v>809064</v>
      </c>
      <c r="B3410" t="s">
        <v>1449</v>
      </c>
      <c r="C3410" t="s">
        <v>4041</v>
      </c>
      <c r="D3410" t="s">
        <v>1241</v>
      </c>
      <c r="E3410" t="s">
        <v>1245</v>
      </c>
      <c r="F3410" t="s">
        <v>380</v>
      </c>
      <c r="G3410" t="s">
        <v>1237</v>
      </c>
      <c r="J3410">
        <v>92</v>
      </c>
    </row>
    <row r="3411" spans="1:10">
      <c r="A3411">
        <v>887773</v>
      </c>
      <c r="B3411" t="s">
        <v>1386</v>
      </c>
      <c r="C3411" t="s">
        <v>4042</v>
      </c>
      <c r="D3411" t="s">
        <v>1241</v>
      </c>
      <c r="F3411" t="s">
        <v>179</v>
      </c>
      <c r="G3411" t="s">
        <v>1237</v>
      </c>
      <c r="H3411" t="s">
        <v>1243</v>
      </c>
      <c r="J3411">
        <v>86</v>
      </c>
    </row>
    <row r="3412" spans="1:10">
      <c r="A3412">
        <v>711112</v>
      </c>
      <c r="B3412" t="s">
        <v>1595</v>
      </c>
      <c r="C3412" t="s">
        <v>4043</v>
      </c>
      <c r="D3412" t="s">
        <v>1234</v>
      </c>
      <c r="E3412" t="s">
        <v>1242</v>
      </c>
      <c r="F3412" t="s">
        <v>380</v>
      </c>
      <c r="G3412" t="s">
        <v>1237</v>
      </c>
      <c r="H3412" t="s">
        <v>1243</v>
      </c>
      <c r="J3412">
        <v>84</v>
      </c>
    </row>
    <row r="3413" spans="1:10">
      <c r="A3413">
        <v>714178</v>
      </c>
      <c r="B3413" t="s">
        <v>652</v>
      </c>
      <c r="C3413" t="s">
        <v>4044</v>
      </c>
      <c r="D3413" t="s">
        <v>1234</v>
      </c>
      <c r="E3413" t="s">
        <v>1242</v>
      </c>
      <c r="F3413" t="s">
        <v>1261</v>
      </c>
      <c r="G3413" t="s">
        <v>1237</v>
      </c>
      <c r="J3413">
        <v>8</v>
      </c>
    </row>
    <row r="3414" spans="1:10">
      <c r="A3414">
        <v>701106</v>
      </c>
      <c r="B3414" t="s">
        <v>116</v>
      </c>
      <c r="C3414" t="s">
        <v>4045</v>
      </c>
      <c r="D3414" t="s">
        <v>1234</v>
      </c>
      <c r="E3414" t="s">
        <v>1250</v>
      </c>
      <c r="F3414" t="s">
        <v>1888</v>
      </c>
      <c r="G3414" t="s">
        <v>1237</v>
      </c>
      <c r="J3414">
        <v>66</v>
      </c>
    </row>
    <row r="3415" spans="1:10">
      <c r="A3415">
        <v>708576</v>
      </c>
      <c r="B3415" t="s">
        <v>1323</v>
      </c>
      <c r="C3415" t="s">
        <v>4046</v>
      </c>
      <c r="D3415" t="s">
        <v>1234</v>
      </c>
      <c r="E3415" t="s">
        <v>1236</v>
      </c>
      <c r="F3415" t="s">
        <v>380</v>
      </c>
      <c r="G3415" t="s">
        <v>1237</v>
      </c>
      <c r="H3415" t="s">
        <v>1243</v>
      </c>
      <c r="J3415">
        <v>85</v>
      </c>
    </row>
    <row r="3416" spans="1:10">
      <c r="A3416">
        <v>718777</v>
      </c>
      <c r="B3416" t="s">
        <v>3175</v>
      </c>
      <c r="C3416" t="s">
        <v>4047</v>
      </c>
      <c r="D3416" t="s">
        <v>1234</v>
      </c>
      <c r="F3416" t="s">
        <v>380</v>
      </c>
      <c r="G3416" t="s">
        <v>1237</v>
      </c>
      <c r="J3416">
        <v>70</v>
      </c>
    </row>
    <row r="3417" spans="1:10">
      <c r="A3417">
        <v>807295</v>
      </c>
      <c r="B3417" t="s">
        <v>1358</v>
      </c>
      <c r="C3417" t="s">
        <v>4048</v>
      </c>
      <c r="D3417" t="s">
        <v>1241</v>
      </c>
      <c r="F3417" t="s">
        <v>380</v>
      </c>
      <c r="G3417" t="s">
        <v>1237</v>
      </c>
      <c r="J3417">
        <v>65</v>
      </c>
    </row>
    <row r="3418" spans="1:10">
      <c r="A3418">
        <v>811604</v>
      </c>
      <c r="B3418" t="s">
        <v>2127</v>
      </c>
      <c r="C3418" t="s">
        <v>1541</v>
      </c>
      <c r="D3418" t="s">
        <v>1241</v>
      </c>
      <c r="F3418" t="s">
        <v>380</v>
      </c>
      <c r="G3418" t="s">
        <v>1237</v>
      </c>
      <c r="J3418">
        <v>76</v>
      </c>
    </row>
    <row r="3419" spans="1:10">
      <c r="A3419">
        <v>710935</v>
      </c>
      <c r="B3419" t="s">
        <v>671</v>
      </c>
      <c r="C3419" t="s">
        <v>4049</v>
      </c>
      <c r="D3419" t="s">
        <v>1234</v>
      </c>
      <c r="F3419" t="s">
        <v>1261</v>
      </c>
      <c r="G3419" t="s">
        <v>1237</v>
      </c>
      <c r="J3419">
        <v>5</v>
      </c>
    </row>
    <row r="3420" spans="1:10">
      <c r="A3420">
        <v>802665</v>
      </c>
      <c r="B3420" t="s">
        <v>2922</v>
      </c>
      <c r="C3420" t="s">
        <v>4050</v>
      </c>
      <c r="D3420" t="s">
        <v>1241</v>
      </c>
      <c r="E3420" t="s">
        <v>1242</v>
      </c>
      <c r="F3420" t="s">
        <v>380</v>
      </c>
      <c r="G3420" t="s">
        <v>1237</v>
      </c>
      <c r="J3420">
        <v>9</v>
      </c>
    </row>
    <row r="3421" spans="1:10">
      <c r="A3421">
        <v>718554</v>
      </c>
      <c r="B3421" t="s">
        <v>1023</v>
      </c>
      <c r="C3421" t="s">
        <v>2778</v>
      </c>
      <c r="D3421" t="s">
        <v>1234</v>
      </c>
      <c r="E3421" t="s">
        <v>1242</v>
      </c>
      <c r="F3421" t="s">
        <v>380</v>
      </c>
      <c r="G3421" t="s">
        <v>1237</v>
      </c>
      <c r="J3421">
        <v>9</v>
      </c>
    </row>
    <row r="3422" spans="1:10">
      <c r="A3422">
        <v>709444</v>
      </c>
      <c r="B3422" t="s">
        <v>2041</v>
      </c>
      <c r="C3422" t="s">
        <v>2778</v>
      </c>
      <c r="D3422" t="s">
        <v>1234</v>
      </c>
      <c r="E3422" t="s">
        <v>1249</v>
      </c>
      <c r="F3422" t="s">
        <v>1829</v>
      </c>
      <c r="G3422" t="s">
        <v>1237</v>
      </c>
      <c r="J3422">
        <v>76</v>
      </c>
    </row>
    <row r="3423" spans="1:10">
      <c r="A3423">
        <v>776117</v>
      </c>
      <c r="B3423" t="s">
        <v>1288</v>
      </c>
      <c r="C3423" t="s">
        <v>2778</v>
      </c>
      <c r="D3423" t="s">
        <v>1234</v>
      </c>
      <c r="E3423" t="s">
        <v>1242</v>
      </c>
      <c r="F3423" t="s">
        <v>380</v>
      </c>
      <c r="G3423" t="s">
        <v>1237</v>
      </c>
      <c r="H3423" t="s">
        <v>1243</v>
      </c>
      <c r="J3423">
        <v>9</v>
      </c>
    </row>
    <row r="3424" spans="1:10">
      <c r="A3424">
        <v>710031</v>
      </c>
      <c r="B3424" t="s">
        <v>661</v>
      </c>
      <c r="C3424" t="s">
        <v>4051</v>
      </c>
      <c r="D3424" t="s">
        <v>1234</v>
      </c>
      <c r="E3424" t="s">
        <v>1242</v>
      </c>
      <c r="F3424" t="s">
        <v>380</v>
      </c>
      <c r="G3424" t="s">
        <v>1237</v>
      </c>
      <c r="J3424">
        <v>11</v>
      </c>
    </row>
    <row r="3425" spans="1:10">
      <c r="A3425">
        <v>812511</v>
      </c>
      <c r="B3425" t="s">
        <v>1299</v>
      </c>
      <c r="C3425" t="s">
        <v>4052</v>
      </c>
      <c r="D3425" t="s">
        <v>1241</v>
      </c>
      <c r="E3425" t="s">
        <v>1254</v>
      </c>
      <c r="F3425" t="s">
        <v>1261</v>
      </c>
      <c r="G3425" t="s">
        <v>1237</v>
      </c>
      <c r="J3425">
        <v>4</v>
      </c>
    </row>
    <row r="3426" spans="1:10">
      <c r="A3426">
        <v>807726</v>
      </c>
      <c r="B3426" t="s">
        <v>1307</v>
      </c>
      <c r="C3426" t="s">
        <v>4052</v>
      </c>
      <c r="D3426" t="s">
        <v>1241</v>
      </c>
      <c r="E3426" t="s">
        <v>1242</v>
      </c>
      <c r="F3426" t="s">
        <v>219</v>
      </c>
      <c r="G3426" t="s">
        <v>1237</v>
      </c>
      <c r="J3426">
        <v>6</v>
      </c>
    </row>
    <row r="3427" spans="1:10">
      <c r="A3427">
        <v>778771</v>
      </c>
      <c r="B3427" t="s">
        <v>1539</v>
      </c>
      <c r="C3427" t="s">
        <v>4053</v>
      </c>
      <c r="D3427" t="s">
        <v>1234</v>
      </c>
      <c r="E3427" t="s">
        <v>1248</v>
      </c>
      <c r="F3427" t="s">
        <v>1937</v>
      </c>
      <c r="G3427" t="s">
        <v>1237</v>
      </c>
      <c r="J3427">
        <v>90</v>
      </c>
    </row>
    <row r="3428" spans="1:10">
      <c r="A3428">
        <v>809820</v>
      </c>
      <c r="B3428" t="s">
        <v>333</v>
      </c>
      <c r="C3428" t="s">
        <v>4054</v>
      </c>
      <c r="D3428" t="s">
        <v>1241</v>
      </c>
      <c r="E3428" t="s">
        <v>1235</v>
      </c>
      <c r="F3428" t="s">
        <v>380</v>
      </c>
      <c r="G3428" t="s">
        <v>1237</v>
      </c>
      <c r="J3428">
        <v>9</v>
      </c>
    </row>
    <row r="3429" spans="1:10">
      <c r="A3429">
        <v>809623</v>
      </c>
      <c r="B3429" t="s">
        <v>1400</v>
      </c>
      <c r="C3429" t="s">
        <v>4055</v>
      </c>
      <c r="D3429" t="s">
        <v>1241</v>
      </c>
      <c r="E3429" t="s">
        <v>1264</v>
      </c>
      <c r="F3429" t="s">
        <v>179</v>
      </c>
      <c r="G3429" t="s">
        <v>1237</v>
      </c>
      <c r="J3429">
        <v>94</v>
      </c>
    </row>
    <row r="3430" spans="1:10">
      <c r="A3430">
        <v>801754</v>
      </c>
      <c r="B3430" t="s">
        <v>1279</v>
      </c>
      <c r="C3430" t="s">
        <v>4056</v>
      </c>
      <c r="D3430" t="s">
        <v>1241</v>
      </c>
      <c r="E3430" t="s">
        <v>1249</v>
      </c>
      <c r="F3430" t="s">
        <v>1829</v>
      </c>
      <c r="G3430" t="s">
        <v>1237</v>
      </c>
      <c r="J3430">
        <v>72</v>
      </c>
    </row>
    <row r="3431" spans="1:10">
      <c r="A3431">
        <v>811550</v>
      </c>
      <c r="B3431" t="s">
        <v>2910</v>
      </c>
      <c r="C3431" t="s">
        <v>4056</v>
      </c>
      <c r="D3431" t="s">
        <v>1241</v>
      </c>
      <c r="E3431" t="s">
        <v>1249</v>
      </c>
      <c r="F3431" t="s">
        <v>1829</v>
      </c>
      <c r="G3431" t="s">
        <v>1237</v>
      </c>
      <c r="J3431">
        <v>8</v>
      </c>
    </row>
    <row r="3432" spans="1:10">
      <c r="A3432">
        <v>776085</v>
      </c>
      <c r="B3432" t="s">
        <v>935</v>
      </c>
      <c r="C3432" t="s">
        <v>4057</v>
      </c>
      <c r="D3432" t="s">
        <v>1234</v>
      </c>
      <c r="F3432" t="s">
        <v>380</v>
      </c>
      <c r="G3432" t="s">
        <v>1237</v>
      </c>
      <c r="H3432" t="s">
        <v>1243</v>
      </c>
      <c r="J3432">
        <v>8</v>
      </c>
    </row>
    <row r="3433" spans="1:10">
      <c r="A3433">
        <v>716598</v>
      </c>
      <c r="B3433" t="s">
        <v>661</v>
      </c>
      <c r="C3433" t="s">
        <v>4058</v>
      </c>
      <c r="D3433" t="s">
        <v>1234</v>
      </c>
      <c r="F3433" t="s">
        <v>380</v>
      </c>
      <c r="G3433" t="s">
        <v>1237</v>
      </c>
      <c r="J3433">
        <v>12</v>
      </c>
    </row>
    <row r="3434" spans="1:10">
      <c r="A3434">
        <v>716749</v>
      </c>
      <c r="B3434" t="s">
        <v>1539</v>
      </c>
      <c r="C3434" t="s">
        <v>4058</v>
      </c>
      <c r="D3434" t="s">
        <v>1234</v>
      </c>
      <c r="F3434" t="s">
        <v>380</v>
      </c>
      <c r="G3434" t="s">
        <v>1237</v>
      </c>
      <c r="J3434">
        <v>10</v>
      </c>
    </row>
    <row r="3435" spans="1:10">
      <c r="A3435">
        <v>711321</v>
      </c>
      <c r="B3435" t="s">
        <v>661</v>
      </c>
      <c r="C3435" t="s">
        <v>1258</v>
      </c>
      <c r="D3435" t="s">
        <v>1234</v>
      </c>
      <c r="F3435" t="s">
        <v>380</v>
      </c>
      <c r="G3435" t="s">
        <v>1237</v>
      </c>
      <c r="J3435">
        <v>91</v>
      </c>
    </row>
    <row r="3436" spans="1:10">
      <c r="A3436">
        <v>810636</v>
      </c>
      <c r="B3436" t="s">
        <v>1351</v>
      </c>
      <c r="C3436" t="s">
        <v>4059</v>
      </c>
      <c r="D3436" t="s">
        <v>1241</v>
      </c>
      <c r="E3436" t="s">
        <v>1242</v>
      </c>
      <c r="F3436" t="s">
        <v>380</v>
      </c>
      <c r="G3436" t="s">
        <v>1237</v>
      </c>
      <c r="J3436">
        <v>78</v>
      </c>
    </row>
    <row r="3437" spans="1:10">
      <c r="A3437">
        <v>717126</v>
      </c>
      <c r="B3437" t="s">
        <v>4060</v>
      </c>
      <c r="C3437" t="s">
        <v>4061</v>
      </c>
      <c r="D3437" t="s">
        <v>1234</v>
      </c>
      <c r="F3437" t="s">
        <v>380</v>
      </c>
      <c r="G3437" t="s">
        <v>1237</v>
      </c>
      <c r="J3437">
        <v>95</v>
      </c>
    </row>
    <row r="3438" spans="1:10">
      <c r="A3438">
        <v>715932</v>
      </c>
      <c r="B3438" t="s">
        <v>1718</v>
      </c>
      <c r="C3438" t="s">
        <v>4062</v>
      </c>
      <c r="D3438" t="s">
        <v>1234</v>
      </c>
      <c r="E3438" t="s">
        <v>1254</v>
      </c>
      <c r="F3438" t="s">
        <v>380</v>
      </c>
      <c r="G3438" t="s">
        <v>1237</v>
      </c>
      <c r="J3438">
        <v>91</v>
      </c>
    </row>
    <row r="3439" spans="1:10">
      <c r="A3439">
        <v>715405</v>
      </c>
      <c r="B3439" t="s">
        <v>1019</v>
      </c>
      <c r="C3439" t="s">
        <v>4063</v>
      </c>
      <c r="D3439" t="s">
        <v>1234</v>
      </c>
      <c r="E3439" t="s">
        <v>1271</v>
      </c>
      <c r="F3439" t="s">
        <v>380</v>
      </c>
      <c r="G3439" t="s">
        <v>1237</v>
      </c>
      <c r="H3439" t="s">
        <v>1243</v>
      </c>
      <c r="J3439">
        <v>78</v>
      </c>
    </row>
    <row r="3440" spans="1:10">
      <c r="A3440">
        <v>808127</v>
      </c>
      <c r="B3440" t="s">
        <v>965</v>
      </c>
      <c r="C3440" t="s">
        <v>4064</v>
      </c>
      <c r="D3440" t="s">
        <v>1241</v>
      </c>
      <c r="E3440" t="s">
        <v>1242</v>
      </c>
      <c r="F3440" t="s">
        <v>380</v>
      </c>
      <c r="G3440" t="s">
        <v>1237</v>
      </c>
      <c r="J3440">
        <v>12</v>
      </c>
    </row>
    <row r="3441" spans="1:10">
      <c r="A3441">
        <v>806038</v>
      </c>
      <c r="B3441" t="s">
        <v>333</v>
      </c>
      <c r="C3441" t="s">
        <v>4065</v>
      </c>
      <c r="D3441" t="s">
        <v>1241</v>
      </c>
      <c r="F3441" t="s">
        <v>380</v>
      </c>
      <c r="G3441" t="s">
        <v>1237</v>
      </c>
      <c r="J3441">
        <v>11</v>
      </c>
    </row>
    <row r="3442" spans="1:10">
      <c r="A3442">
        <v>705063</v>
      </c>
      <c r="B3442" t="s">
        <v>1404</v>
      </c>
      <c r="C3442" t="s">
        <v>4066</v>
      </c>
      <c r="D3442" t="s">
        <v>1234</v>
      </c>
      <c r="F3442" t="s">
        <v>380</v>
      </c>
      <c r="G3442" t="s">
        <v>1237</v>
      </c>
      <c r="J3442">
        <v>9</v>
      </c>
    </row>
    <row r="3443" spans="1:10">
      <c r="A3443">
        <v>710374</v>
      </c>
      <c r="B3443" t="s">
        <v>1019</v>
      </c>
      <c r="C3443" t="s">
        <v>4067</v>
      </c>
      <c r="D3443" t="s">
        <v>1234</v>
      </c>
      <c r="E3443" t="s">
        <v>1250</v>
      </c>
      <c r="F3443" t="s">
        <v>380</v>
      </c>
      <c r="G3443" t="s">
        <v>1237</v>
      </c>
      <c r="H3443" t="s">
        <v>1243</v>
      </c>
      <c r="J3443">
        <v>73</v>
      </c>
    </row>
    <row r="3444" spans="1:10">
      <c r="A3444">
        <v>776126</v>
      </c>
      <c r="B3444" t="s">
        <v>1399</v>
      </c>
      <c r="C3444" t="s">
        <v>4068</v>
      </c>
      <c r="D3444" t="s">
        <v>1234</v>
      </c>
      <c r="E3444" t="s">
        <v>1242</v>
      </c>
      <c r="F3444" t="s">
        <v>380</v>
      </c>
      <c r="G3444" t="s">
        <v>1237</v>
      </c>
      <c r="H3444" t="s">
        <v>1243</v>
      </c>
      <c r="J3444">
        <v>12</v>
      </c>
    </row>
    <row r="3445" spans="1:10">
      <c r="A3445">
        <v>711266</v>
      </c>
      <c r="B3445" t="s">
        <v>4069</v>
      </c>
      <c r="C3445" t="s">
        <v>4070</v>
      </c>
      <c r="D3445" t="s">
        <v>1234</v>
      </c>
      <c r="E3445" t="s">
        <v>1319</v>
      </c>
      <c r="F3445" t="s">
        <v>380</v>
      </c>
      <c r="G3445" t="s">
        <v>1237</v>
      </c>
      <c r="H3445" t="s">
        <v>1243</v>
      </c>
      <c r="J3445">
        <v>85</v>
      </c>
    </row>
    <row r="3446" spans="1:10">
      <c r="A3446">
        <v>889226</v>
      </c>
      <c r="B3446" t="s">
        <v>4071</v>
      </c>
      <c r="C3446" t="s">
        <v>4072</v>
      </c>
      <c r="D3446" t="s">
        <v>1241</v>
      </c>
      <c r="E3446" t="s">
        <v>1264</v>
      </c>
      <c r="F3446" t="s">
        <v>169</v>
      </c>
      <c r="G3446" t="s">
        <v>1237</v>
      </c>
      <c r="H3446" t="s">
        <v>1243</v>
      </c>
      <c r="J3446">
        <v>9</v>
      </c>
    </row>
    <row r="3447" spans="1:10">
      <c r="A3447">
        <v>777629</v>
      </c>
      <c r="B3447" t="s">
        <v>529</v>
      </c>
      <c r="C3447" t="s">
        <v>4073</v>
      </c>
      <c r="D3447" t="s">
        <v>1234</v>
      </c>
      <c r="E3447" t="s">
        <v>1271</v>
      </c>
      <c r="F3447" t="s">
        <v>3561</v>
      </c>
      <c r="G3447" t="s">
        <v>1237</v>
      </c>
      <c r="J3447">
        <v>11</v>
      </c>
    </row>
    <row r="3448" spans="1:10">
      <c r="A3448">
        <v>708849</v>
      </c>
      <c r="B3448" t="s">
        <v>1105</v>
      </c>
      <c r="C3448" t="s">
        <v>4073</v>
      </c>
      <c r="D3448" t="s">
        <v>1234</v>
      </c>
      <c r="E3448" t="s">
        <v>1236</v>
      </c>
      <c r="F3448" t="s">
        <v>4074</v>
      </c>
      <c r="G3448" t="s">
        <v>1237</v>
      </c>
      <c r="H3448" t="s">
        <v>1243</v>
      </c>
      <c r="J3448">
        <v>14</v>
      </c>
    </row>
    <row r="3449" spans="1:10">
      <c r="A3449">
        <v>804880</v>
      </c>
      <c r="B3449" t="s">
        <v>3329</v>
      </c>
      <c r="C3449" t="s">
        <v>4075</v>
      </c>
      <c r="D3449" t="s">
        <v>1241</v>
      </c>
      <c r="E3449" t="s">
        <v>1236</v>
      </c>
      <c r="F3449" t="s">
        <v>380</v>
      </c>
      <c r="G3449" t="s">
        <v>1237</v>
      </c>
      <c r="J3449">
        <v>78</v>
      </c>
    </row>
    <row r="3450" spans="1:10">
      <c r="A3450">
        <v>706750</v>
      </c>
      <c r="B3450" t="s">
        <v>661</v>
      </c>
      <c r="C3450" t="s">
        <v>4076</v>
      </c>
      <c r="D3450" t="s">
        <v>1234</v>
      </c>
      <c r="F3450" t="s">
        <v>380</v>
      </c>
      <c r="G3450" t="s">
        <v>1237</v>
      </c>
      <c r="J3450">
        <v>7</v>
      </c>
    </row>
    <row r="3451" spans="1:10">
      <c r="A3451">
        <v>708017</v>
      </c>
      <c r="B3451" t="s">
        <v>661</v>
      </c>
      <c r="C3451" t="s">
        <v>4077</v>
      </c>
      <c r="D3451" t="s">
        <v>1234</v>
      </c>
      <c r="F3451" t="s">
        <v>1261</v>
      </c>
      <c r="G3451" t="s">
        <v>1237</v>
      </c>
      <c r="J3451">
        <v>5</v>
      </c>
    </row>
    <row r="3452" spans="1:10">
      <c r="A3452">
        <v>775381</v>
      </c>
      <c r="B3452" t="s">
        <v>4078</v>
      </c>
      <c r="C3452" t="s">
        <v>4079</v>
      </c>
      <c r="D3452" t="s">
        <v>1234</v>
      </c>
      <c r="E3452" t="s">
        <v>1256</v>
      </c>
      <c r="F3452" t="s">
        <v>348</v>
      </c>
      <c r="G3452" t="s">
        <v>1237</v>
      </c>
      <c r="H3452" t="s">
        <v>1243</v>
      </c>
      <c r="J3452">
        <v>11</v>
      </c>
    </row>
    <row r="3453" spans="1:10">
      <c r="A3453">
        <v>888620</v>
      </c>
      <c r="B3453" t="s">
        <v>2910</v>
      </c>
      <c r="C3453" t="s">
        <v>4080</v>
      </c>
      <c r="D3453" t="s">
        <v>1241</v>
      </c>
      <c r="E3453" t="s">
        <v>1256</v>
      </c>
      <c r="F3453" t="s">
        <v>348</v>
      </c>
      <c r="G3453" t="s">
        <v>1237</v>
      </c>
      <c r="H3453" t="s">
        <v>1243</v>
      </c>
      <c r="I3453">
        <v>9155135</v>
      </c>
      <c r="J3453">
        <v>7</v>
      </c>
    </row>
    <row r="3454" spans="1:10">
      <c r="A3454">
        <v>703287</v>
      </c>
      <c r="B3454" t="s">
        <v>935</v>
      </c>
      <c r="C3454" t="s">
        <v>4081</v>
      </c>
      <c r="D3454" t="s">
        <v>1234</v>
      </c>
      <c r="E3454" t="s">
        <v>1254</v>
      </c>
      <c r="F3454" t="s">
        <v>59</v>
      </c>
      <c r="G3454" t="s">
        <v>1237</v>
      </c>
      <c r="J3454">
        <v>75</v>
      </c>
    </row>
    <row r="3455" spans="1:10">
      <c r="A3455">
        <v>888852</v>
      </c>
      <c r="B3455" t="s">
        <v>1168</v>
      </c>
      <c r="C3455" t="s">
        <v>4082</v>
      </c>
      <c r="D3455" t="s">
        <v>1241</v>
      </c>
      <c r="E3455" t="s">
        <v>1254</v>
      </c>
      <c r="F3455" t="s">
        <v>59</v>
      </c>
      <c r="G3455" t="s">
        <v>1237</v>
      </c>
      <c r="H3455" t="s">
        <v>1243</v>
      </c>
      <c r="I3455">
        <v>9155137</v>
      </c>
      <c r="J3455">
        <v>7</v>
      </c>
    </row>
    <row r="3456" spans="1:10">
      <c r="A3456">
        <v>888853</v>
      </c>
      <c r="B3456" t="s">
        <v>965</v>
      </c>
      <c r="C3456" t="s">
        <v>4082</v>
      </c>
      <c r="D3456" t="s">
        <v>1241</v>
      </c>
      <c r="E3456" t="s">
        <v>1254</v>
      </c>
      <c r="F3456" t="s">
        <v>59</v>
      </c>
      <c r="G3456" t="s">
        <v>1237</v>
      </c>
      <c r="H3456" t="s">
        <v>1243</v>
      </c>
      <c r="I3456">
        <v>9155165</v>
      </c>
      <c r="J3456">
        <v>10</v>
      </c>
    </row>
    <row r="3457" spans="1:10">
      <c r="A3457">
        <v>805044</v>
      </c>
      <c r="B3457" t="s">
        <v>2127</v>
      </c>
      <c r="C3457" t="s">
        <v>4082</v>
      </c>
      <c r="D3457" t="s">
        <v>1241</v>
      </c>
      <c r="E3457" t="s">
        <v>1254</v>
      </c>
      <c r="F3457" t="s">
        <v>59</v>
      </c>
      <c r="G3457" t="s">
        <v>1237</v>
      </c>
      <c r="J3457">
        <v>76</v>
      </c>
    </row>
    <row r="3458" spans="1:10">
      <c r="A3458">
        <v>806661</v>
      </c>
      <c r="B3458" t="s">
        <v>1449</v>
      </c>
      <c r="C3458" t="s">
        <v>4083</v>
      </c>
      <c r="D3458" t="s">
        <v>1241</v>
      </c>
      <c r="E3458" t="s">
        <v>1292</v>
      </c>
      <c r="F3458" t="s">
        <v>380</v>
      </c>
      <c r="G3458" t="s">
        <v>1237</v>
      </c>
      <c r="J3458">
        <v>85</v>
      </c>
    </row>
    <row r="3459" spans="1:10">
      <c r="A3459">
        <v>704033</v>
      </c>
      <c r="B3459" t="s">
        <v>1425</v>
      </c>
      <c r="C3459" t="s">
        <v>4084</v>
      </c>
      <c r="D3459" t="s">
        <v>1234</v>
      </c>
      <c r="E3459" t="s">
        <v>1242</v>
      </c>
      <c r="F3459" t="s">
        <v>219</v>
      </c>
      <c r="G3459" t="s">
        <v>1237</v>
      </c>
      <c r="J3459">
        <v>9</v>
      </c>
    </row>
    <row r="3460" spans="1:10">
      <c r="A3460">
        <v>774319</v>
      </c>
      <c r="B3460" t="s">
        <v>1288</v>
      </c>
      <c r="C3460" t="s">
        <v>4084</v>
      </c>
      <c r="D3460" t="s">
        <v>1234</v>
      </c>
      <c r="F3460" t="s">
        <v>1263</v>
      </c>
      <c r="G3460" t="s">
        <v>1237</v>
      </c>
      <c r="H3460" t="s">
        <v>1243</v>
      </c>
      <c r="J3460">
        <v>80</v>
      </c>
    </row>
    <row r="3461" spans="1:10">
      <c r="A3461">
        <v>810659</v>
      </c>
      <c r="B3461" t="s">
        <v>2506</v>
      </c>
      <c r="C3461" t="s">
        <v>4085</v>
      </c>
      <c r="D3461" t="s">
        <v>1241</v>
      </c>
      <c r="E3461" t="s">
        <v>1242</v>
      </c>
      <c r="F3461" t="s">
        <v>1261</v>
      </c>
      <c r="G3461" t="s">
        <v>1237</v>
      </c>
      <c r="J3461">
        <v>8</v>
      </c>
    </row>
    <row r="3462" spans="1:10">
      <c r="A3462">
        <v>701904</v>
      </c>
      <c r="B3462" t="s">
        <v>1477</v>
      </c>
      <c r="C3462" t="s">
        <v>4086</v>
      </c>
      <c r="D3462" t="s">
        <v>1234</v>
      </c>
      <c r="F3462" t="s">
        <v>380</v>
      </c>
      <c r="G3462" t="s">
        <v>1237</v>
      </c>
      <c r="J3462">
        <v>7</v>
      </c>
    </row>
    <row r="3463" spans="1:10">
      <c r="A3463">
        <v>810357</v>
      </c>
      <c r="B3463" t="s">
        <v>1831</v>
      </c>
      <c r="C3463" t="s">
        <v>4087</v>
      </c>
      <c r="D3463" t="s">
        <v>1241</v>
      </c>
      <c r="F3463" t="s">
        <v>179</v>
      </c>
      <c r="G3463" t="s">
        <v>1237</v>
      </c>
      <c r="J3463">
        <v>90</v>
      </c>
    </row>
    <row r="3464" spans="1:10">
      <c r="A3464">
        <v>712366</v>
      </c>
      <c r="B3464" t="s">
        <v>1019</v>
      </c>
      <c r="C3464" t="s">
        <v>4088</v>
      </c>
      <c r="D3464" t="s">
        <v>1234</v>
      </c>
      <c r="E3464" t="s">
        <v>1236</v>
      </c>
      <c r="F3464" t="s">
        <v>179</v>
      </c>
      <c r="G3464" t="s">
        <v>1237</v>
      </c>
      <c r="J3464">
        <v>86</v>
      </c>
    </row>
    <row r="3465" spans="1:10">
      <c r="A3465">
        <v>712891</v>
      </c>
      <c r="B3465" t="s">
        <v>1258</v>
      </c>
      <c r="C3465" t="s">
        <v>4089</v>
      </c>
      <c r="D3465" t="s">
        <v>1234</v>
      </c>
      <c r="F3465" t="s">
        <v>380</v>
      </c>
      <c r="G3465" t="s">
        <v>1237</v>
      </c>
      <c r="J3465">
        <v>9</v>
      </c>
    </row>
    <row r="3466" spans="1:10">
      <c r="A3466">
        <v>812813</v>
      </c>
      <c r="B3466" t="s">
        <v>1279</v>
      </c>
      <c r="C3466" t="s">
        <v>4090</v>
      </c>
      <c r="D3466" t="s">
        <v>1241</v>
      </c>
      <c r="F3466" t="s">
        <v>380</v>
      </c>
      <c r="G3466" t="s">
        <v>1237</v>
      </c>
      <c r="J3466">
        <v>78</v>
      </c>
    </row>
    <row r="3467" spans="1:10">
      <c r="A3467">
        <v>807022</v>
      </c>
      <c r="B3467" t="s">
        <v>1351</v>
      </c>
      <c r="C3467" t="s">
        <v>4091</v>
      </c>
      <c r="D3467" t="s">
        <v>1241</v>
      </c>
      <c r="E3467" t="s">
        <v>1236</v>
      </c>
      <c r="F3467" t="s">
        <v>380</v>
      </c>
      <c r="G3467" t="s">
        <v>1237</v>
      </c>
      <c r="J3467">
        <v>82</v>
      </c>
    </row>
    <row r="3468" spans="1:10">
      <c r="A3468">
        <v>708864</v>
      </c>
      <c r="B3468" t="s">
        <v>1019</v>
      </c>
      <c r="C3468" t="s">
        <v>4092</v>
      </c>
      <c r="D3468" t="s">
        <v>1234</v>
      </c>
      <c r="E3468" t="s">
        <v>1236</v>
      </c>
      <c r="F3468" t="s">
        <v>380</v>
      </c>
      <c r="G3468" t="s">
        <v>1237</v>
      </c>
      <c r="J3468">
        <v>69</v>
      </c>
    </row>
    <row r="3469" spans="1:10">
      <c r="A3469">
        <v>808269</v>
      </c>
      <c r="B3469" t="s">
        <v>1478</v>
      </c>
      <c r="C3469" t="s">
        <v>4093</v>
      </c>
      <c r="D3469" t="s">
        <v>1241</v>
      </c>
      <c r="E3469" t="s">
        <v>1242</v>
      </c>
      <c r="F3469" t="s">
        <v>1261</v>
      </c>
      <c r="G3469" t="s">
        <v>1237</v>
      </c>
      <c r="J3469">
        <v>9</v>
      </c>
    </row>
    <row r="3470" spans="1:10">
      <c r="A3470">
        <v>707674</v>
      </c>
      <c r="B3470" t="s">
        <v>1336</v>
      </c>
      <c r="C3470" t="s">
        <v>4094</v>
      </c>
      <c r="D3470" t="s">
        <v>1234</v>
      </c>
      <c r="F3470" t="s">
        <v>380</v>
      </c>
      <c r="G3470" t="s">
        <v>1237</v>
      </c>
      <c r="J3470">
        <v>70</v>
      </c>
    </row>
    <row r="3471" spans="1:10">
      <c r="A3471">
        <v>810529</v>
      </c>
      <c r="B3471" t="s">
        <v>1683</v>
      </c>
      <c r="C3471" t="s">
        <v>4095</v>
      </c>
      <c r="D3471" t="s">
        <v>1241</v>
      </c>
      <c r="E3471" t="s">
        <v>1242</v>
      </c>
      <c r="F3471" t="s">
        <v>380</v>
      </c>
      <c r="G3471" t="s">
        <v>1237</v>
      </c>
      <c r="J3471">
        <v>2</v>
      </c>
    </row>
    <row r="3472" spans="1:10">
      <c r="A3472">
        <v>706724</v>
      </c>
      <c r="B3472" t="s">
        <v>3944</v>
      </c>
      <c r="C3472" t="s">
        <v>4096</v>
      </c>
      <c r="D3472" t="s">
        <v>1234</v>
      </c>
      <c r="F3472" t="s">
        <v>380</v>
      </c>
      <c r="G3472" t="s">
        <v>1237</v>
      </c>
      <c r="J3472">
        <v>67</v>
      </c>
    </row>
    <row r="3473" spans="1:10">
      <c r="A3473">
        <v>708884</v>
      </c>
      <c r="B3473" t="s">
        <v>1814</v>
      </c>
      <c r="C3473" t="s">
        <v>4097</v>
      </c>
      <c r="D3473" t="s">
        <v>1234</v>
      </c>
      <c r="E3473" t="s">
        <v>1236</v>
      </c>
      <c r="F3473" t="s">
        <v>179</v>
      </c>
      <c r="G3473" t="s">
        <v>1237</v>
      </c>
      <c r="H3473" t="s">
        <v>1243</v>
      </c>
      <c r="I3473">
        <v>9150133</v>
      </c>
      <c r="J3473">
        <v>97</v>
      </c>
    </row>
    <row r="3474" spans="1:10">
      <c r="A3474">
        <v>812136</v>
      </c>
      <c r="B3474" t="s">
        <v>1495</v>
      </c>
      <c r="C3474" t="s">
        <v>4098</v>
      </c>
      <c r="D3474" t="s">
        <v>1241</v>
      </c>
      <c r="E3474" t="s">
        <v>1236</v>
      </c>
      <c r="F3474" t="s">
        <v>380</v>
      </c>
      <c r="G3474" t="s">
        <v>1237</v>
      </c>
      <c r="J3474">
        <v>95</v>
      </c>
    </row>
    <row r="3475" spans="1:10">
      <c r="A3475">
        <v>803962</v>
      </c>
      <c r="B3475" t="s">
        <v>131</v>
      </c>
      <c r="C3475" t="s">
        <v>4099</v>
      </c>
      <c r="D3475" t="s">
        <v>1241</v>
      </c>
      <c r="E3475" t="s">
        <v>1242</v>
      </c>
      <c r="F3475" t="s">
        <v>380</v>
      </c>
      <c r="G3475" t="s">
        <v>1237</v>
      </c>
      <c r="J3475">
        <v>13</v>
      </c>
    </row>
    <row r="3476" spans="1:10">
      <c r="A3476">
        <v>802247</v>
      </c>
      <c r="B3476" t="s">
        <v>915</v>
      </c>
      <c r="C3476" t="s">
        <v>4099</v>
      </c>
      <c r="D3476" t="s">
        <v>1241</v>
      </c>
      <c r="E3476" t="s">
        <v>1242</v>
      </c>
      <c r="F3476" t="s">
        <v>380</v>
      </c>
      <c r="G3476" t="s">
        <v>1237</v>
      </c>
      <c r="J3476">
        <v>15</v>
      </c>
    </row>
    <row r="3477" spans="1:10">
      <c r="A3477">
        <v>777050</v>
      </c>
      <c r="B3477" t="s">
        <v>1265</v>
      </c>
      <c r="C3477" t="s">
        <v>4100</v>
      </c>
      <c r="D3477" t="s">
        <v>1234</v>
      </c>
      <c r="E3477" t="s">
        <v>1312</v>
      </c>
      <c r="F3477" t="s">
        <v>219</v>
      </c>
      <c r="G3477" t="s">
        <v>1237</v>
      </c>
      <c r="H3477" t="s">
        <v>1243</v>
      </c>
      <c r="J3477">
        <v>6</v>
      </c>
    </row>
    <row r="3478" spans="1:10">
      <c r="A3478">
        <v>713195</v>
      </c>
      <c r="B3478" t="s">
        <v>655</v>
      </c>
      <c r="C3478" t="s">
        <v>4100</v>
      </c>
      <c r="D3478" t="s">
        <v>1234</v>
      </c>
      <c r="E3478" t="s">
        <v>1254</v>
      </c>
      <c r="F3478" t="s">
        <v>380</v>
      </c>
      <c r="G3478" t="s">
        <v>1237</v>
      </c>
      <c r="J3478">
        <v>11</v>
      </c>
    </row>
    <row r="3479" spans="1:10">
      <c r="A3479">
        <v>703308</v>
      </c>
      <c r="B3479" t="s">
        <v>1258</v>
      </c>
      <c r="C3479" t="s">
        <v>4101</v>
      </c>
      <c r="D3479" t="s">
        <v>1234</v>
      </c>
      <c r="E3479" t="s">
        <v>1236</v>
      </c>
      <c r="F3479" t="s">
        <v>380</v>
      </c>
      <c r="G3479" t="s">
        <v>1237</v>
      </c>
      <c r="J3479">
        <v>83</v>
      </c>
    </row>
    <row r="3480" spans="1:10">
      <c r="A3480">
        <v>801760</v>
      </c>
      <c r="B3480" t="s">
        <v>965</v>
      </c>
      <c r="C3480" t="s">
        <v>4102</v>
      </c>
      <c r="D3480" t="s">
        <v>1241</v>
      </c>
      <c r="F3480" t="s">
        <v>380</v>
      </c>
      <c r="G3480" t="s">
        <v>1237</v>
      </c>
      <c r="J3480">
        <v>85</v>
      </c>
    </row>
    <row r="3481" spans="1:10">
      <c r="A3481">
        <v>704232</v>
      </c>
      <c r="B3481" t="s">
        <v>1023</v>
      </c>
      <c r="C3481" t="s">
        <v>4103</v>
      </c>
      <c r="D3481" t="s">
        <v>1234</v>
      </c>
      <c r="E3481" t="s">
        <v>1250</v>
      </c>
      <c r="F3481" t="s">
        <v>380</v>
      </c>
      <c r="G3481" t="s">
        <v>1237</v>
      </c>
      <c r="J3481">
        <v>4</v>
      </c>
    </row>
    <row r="3482" spans="1:10">
      <c r="A3482">
        <v>706280</v>
      </c>
      <c r="B3482" t="s">
        <v>4104</v>
      </c>
      <c r="C3482" t="s">
        <v>4105</v>
      </c>
      <c r="D3482" t="s">
        <v>1234</v>
      </c>
      <c r="E3482" t="s">
        <v>1236</v>
      </c>
      <c r="F3482" t="s">
        <v>380</v>
      </c>
      <c r="G3482" t="s">
        <v>1237</v>
      </c>
      <c r="J3482">
        <v>89</v>
      </c>
    </row>
    <row r="3483" spans="1:10">
      <c r="A3483">
        <v>702267</v>
      </c>
      <c r="B3483" t="s">
        <v>1349</v>
      </c>
      <c r="C3483" t="s">
        <v>4106</v>
      </c>
      <c r="D3483" t="s">
        <v>1234</v>
      </c>
      <c r="E3483" t="s">
        <v>1235</v>
      </c>
      <c r="F3483" t="s">
        <v>380</v>
      </c>
      <c r="G3483" t="s">
        <v>1237</v>
      </c>
      <c r="J3483">
        <v>12</v>
      </c>
    </row>
    <row r="3484" spans="1:10">
      <c r="A3484">
        <v>776056</v>
      </c>
      <c r="B3484" t="s">
        <v>1258</v>
      </c>
      <c r="C3484" t="s">
        <v>4107</v>
      </c>
      <c r="D3484" t="s">
        <v>1234</v>
      </c>
      <c r="E3484" t="s">
        <v>1236</v>
      </c>
      <c r="F3484" t="s">
        <v>380</v>
      </c>
      <c r="G3484" t="s">
        <v>1237</v>
      </c>
      <c r="H3484" t="s">
        <v>1243</v>
      </c>
      <c r="J3484">
        <v>98</v>
      </c>
    </row>
    <row r="3485" spans="1:10">
      <c r="A3485">
        <v>705586</v>
      </c>
      <c r="B3485" t="s">
        <v>1595</v>
      </c>
      <c r="C3485" t="s">
        <v>4107</v>
      </c>
      <c r="D3485" t="s">
        <v>1234</v>
      </c>
      <c r="E3485" t="s">
        <v>1249</v>
      </c>
      <c r="F3485" t="s">
        <v>380</v>
      </c>
      <c r="G3485" t="s">
        <v>1237</v>
      </c>
      <c r="J3485">
        <v>93</v>
      </c>
    </row>
    <row r="3486" spans="1:10">
      <c r="A3486">
        <v>717732</v>
      </c>
      <c r="B3486" t="s">
        <v>652</v>
      </c>
      <c r="C3486" t="s">
        <v>4108</v>
      </c>
      <c r="D3486" t="s">
        <v>1234</v>
      </c>
      <c r="F3486" t="s">
        <v>380</v>
      </c>
      <c r="G3486" t="s">
        <v>1237</v>
      </c>
      <c r="J3486">
        <v>97</v>
      </c>
    </row>
    <row r="3487" spans="1:10">
      <c r="A3487">
        <v>700955</v>
      </c>
      <c r="B3487" t="s">
        <v>1133</v>
      </c>
      <c r="C3487" t="s">
        <v>4109</v>
      </c>
      <c r="D3487" t="s">
        <v>1234</v>
      </c>
      <c r="E3487" t="s">
        <v>1236</v>
      </c>
      <c r="F3487" t="s">
        <v>380</v>
      </c>
      <c r="G3487" t="s">
        <v>1237</v>
      </c>
      <c r="H3487" t="s">
        <v>1243</v>
      </c>
      <c r="J3487">
        <v>87</v>
      </c>
    </row>
    <row r="3488" spans="1:10">
      <c r="A3488">
        <v>702005</v>
      </c>
      <c r="B3488" t="s">
        <v>2041</v>
      </c>
      <c r="C3488" t="s">
        <v>4110</v>
      </c>
      <c r="D3488" t="s">
        <v>1234</v>
      </c>
      <c r="E3488" t="s">
        <v>1254</v>
      </c>
      <c r="F3488" t="s">
        <v>380</v>
      </c>
      <c r="G3488" t="s">
        <v>1237</v>
      </c>
      <c r="J3488">
        <v>78</v>
      </c>
    </row>
    <row r="3489" spans="1:10">
      <c r="A3489">
        <v>776096</v>
      </c>
      <c r="B3489" t="s">
        <v>943</v>
      </c>
      <c r="C3489" t="s">
        <v>4111</v>
      </c>
      <c r="D3489" t="s">
        <v>1234</v>
      </c>
      <c r="E3489" t="s">
        <v>1250</v>
      </c>
      <c r="F3489" t="s">
        <v>380</v>
      </c>
      <c r="G3489" t="s">
        <v>1237</v>
      </c>
      <c r="H3489" t="s">
        <v>1243</v>
      </c>
      <c r="J3489">
        <v>7</v>
      </c>
    </row>
    <row r="3490" spans="1:10">
      <c r="A3490">
        <v>803843</v>
      </c>
      <c r="B3490" t="s">
        <v>1406</v>
      </c>
      <c r="C3490" t="s">
        <v>4112</v>
      </c>
      <c r="D3490" t="s">
        <v>1241</v>
      </c>
      <c r="E3490" t="s">
        <v>1250</v>
      </c>
      <c r="F3490" t="s">
        <v>380</v>
      </c>
      <c r="G3490" t="s">
        <v>1237</v>
      </c>
      <c r="J3490">
        <v>5</v>
      </c>
    </row>
    <row r="3491" spans="1:10">
      <c r="A3491">
        <v>711843</v>
      </c>
      <c r="B3491" t="s">
        <v>1755</v>
      </c>
      <c r="C3491" t="s">
        <v>4113</v>
      </c>
      <c r="D3491" t="s">
        <v>1234</v>
      </c>
      <c r="E3491" t="s">
        <v>1254</v>
      </c>
      <c r="F3491" t="s">
        <v>380</v>
      </c>
      <c r="G3491" t="s">
        <v>1237</v>
      </c>
      <c r="J3491">
        <v>86</v>
      </c>
    </row>
    <row r="3492" spans="1:10">
      <c r="A3492">
        <v>713216</v>
      </c>
      <c r="B3492" t="s">
        <v>1023</v>
      </c>
      <c r="C3492" t="s">
        <v>4114</v>
      </c>
      <c r="D3492" t="s">
        <v>1234</v>
      </c>
      <c r="E3492" t="s">
        <v>1235</v>
      </c>
      <c r="F3492" t="s">
        <v>1447</v>
      </c>
      <c r="G3492" t="s">
        <v>1237</v>
      </c>
      <c r="J3492">
        <v>83</v>
      </c>
    </row>
    <row r="3493" spans="1:10">
      <c r="A3493">
        <v>809232</v>
      </c>
      <c r="B3493" t="s">
        <v>1030</v>
      </c>
      <c r="C3493" t="s">
        <v>4115</v>
      </c>
      <c r="D3493" t="s">
        <v>1241</v>
      </c>
      <c r="E3493" t="s">
        <v>1235</v>
      </c>
      <c r="F3493" t="s">
        <v>1447</v>
      </c>
      <c r="G3493" t="s">
        <v>1237</v>
      </c>
      <c r="J3493">
        <v>88</v>
      </c>
    </row>
    <row r="3494" spans="1:10">
      <c r="A3494">
        <v>805510</v>
      </c>
      <c r="B3494" t="s">
        <v>1583</v>
      </c>
      <c r="C3494" t="s">
        <v>4115</v>
      </c>
      <c r="D3494" t="s">
        <v>1241</v>
      </c>
      <c r="E3494" t="s">
        <v>1235</v>
      </c>
      <c r="F3494" t="s">
        <v>1447</v>
      </c>
      <c r="G3494" t="s">
        <v>1237</v>
      </c>
      <c r="J3494">
        <v>14</v>
      </c>
    </row>
    <row r="3495" spans="1:10">
      <c r="A3495">
        <v>889883</v>
      </c>
      <c r="B3495" t="s">
        <v>2127</v>
      </c>
      <c r="C3495" t="s">
        <v>4115</v>
      </c>
      <c r="D3495" t="s">
        <v>1241</v>
      </c>
      <c r="E3495" t="s">
        <v>1235</v>
      </c>
      <c r="F3495" t="s">
        <v>380</v>
      </c>
      <c r="G3495" t="s">
        <v>1237</v>
      </c>
      <c r="H3495" t="s">
        <v>1243</v>
      </c>
      <c r="I3495">
        <v>1159968</v>
      </c>
      <c r="J3495">
        <v>90</v>
      </c>
    </row>
    <row r="3496" spans="1:10">
      <c r="A3496">
        <v>706381</v>
      </c>
      <c r="B3496" t="s">
        <v>1023</v>
      </c>
      <c r="C3496" t="s">
        <v>4116</v>
      </c>
      <c r="D3496" t="s">
        <v>1234</v>
      </c>
      <c r="F3496" t="s">
        <v>380</v>
      </c>
      <c r="G3496" t="s">
        <v>1237</v>
      </c>
      <c r="J3496">
        <v>77</v>
      </c>
    </row>
    <row r="3497" spans="1:10">
      <c r="A3497">
        <v>779160</v>
      </c>
      <c r="B3497" t="s">
        <v>531</v>
      </c>
      <c r="C3497" t="s">
        <v>4117</v>
      </c>
      <c r="D3497" t="s">
        <v>1234</v>
      </c>
      <c r="E3497" t="s">
        <v>1254</v>
      </c>
      <c r="F3497" t="s">
        <v>169</v>
      </c>
      <c r="G3497" t="s">
        <v>1237</v>
      </c>
      <c r="H3497" t="s">
        <v>1243</v>
      </c>
      <c r="J3497">
        <v>17</v>
      </c>
    </row>
    <row r="3498" spans="1:10">
      <c r="A3498">
        <v>708573</v>
      </c>
      <c r="B3498" t="s">
        <v>1288</v>
      </c>
      <c r="C3498" t="s">
        <v>4118</v>
      </c>
      <c r="D3498" t="s">
        <v>1234</v>
      </c>
      <c r="F3498" t="s">
        <v>179</v>
      </c>
      <c r="G3498" t="s">
        <v>1237</v>
      </c>
      <c r="H3498" t="s">
        <v>1243</v>
      </c>
      <c r="I3498">
        <v>9150250</v>
      </c>
      <c r="J3498">
        <v>92</v>
      </c>
    </row>
    <row r="3499" spans="1:10">
      <c r="A3499">
        <v>806752</v>
      </c>
      <c r="B3499" t="s">
        <v>2498</v>
      </c>
      <c r="C3499" t="s">
        <v>4119</v>
      </c>
      <c r="D3499" t="s">
        <v>1241</v>
      </c>
      <c r="F3499" t="s">
        <v>380</v>
      </c>
      <c r="G3499" t="s">
        <v>1237</v>
      </c>
      <c r="J3499">
        <v>74</v>
      </c>
    </row>
    <row r="3500" spans="1:10">
      <c r="A3500">
        <v>776145</v>
      </c>
      <c r="B3500" t="s">
        <v>661</v>
      </c>
      <c r="C3500" t="s">
        <v>4120</v>
      </c>
      <c r="D3500" t="s">
        <v>1234</v>
      </c>
      <c r="E3500" t="s">
        <v>1236</v>
      </c>
      <c r="F3500" t="s">
        <v>169</v>
      </c>
      <c r="G3500" t="s">
        <v>1237</v>
      </c>
      <c r="H3500" t="s">
        <v>1243</v>
      </c>
      <c r="J3500">
        <v>11</v>
      </c>
    </row>
    <row r="3501" spans="1:10">
      <c r="A3501">
        <v>776146</v>
      </c>
      <c r="B3501" t="s">
        <v>1133</v>
      </c>
      <c r="C3501" t="s">
        <v>4120</v>
      </c>
      <c r="D3501" t="s">
        <v>1234</v>
      </c>
      <c r="E3501" t="s">
        <v>1236</v>
      </c>
      <c r="F3501" t="s">
        <v>169</v>
      </c>
      <c r="G3501" t="s">
        <v>1237</v>
      </c>
      <c r="H3501" t="s">
        <v>1243</v>
      </c>
      <c r="J3501">
        <v>11</v>
      </c>
    </row>
    <row r="3502" spans="1:10">
      <c r="A3502">
        <v>710930</v>
      </c>
      <c r="B3502" t="s">
        <v>1404</v>
      </c>
      <c r="C3502" t="s">
        <v>4120</v>
      </c>
      <c r="D3502" t="s">
        <v>1234</v>
      </c>
      <c r="E3502" t="s">
        <v>1249</v>
      </c>
      <c r="F3502" t="s">
        <v>380</v>
      </c>
      <c r="G3502" t="s">
        <v>1237</v>
      </c>
      <c r="J3502">
        <v>67</v>
      </c>
    </row>
    <row r="3503" spans="1:10">
      <c r="A3503">
        <v>776164</v>
      </c>
      <c r="B3503" t="s">
        <v>2461</v>
      </c>
      <c r="C3503" t="s">
        <v>4120</v>
      </c>
      <c r="D3503" t="s">
        <v>1234</v>
      </c>
      <c r="E3503" t="s">
        <v>1236</v>
      </c>
      <c r="F3503" t="s">
        <v>169</v>
      </c>
      <c r="G3503" t="s">
        <v>1237</v>
      </c>
      <c r="H3503" t="s">
        <v>1243</v>
      </c>
      <c r="I3503">
        <v>9150383</v>
      </c>
      <c r="J3503">
        <v>75</v>
      </c>
    </row>
    <row r="3504" spans="1:10">
      <c r="A3504">
        <v>705231</v>
      </c>
      <c r="B3504" t="s">
        <v>1025</v>
      </c>
      <c r="C3504" t="s">
        <v>4121</v>
      </c>
      <c r="D3504" t="s">
        <v>1234</v>
      </c>
      <c r="E3504" t="s">
        <v>1254</v>
      </c>
      <c r="F3504" t="s">
        <v>1261</v>
      </c>
      <c r="G3504" t="s">
        <v>1237</v>
      </c>
      <c r="J3504">
        <v>6</v>
      </c>
    </row>
    <row r="3505" spans="1:10">
      <c r="A3505">
        <v>714751</v>
      </c>
      <c r="B3505" t="s">
        <v>1023</v>
      </c>
      <c r="C3505" t="s">
        <v>4122</v>
      </c>
      <c r="D3505" t="s">
        <v>1234</v>
      </c>
      <c r="E3505" t="s">
        <v>1312</v>
      </c>
      <c r="F3505" t="s">
        <v>380</v>
      </c>
      <c r="G3505" t="s">
        <v>1237</v>
      </c>
      <c r="H3505" t="s">
        <v>1243</v>
      </c>
      <c r="J3505">
        <v>86</v>
      </c>
    </row>
    <row r="3506" spans="1:10">
      <c r="A3506">
        <v>714271</v>
      </c>
      <c r="B3506" t="s">
        <v>1258</v>
      </c>
      <c r="C3506" t="s">
        <v>4123</v>
      </c>
      <c r="D3506" t="s">
        <v>1234</v>
      </c>
      <c r="F3506" t="s">
        <v>380</v>
      </c>
      <c r="G3506" t="s">
        <v>1237</v>
      </c>
      <c r="J3506">
        <v>87</v>
      </c>
    </row>
    <row r="3507" spans="1:10">
      <c r="A3507">
        <v>706794</v>
      </c>
      <c r="B3507" t="s">
        <v>4124</v>
      </c>
      <c r="C3507" t="s">
        <v>4125</v>
      </c>
      <c r="D3507" t="s">
        <v>1234</v>
      </c>
      <c r="E3507" t="s">
        <v>1235</v>
      </c>
      <c r="F3507" t="s">
        <v>380</v>
      </c>
      <c r="G3507" t="s">
        <v>1237</v>
      </c>
      <c r="J3507">
        <v>5</v>
      </c>
    </row>
    <row r="3508" spans="1:10">
      <c r="A3508">
        <v>805846</v>
      </c>
      <c r="B3508" t="s">
        <v>1563</v>
      </c>
      <c r="C3508" t="s">
        <v>4126</v>
      </c>
      <c r="D3508" t="s">
        <v>1241</v>
      </c>
      <c r="E3508" t="s">
        <v>1254</v>
      </c>
      <c r="F3508" t="s">
        <v>380</v>
      </c>
      <c r="G3508" t="s">
        <v>1237</v>
      </c>
      <c r="J3508">
        <v>10</v>
      </c>
    </row>
    <row r="3509" spans="1:10">
      <c r="A3509">
        <v>707184</v>
      </c>
      <c r="B3509" t="s">
        <v>1069</v>
      </c>
      <c r="C3509" t="s">
        <v>4127</v>
      </c>
      <c r="D3509" t="s">
        <v>1234</v>
      </c>
      <c r="F3509" t="s">
        <v>380</v>
      </c>
      <c r="G3509" t="s">
        <v>1237</v>
      </c>
      <c r="H3509" t="s">
        <v>1243</v>
      </c>
      <c r="J3509">
        <v>89</v>
      </c>
    </row>
    <row r="3510" spans="1:10">
      <c r="A3510">
        <v>706081</v>
      </c>
      <c r="B3510" t="s">
        <v>116</v>
      </c>
      <c r="C3510" t="s">
        <v>4128</v>
      </c>
      <c r="D3510" t="s">
        <v>1234</v>
      </c>
      <c r="E3510" t="s">
        <v>1254</v>
      </c>
      <c r="F3510" t="s">
        <v>380</v>
      </c>
      <c r="G3510" t="s">
        <v>1237</v>
      </c>
      <c r="J3510">
        <v>94</v>
      </c>
    </row>
    <row r="3511" spans="1:10">
      <c r="A3511">
        <v>705494</v>
      </c>
      <c r="B3511" t="s">
        <v>1156</v>
      </c>
      <c r="C3511" t="s">
        <v>4129</v>
      </c>
      <c r="D3511" t="s">
        <v>1234</v>
      </c>
      <c r="E3511" t="s">
        <v>1242</v>
      </c>
      <c r="F3511" t="s">
        <v>380</v>
      </c>
      <c r="G3511" t="s">
        <v>1237</v>
      </c>
      <c r="H3511" t="s">
        <v>1243</v>
      </c>
      <c r="J3511">
        <v>87</v>
      </c>
    </row>
    <row r="3512" spans="1:10">
      <c r="A3512">
        <v>701960</v>
      </c>
      <c r="B3512" t="s">
        <v>1999</v>
      </c>
      <c r="C3512" t="s">
        <v>4130</v>
      </c>
      <c r="D3512" t="s">
        <v>1234</v>
      </c>
      <c r="F3512" t="s">
        <v>380</v>
      </c>
      <c r="G3512" t="s">
        <v>1237</v>
      </c>
      <c r="J3512">
        <v>70</v>
      </c>
    </row>
    <row r="3513" spans="1:10">
      <c r="A3513">
        <v>717797</v>
      </c>
      <c r="B3513" t="s">
        <v>1019</v>
      </c>
      <c r="C3513" t="s">
        <v>4131</v>
      </c>
      <c r="D3513" t="s">
        <v>1234</v>
      </c>
      <c r="F3513" t="s">
        <v>380</v>
      </c>
      <c r="G3513" t="s">
        <v>1237</v>
      </c>
      <c r="J3513">
        <v>90</v>
      </c>
    </row>
    <row r="3514" spans="1:10">
      <c r="A3514">
        <v>777112</v>
      </c>
      <c r="B3514" t="s">
        <v>527</v>
      </c>
      <c r="C3514" t="s">
        <v>1147</v>
      </c>
      <c r="D3514" t="s">
        <v>1234</v>
      </c>
      <c r="E3514" t="s">
        <v>1236</v>
      </c>
      <c r="F3514" t="s">
        <v>561</v>
      </c>
      <c r="G3514" t="s">
        <v>1237</v>
      </c>
      <c r="H3514" t="s">
        <v>1243</v>
      </c>
      <c r="J3514">
        <v>10</v>
      </c>
    </row>
    <row r="3515" spans="1:10">
      <c r="A3515">
        <v>808949</v>
      </c>
      <c r="B3515" t="s">
        <v>1432</v>
      </c>
      <c r="C3515" t="s">
        <v>4132</v>
      </c>
      <c r="D3515" t="s">
        <v>1241</v>
      </c>
      <c r="F3515" t="s">
        <v>380</v>
      </c>
      <c r="G3515" t="s">
        <v>1237</v>
      </c>
      <c r="J3515">
        <v>83</v>
      </c>
    </row>
    <row r="3516" spans="1:10">
      <c r="A3516">
        <v>802693</v>
      </c>
      <c r="B3516" t="s">
        <v>1748</v>
      </c>
      <c r="C3516" t="s">
        <v>4133</v>
      </c>
      <c r="D3516" t="s">
        <v>1241</v>
      </c>
      <c r="E3516" t="s">
        <v>1242</v>
      </c>
      <c r="F3516" t="s">
        <v>1263</v>
      </c>
      <c r="G3516" t="s">
        <v>1237</v>
      </c>
      <c r="H3516" t="s">
        <v>1243</v>
      </c>
      <c r="J3516">
        <v>14</v>
      </c>
    </row>
    <row r="3517" spans="1:10">
      <c r="A3517">
        <v>704927</v>
      </c>
      <c r="B3517" t="s">
        <v>1477</v>
      </c>
      <c r="C3517" t="s">
        <v>4134</v>
      </c>
      <c r="D3517" t="s">
        <v>1234</v>
      </c>
      <c r="E3517" t="s">
        <v>1271</v>
      </c>
      <c r="F3517" t="s">
        <v>380</v>
      </c>
      <c r="G3517" t="s">
        <v>1237</v>
      </c>
      <c r="H3517" t="s">
        <v>1243</v>
      </c>
      <c r="J3517">
        <v>87</v>
      </c>
    </row>
    <row r="3518" spans="1:10">
      <c r="A3518">
        <v>707006</v>
      </c>
      <c r="B3518" t="s">
        <v>4135</v>
      </c>
      <c r="C3518" t="s">
        <v>4136</v>
      </c>
      <c r="D3518" t="s">
        <v>1234</v>
      </c>
      <c r="E3518" t="s">
        <v>1235</v>
      </c>
      <c r="F3518" t="s">
        <v>1263</v>
      </c>
      <c r="G3518" t="s">
        <v>1237</v>
      </c>
      <c r="J3518">
        <v>5</v>
      </c>
    </row>
    <row r="3519" spans="1:10">
      <c r="A3519">
        <v>805595</v>
      </c>
      <c r="B3519" t="s">
        <v>1279</v>
      </c>
      <c r="C3519" t="s">
        <v>4137</v>
      </c>
      <c r="D3519" t="s">
        <v>1241</v>
      </c>
      <c r="E3519" t="s">
        <v>1271</v>
      </c>
      <c r="F3519" t="s">
        <v>380</v>
      </c>
      <c r="G3519" t="s">
        <v>1237</v>
      </c>
      <c r="J3519">
        <v>74</v>
      </c>
    </row>
    <row r="3520" spans="1:10">
      <c r="A3520">
        <v>706867</v>
      </c>
      <c r="B3520" t="s">
        <v>4138</v>
      </c>
      <c r="C3520" t="s">
        <v>4139</v>
      </c>
      <c r="D3520" t="s">
        <v>1234</v>
      </c>
      <c r="F3520" t="s">
        <v>380</v>
      </c>
      <c r="G3520" t="s">
        <v>1237</v>
      </c>
      <c r="J3520">
        <v>76</v>
      </c>
    </row>
    <row r="3521" spans="1:10">
      <c r="A3521">
        <v>711908</v>
      </c>
      <c r="B3521" t="s">
        <v>935</v>
      </c>
      <c r="C3521" t="s">
        <v>4140</v>
      </c>
      <c r="D3521" t="s">
        <v>1234</v>
      </c>
      <c r="E3521" t="s">
        <v>1236</v>
      </c>
      <c r="F3521" t="s">
        <v>380</v>
      </c>
      <c r="G3521" t="s">
        <v>1237</v>
      </c>
      <c r="H3521" t="s">
        <v>1243</v>
      </c>
      <c r="J3521">
        <v>88</v>
      </c>
    </row>
    <row r="3522" spans="1:10">
      <c r="A3522">
        <v>803592</v>
      </c>
      <c r="B3522" t="s">
        <v>2878</v>
      </c>
      <c r="C3522" t="s">
        <v>4141</v>
      </c>
      <c r="D3522" t="s">
        <v>1241</v>
      </c>
      <c r="E3522" t="s">
        <v>1254</v>
      </c>
      <c r="F3522" t="s">
        <v>380</v>
      </c>
      <c r="G3522" t="s">
        <v>1237</v>
      </c>
      <c r="J3522">
        <v>6</v>
      </c>
    </row>
    <row r="3523" spans="1:10">
      <c r="A3523">
        <v>702082</v>
      </c>
      <c r="B3523" t="s">
        <v>652</v>
      </c>
      <c r="C3523" t="s">
        <v>4142</v>
      </c>
      <c r="D3523" t="s">
        <v>1234</v>
      </c>
      <c r="E3523" t="s">
        <v>1254</v>
      </c>
      <c r="F3523" t="s">
        <v>380</v>
      </c>
      <c r="G3523" t="s">
        <v>1237</v>
      </c>
      <c r="H3523" t="s">
        <v>1243</v>
      </c>
      <c r="J3523">
        <v>92</v>
      </c>
    </row>
    <row r="3524" spans="1:10">
      <c r="A3524">
        <v>777047</v>
      </c>
      <c r="B3524" t="s">
        <v>1539</v>
      </c>
      <c r="C3524" t="s">
        <v>4143</v>
      </c>
      <c r="D3524" t="s">
        <v>1234</v>
      </c>
      <c r="E3524" t="s">
        <v>1236</v>
      </c>
      <c r="F3524" t="s">
        <v>327</v>
      </c>
      <c r="G3524" t="s">
        <v>1237</v>
      </c>
      <c r="H3524" t="s">
        <v>1243</v>
      </c>
      <c r="I3524">
        <v>9150402</v>
      </c>
      <c r="J3524">
        <v>9</v>
      </c>
    </row>
    <row r="3525" spans="1:10">
      <c r="A3525">
        <v>711309</v>
      </c>
      <c r="B3525" t="s">
        <v>661</v>
      </c>
      <c r="C3525" t="s">
        <v>4144</v>
      </c>
      <c r="D3525" t="s">
        <v>1234</v>
      </c>
      <c r="E3525" t="s">
        <v>1254</v>
      </c>
      <c r="F3525" t="s">
        <v>380</v>
      </c>
      <c r="G3525" t="s">
        <v>1237</v>
      </c>
      <c r="J3525">
        <v>6</v>
      </c>
    </row>
    <row r="3526" spans="1:10">
      <c r="A3526">
        <v>805634</v>
      </c>
      <c r="B3526" t="s">
        <v>965</v>
      </c>
      <c r="C3526" t="s">
        <v>4145</v>
      </c>
      <c r="D3526" t="s">
        <v>1241</v>
      </c>
      <c r="E3526" t="s">
        <v>1254</v>
      </c>
      <c r="F3526" t="s">
        <v>380</v>
      </c>
      <c r="G3526" t="s">
        <v>1237</v>
      </c>
      <c r="J3526">
        <v>10</v>
      </c>
    </row>
    <row r="3527" spans="1:10">
      <c r="A3527">
        <v>705236</v>
      </c>
      <c r="B3527" t="s">
        <v>4146</v>
      </c>
      <c r="C3527" t="s">
        <v>4147</v>
      </c>
      <c r="D3527" t="s">
        <v>1234</v>
      </c>
      <c r="E3527" t="s">
        <v>1236</v>
      </c>
      <c r="F3527" t="s">
        <v>169</v>
      </c>
      <c r="G3527" t="s">
        <v>1237</v>
      </c>
      <c r="H3527" t="s">
        <v>1243</v>
      </c>
      <c r="J3527">
        <v>18</v>
      </c>
    </row>
    <row r="3528" spans="1:10">
      <c r="A3528">
        <v>811415</v>
      </c>
      <c r="B3528" t="s">
        <v>4148</v>
      </c>
      <c r="C3528" t="s">
        <v>4147</v>
      </c>
      <c r="D3528" t="s">
        <v>1241</v>
      </c>
      <c r="E3528" t="s">
        <v>1236</v>
      </c>
      <c r="F3528" t="s">
        <v>169</v>
      </c>
      <c r="G3528" t="s">
        <v>1237</v>
      </c>
      <c r="H3528" t="s">
        <v>1243</v>
      </c>
      <c r="J3528">
        <v>15</v>
      </c>
    </row>
    <row r="3529" spans="1:10">
      <c r="A3529">
        <v>710586</v>
      </c>
      <c r="B3529" t="s">
        <v>1288</v>
      </c>
      <c r="C3529" t="s">
        <v>4149</v>
      </c>
      <c r="D3529" t="s">
        <v>1234</v>
      </c>
      <c r="E3529" t="s">
        <v>1242</v>
      </c>
      <c r="F3529" t="s">
        <v>179</v>
      </c>
      <c r="G3529" t="s">
        <v>1237</v>
      </c>
      <c r="J3529">
        <v>9</v>
      </c>
    </row>
    <row r="3530" spans="1:10">
      <c r="A3530">
        <v>702510</v>
      </c>
      <c r="B3530" t="s">
        <v>1288</v>
      </c>
      <c r="C3530" t="s">
        <v>4150</v>
      </c>
      <c r="D3530" t="s">
        <v>1234</v>
      </c>
      <c r="F3530" t="s">
        <v>380</v>
      </c>
      <c r="G3530" t="s">
        <v>1237</v>
      </c>
      <c r="J3530">
        <v>70</v>
      </c>
    </row>
    <row r="3531" spans="1:10">
      <c r="A3531">
        <v>707803</v>
      </c>
      <c r="B3531" t="s">
        <v>1023</v>
      </c>
      <c r="C3531" t="s">
        <v>4151</v>
      </c>
      <c r="D3531" t="s">
        <v>1234</v>
      </c>
      <c r="E3531" t="s">
        <v>1264</v>
      </c>
      <c r="F3531" t="s">
        <v>1261</v>
      </c>
      <c r="G3531" t="s">
        <v>1237</v>
      </c>
      <c r="J3531">
        <v>9</v>
      </c>
    </row>
    <row r="3532" spans="1:10">
      <c r="A3532">
        <v>805149</v>
      </c>
      <c r="B3532" t="s">
        <v>4152</v>
      </c>
      <c r="C3532" t="s">
        <v>4153</v>
      </c>
      <c r="D3532" t="s">
        <v>1241</v>
      </c>
      <c r="E3532" t="s">
        <v>1236</v>
      </c>
      <c r="F3532" t="s">
        <v>380</v>
      </c>
      <c r="G3532" t="s">
        <v>1237</v>
      </c>
      <c r="J3532">
        <v>81</v>
      </c>
    </row>
    <row r="3533" spans="1:10">
      <c r="A3533">
        <v>709153</v>
      </c>
      <c r="B3533" t="s">
        <v>661</v>
      </c>
      <c r="C3533" t="s">
        <v>4154</v>
      </c>
      <c r="D3533" t="s">
        <v>1234</v>
      </c>
      <c r="E3533" t="s">
        <v>1256</v>
      </c>
      <c r="F3533" t="s">
        <v>179</v>
      </c>
      <c r="G3533" t="s">
        <v>1237</v>
      </c>
      <c r="H3533" t="s">
        <v>1243</v>
      </c>
      <c r="J3533">
        <v>0</v>
      </c>
    </row>
    <row r="3534" spans="1:10">
      <c r="A3534">
        <v>702546</v>
      </c>
      <c r="B3534" t="s">
        <v>1380</v>
      </c>
      <c r="C3534" t="s">
        <v>4154</v>
      </c>
      <c r="D3534" t="s">
        <v>1234</v>
      </c>
      <c r="E3534" t="s">
        <v>1256</v>
      </c>
      <c r="F3534" t="s">
        <v>179</v>
      </c>
      <c r="G3534" t="s">
        <v>1237</v>
      </c>
      <c r="H3534" t="s">
        <v>1243</v>
      </c>
      <c r="I3534">
        <v>9150054</v>
      </c>
      <c r="J3534">
        <v>93</v>
      </c>
    </row>
    <row r="3535" spans="1:10">
      <c r="A3535">
        <v>778958</v>
      </c>
      <c r="B3535" t="s">
        <v>1425</v>
      </c>
      <c r="C3535" t="s">
        <v>4154</v>
      </c>
      <c r="D3535" t="s">
        <v>1234</v>
      </c>
      <c r="E3535" t="s">
        <v>1256</v>
      </c>
      <c r="F3535" t="s">
        <v>195</v>
      </c>
      <c r="G3535" t="s">
        <v>1237</v>
      </c>
      <c r="H3535" t="s">
        <v>1243</v>
      </c>
      <c r="J3535">
        <v>17</v>
      </c>
    </row>
    <row r="3536" spans="1:10">
      <c r="A3536">
        <v>778959</v>
      </c>
      <c r="B3536" t="s">
        <v>1595</v>
      </c>
      <c r="C3536" t="s">
        <v>4154</v>
      </c>
      <c r="D3536" t="s">
        <v>1234</v>
      </c>
      <c r="E3536" t="s">
        <v>1256</v>
      </c>
      <c r="F3536" t="s">
        <v>195</v>
      </c>
      <c r="G3536" t="s">
        <v>1237</v>
      </c>
      <c r="H3536" t="s">
        <v>1243</v>
      </c>
      <c r="J3536">
        <v>19</v>
      </c>
    </row>
    <row r="3537" spans="1:10">
      <c r="A3537">
        <v>709180</v>
      </c>
      <c r="B3537" t="s">
        <v>1019</v>
      </c>
      <c r="C3537" t="s">
        <v>4155</v>
      </c>
      <c r="D3537" t="s">
        <v>1234</v>
      </c>
      <c r="F3537" t="s">
        <v>380</v>
      </c>
      <c r="G3537" t="s">
        <v>1237</v>
      </c>
      <c r="J3537">
        <v>84</v>
      </c>
    </row>
    <row r="3538" spans="1:10">
      <c r="A3538">
        <v>715787</v>
      </c>
      <c r="B3538" t="s">
        <v>1999</v>
      </c>
      <c r="C3538" t="s">
        <v>4156</v>
      </c>
      <c r="D3538" t="s">
        <v>1234</v>
      </c>
      <c r="E3538" t="s">
        <v>1235</v>
      </c>
      <c r="F3538" t="s">
        <v>380</v>
      </c>
      <c r="G3538" t="s">
        <v>1237</v>
      </c>
      <c r="H3538" t="s">
        <v>1243</v>
      </c>
      <c r="J3538">
        <v>79</v>
      </c>
    </row>
    <row r="3539" spans="1:10">
      <c r="A3539">
        <v>703691</v>
      </c>
      <c r="B3539" t="s">
        <v>1477</v>
      </c>
      <c r="C3539" t="s">
        <v>4157</v>
      </c>
      <c r="D3539" t="s">
        <v>1234</v>
      </c>
      <c r="E3539" t="s">
        <v>1236</v>
      </c>
      <c r="F3539" t="s">
        <v>1566</v>
      </c>
      <c r="G3539" t="s">
        <v>1237</v>
      </c>
      <c r="J3539">
        <v>6</v>
      </c>
    </row>
    <row r="3540" spans="1:10">
      <c r="A3540">
        <v>804129</v>
      </c>
      <c r="B3540" t="s">
        <v>1279</v>
      </c>
      <c r="C3540" t="s">
        <v>4158</v>
      </c>
      <c r="D3540" t="s">
        <v>1241</v>
      </c>
      <c r="E3540" t="s">
        <v>1236</v>
      </c>
      <c r="F3540" t="s">
        <v>380</v>
      </c>
      <c r="G3540" t="s">
        <v>1237</v>
      </c>
      <c r="J3540">
        <v>70</v>
      </c>
    </row>
    <row r="3541" spans="1:10">
      <c r="A3541">
        <v>704390</v>
      </c>
      <c r="B3541" t="s">
        <v>1298</v>
      </c>
      <c r="C3541" t="s">
        <v>4159</v>
      </c>
      <c r="D3541" t="s">
        <v>1234</v>
      </c>
      <c r="E3541" t="s">
        <v>1242</v>
      </c>
      <c r="F3541" t="s">
        <v>380</v>
      </c>
      <c r="G3541" t="s">
        <v>1237</v>
      </c>
      <c r="J3541">
        <v>12</v>
      </c>
    </row>
    <row r="3542" spans="1:10">
      <c r="A3542">
        <v>812616</v>
      </c>
      <c r="B3542" t="s">
        <v>915</v>
      </c>
      <c r="C3542" t="s">
        <v>4160</v>
      </c>
      <c r="D3542" t="s">
        <v>1241</v>
      </c>
      <c r="E3542" t="s">
        <v>1242</v>
      </c>
      <c r="F3542" t="s">
        <v>380</v>
      </c>
      <c r="G3542" t="s">
        <v>1237</v>
      </c>
      <c r="J3542">
        <v>6</v>
      </c>
    </row>
    <row r="3543" spans="1:10">
      <c r="A3543">
        <v>809298</v>
      </c>
      <c r="B3543" t="s">
        <v>960</v>
      </c>
      <c r="C3543" t="s">
        <v>4161</v>
      </c>
      <c r="D3543" t="s">
        <v>1241</v>
      </c>
      <c r="E3543" t="s">
        <v>1242</v>
      </c>
      <c r="F3543" t="s">
        <v>380</v>
      </c>
      <c r="G3543" t="s">
        <v>1237</v>
      </c>
      <c r="J3543">
        <v>8</v>
      </c>
    </row>
    <row r="3544" spans="1:10">
      <c r="A3544">
        <v>889356</v>
      </c>
      <c r="B3544" t="s">
        <v>131</v>
      </c>
      <c r="C3544" t="s">
        <v>4162</v>
      </c>
      <c r="D3544" t="s">
        <v>1241</v>
      </c>
      <c r="E3544" t="s">
        <v>1242</v>
      </c>
      <c r="F3544" t="s">
        <v>1261</v>
      </c>
      <c r="G3544" t="s">
        <v>1237</v>
      </c>
      <c r="H3544" t="s">
        <v>1243</v>
      </c>
      <c r="J3544">
        <v>15</v>
      </c>
    </row>
    <row r="3545" spans="1:10">
      <c r="A3545">
        <v>774318</v>
      </c>
      <c r="B3545" t="s">
        <v>1288</v>
      </c>
      <c r="C3545" t="s">
        <v>4163</v>
      </c>
      <c r="D3545" t="s">
        <v>1234</v>
      </c>
      <c r="F3545" t="s">
        <v>179</v>
      </c>
      <c r="G3545" t="s">
        <v>1237</v>
      </c>
      <c r="H3545" t="s">
        <v>1243</v>
      </c>
      <c r="J3545">
        <v>82</v>
      </c>
    </row>
    <row r="3546" spans="1:10">
      <c r="A3546">
        <v>809115</v>
      </c>
      <c r="B3546" t="s">
        <v>1500</v>
      </c>
      <c r="C3546" t="s">
        <v>4164</v>
      </c>
      <c r="D3546" t="s">
        <v>1241</v>
      </c>
      <c r="E3546" t="s">
        <v>1242</v>
      </c>
      <c r="F3546" t="s">
        <v>380</v>
      </c>
      <c r="G3546" t="s">
        <v>1237</v>
      </c>
      <c r="J3546">
        <v>74</v>
      </c>
    </row>
    <row r="3547" spans="1:10">
      <c r="A3547">
        <v>718272</v>
      </c>
      <c r="B3547" t="s">
        <v>1017</v>
      </c>
      <c r="C3547" t="s">
        <v>4165</v>
      </c>
      <c r="D3547" t="s">
        <v>1234</v>
      </c>
      <c r="E3547" t="s">
        <v>1236</v>
      </c>
      <c r="F3547" t="s">
        <v>380</v>
      </c>
      <c r="G3547" t="s">
        <v>1237</v>
      </c>
      <c r="J3547">
        <v>76</v>
      </c>
    </row>
    <row r="3548" spans="1:10">
      <c r="A3548">
        <v>706105</v>
      </c>
      <c r="B3548" t="s">
        <v>1417</v>
      </c>
      <c r="C3548" t="s">
        <v>4166</v>
      </c>
      <c r="D3548" t="s">
        <v>1234</v>
      </c>
      <c r="E3548" t="s">
        <v>1264</v>
      </c>
      <c r="F3548" t="s">
        <v>179</v>
      </c>
      <c r="G3548" t="s">
        <v>1237</v>
      </c>
      <c r="J3548">
        <v>86</v>
      </c>
    </row>
    <row r="3549" spans="1:10">
      <c r="A3549">
        <v>812273</v>
      </c>
      <c r="B3549" t="s">
        <v>1279</v>
      </c>
      <c r="C3549" t="s">
        <v>4167</v>
      </c>
      <c r="D3549" t="s">
        <v>1241</v>
      </c>
      <c r="E3549" t="s">
        <v>1254</v>
      </c>
      <c r="F3549" t="s">
        <v>380</v>
      </c>
      <c r="G3549" t="s">
        <v>1237</v>
      </c>
      <c r="J3549">
        <v>7</v>
      </c>
    </row>
    <row r="3550" spans="1:10">
      <c r="A3550">
        <v>889140</v>
      </c>
      <c r="B3550" t="s">
        <v>960</v>
      </c>
      <c r="C3550" t="s">
        <v>4167</v>
      </c>
      <c r="D3550" t="s">
        <v>1241</v>
      </c>
      <c r="F3550" t="s">
        <v>380</v>
      </c>
      <c r="G3550" t="s">
        <v>1237</v>
      </c>
      <c r="H3550" t="s">
        <v>1243</v>
      </c>
      <c r="J3550">
        <v>98</v>
      </c>
    </row>
    <row r="3551" spans="1:10">
      <c r="A3551">
        <v>713998</v>
      </c>
      <c r="B3551" t="s">
        <v>1023</v>
      </c>
      <c r="C3551" t="s">
        <v>4168</v>
      </c>
      <c r="D3551" t="s">
        <v>1234</v>
      </c>
      <c r="E3551" t="s">
        <v>1250</v>
      </c>
      <c r="F3551" t="s">
        <v>380</v>
      </c>
      <c r="G3551" t="s">
        <v>1237</v>
      </c>
      <c r="J3551">
        <v>93</v>
      </c>
    </row>
    <row r="3552" spans="1:10">
      <c r="A3552">
        <v>779036</v>
      </c>
      <c r="B3552" t="s">
        <v>1404</v>
      </c>
      <c r="C3552" t="s">
        <v>4168</v>
      </c>
      <c r="D3552" t="s">
        <v>1234</v>
      </c>
      <c r="E3552" t="s">
        <v>1242</v>
      </c>
      <c r="F3552" t="s">
        <v>59</v>
      </c>
      <c r="G3552" t="s">
        <v>1237</v>
      </c>
      <c r="J3552">
        <v>84</v>
      </c>
    </row>
    <row r="3553" spans="1:10">
      <c r="A3553">
        <v>702906</v>
      </c>
      <c r="B3553" t="s">
        <v>2778</v>
      </c>
      <c r="C3553" t="s">
        <v>4168</v>
      </c>
      <c r="D3553" t="s">
        <v>1234</v>
      </c>
      <c r="F3553" t="s">
        <v>380</v>
      </c>
      <c r="G3553" t="s">
        <v>1237</v>
      </c>
      <c r="J3553">
        <v>74</v>
      </c>
    </row>
    <row r="3554" spans="1:10">
      <c r="A3554">
        <v>717156</v>
      </c>
      <c r="B3554" t="s">
        <v>1288</v>
      </c>
      <c r="C3554" t="s">
        <v>4168</v>
      </c>
      <c r="D3554" t="s">
        <v>1234</v>
      </c>
      <c r="E3554" t="s">
        <v>1250</v>
      </c>
      <c r="F3554" t="s">
        <v>380</v>
      </c>
      <c r="G3554" t="s">
        <v>1237</v>
      </c>
      <c r="J3554">
        <v>96</v>
      </c>
    </row>
    <row r="3555" spans="1:10">
      <c r="A3555">
        <v>800546</v>
      </c>
      <c r="B3555" t="s">
        <v>1770</v>
      </c>
      <c r="C3555" t="s">
        <v>4169</v>
      </c>
      <c r="D3555" t="s">
        <v>1241</v>
      </c>
      <c r="E3555" t="s">
        <v>1312</v>
      </c>
      <c r="F3555" t="s">
        <v>1261</v>
      </c>
      <c r="G3555" t="s">
        <v>1237</v>
      </c>
      <c r="J3555">
        <v>96</v>
      </c>
    </row>
    <row r="3556" spans="1:10">
      <c r="A3556">
        <v>891115</v>
      </c>
      <c r="B3556" t="s">
        <v>4170</v>
      </c>
      <c r="C3556" t="s">
        <v>4169</v>
      </c>
      <c r="D3556" t="s">
        <v>1241</v>
      </c>
      <c r="E3556" t="s">
        <v>1248</v>
      </c>
      <c r="F3556" t="s">
        <v>197</v>
      </c>
      <c r="G3556" t="s">
        <v>1237</v>
      </c>
      <c r="J3556">
        <v>12</v>
      </c>
    </row>
    <row r="3557" spans="1:10">
      <c r="A3557">
        <v>804797</v>
      </c>
      <c r="B3557" t="s">
        <v>1358</v>
      </c>
      <c r="C3557" t="s">
        <v>4169</v>
      </c>
      <c r="D3557" t="s">
        <v>1241</v>
      </c>
      <c r="E3557" t="s">
        <v>1236</v>
      </c>
      <c r="F3557" t="s">
        <v>380</v>
      </c>
      <c r="G3557" t="s">
        <v>1237</v>
      </c>
      <c r="J3557">
        <v>84</v>
      </c>
    </row>
    <row r="3558" spans="1:10">
      <c r="A3558">
        <v>891674</v>
      </c>
      <c r="B3558" t="s">
        <v>925</v>
      </c>
      <c r="C3558" t="s">
        <v>4169</v>
      </c>
      <c r="D3558" t="s">
        <v>1241</v>
      </c>
      <c r="E3558" t="s">
        <v>1242</v>
      </c>
      <c r="F3558" t="s">
        <v>59</v>
      </c>
      <c r="G3558" t="s">
        <v>1237</v>
      </c>
      <c r="H3558" t="s">
        <v>1243</v>
      </c>
      <c r="J3558">
        <v>17</v>
      </c>
    </row>
    <row r="3559" spans="1:10">
      <c r="A3559">
        <v>715359</v>
      </c>
      <c r="B3559" t="s">
        <v>1411</v>
      </c>
      <c r="C3559" t="s">
        <v>4171</v>
      </c>
      <c r="D3559" t="s">
        <v>1234</v>
      </c>
      <c r="F3559" t="s">
        <v>1263</v>
      </c>
      <c r="G3559" t="s">
        <v>1237</v>
      </c>
      <c r="J3559">
        <v>48</v>
      </c>
    </row>
    <row r="3560" spans="1:10">
      <c r="A3560">
        <v>702932</v>
      </c>
      <c r="B3560" t="s">
        <v>1153</v>
      </c>
      <c r="C3560" t="s">
        <v>4172</v>
      </c>
      <c r="D3560" t="s">
        <v>1234</v>
      </c>
      <c r="E3560" t="s">
        <v>1254</v>
      </c>
      <c r="F3560" t="s">
        <v>380</v>
      </c>
      <c r="G3560" t="s">
        <v>1237</v>
      </c>
      <c r="J3560">
        <v>7</v>
      </c>
    </row>
    <row r="3561" spans="1:10">
      <c r="A3561">
        <v>889171</v>
      </c>
      <c r="B3561" t="s">
        <v>1333</v>
      </c>
      <c r="C3561" t="s">
        <v>4173</v>
      </c>
      <c r="D3561" t="s">
        <v>1241</v>
      </c>
      <c r="F3561" t="s">
        <v>380</v>
      </c>
      <c r="G3561" t="s">
        <v>1237</v>
      </c>
      <c r="H3561" t="s">
        <v>1243</v>
      </c>
      <c r="J3561">
        <v>6</v>
      </c>
    </row>
    <row r="3562" spans="1:10">
      <c r="A3562">
        <v>813192</v>
      </c>
      <c r="B3562" t="s">
        <v>1299</v>
      </c>
      <c r="C3562" t="s">
        <v>4174</v>
      </c>
      <c r="D3562" t="s">
        <v>1241</v>
      </c>
      <c r="E3562" t="s">
        <v>1242</v>
      </c>
      <c r="F3562" t="s">
        <v>179</v>
      </c>
      <c r="G3562" t="s">
        <v>1237</v>
      </c>
      <c r="J3562">
        <v>2</v>
      </c>
    </row>
    <row r="3563" spans="1:10">
      <c r="A3563">
        <v>700900</v>
      </c>
      <c r="B3563" t="s">
        <v>4175</v>
      </c>
      <c r="C3563" t="s">
        <v>4176</v>
      </c>
      <c r="D3563" t="s">
        <v>1234</v>
      </c>
      <c r="F3563" t="s">
        <v>380</v>
      </c>
      <c r="G3563" t="s">
        <v>1237</v>
      </c>
      <c r="J3563">
        <v>87</v>
      </c>
    </row>
    <row r="3564" spans="1:10">
      <c r="A3564">
        <v>775657</v>
      </c>
      <c r="B3564" t="s">
        <v>1288</v>
      </c>
      <c r="C3564" t="s">
        <v>4177</v>
      </c>
      <c r="D3564" t="s">
        <v>1234</v>
      </c>
      <c r="E3564" t="s">
        <v>1271</v>
      </c>
      <c r="F3564" t="s">
        <v>181</v>
      </c>
      <c r="G3564" t="s">
        <v>1237</v>
      </c>
      <c r="H3564" t="s">
        <v>1243</v>
      </c>
      <c r="I3564">
        <v>9150134</v>
      </c>
      <c r="J3564">
        <v>89</v>
      </c>
    </row>
    <row r="3565" spans="1:10">
      <c r="A3565">
        <v>805320</v>
      </c>
      <c r="B3565" t="s">
        <v>1168</v>
      </c>
      <c r="C3565" t="s">
        <v>4178</v>
      </c>
      <c r="D3565" t="s">
        <v>1241</v>
      </c>
      <c r="E3565" t="s">
        <v>1236</v>
      </c>
      <c r="F3565" t="s">
        <v>380</v>
      </c>
      <c r="G3565" t="s">
        <v>1237</v>
      </c>
      <c r="J3565">
        <v>77</v>
      </c>
    </row>
    <row r="3566" spans="1:10">
      <c r="A3566">
        <v>890861</v>
      </c>
      <c r="B3566" t="s">
        <v>1299</v>
      </c>
      <c r="C3566" t="s">
        <v>4179</v>
      </c>
      <c r="D3566" t="s">
        <v>1241</v>
      </c>
      <c r="E3566" t="s">
        <v>1271</v>
      </c>
      <c r="F3566" t="s">
        <v>169</v>
      </c>
      <c r="G3566" t="s">
        <v>1237</v>
      </c>
      <c r="J3566">
        <v>11</v>
      </c>
    </row>
    <row r="3567" spans="1:10">
      <c r="A3567">
        <v>706871</v>
      </c>
      <c r="B3567" t="s">
        <v>1417</v>
      </c>
      <c r="C3567" t="s">
        <v>4180</v>
      </c>
      <c r="D3567" t="s">
        <v>1234</v>
      </c>
      <c r="E3567" t="s">
        <v>1236</v>
      </c>
      <c r="F3567" t="s">
        <v>380</v>
      </c>
      <c r="G3567" t="s">
        <v>1237</v>
      </c>
      <c r="H3567" t="s">
        <v>1243</v>
      </c>
      <c r="J3567">
        <v>96</v>
      </c>
    </row>
    <row r="3568" spans="1:10">
      <c r="A3568">
        <v>717374</v>
      </c>
      <c r="B3568" t="s">
        <v>525</v>
      </c>
      <c r="C3568" t="s">
        <v>4180</v>
      </c>
      <c r="D3568" t="s">
        <v>1234</v>
      </c>
      <c r="E3568" t="s">
        <v>1236</v>
      </c>
      <c r="F3568" t="s">
        <v>179</v>
      </c>
      <c r="G3568" t="s">
        <v>1237</v>
      </c>
      <c r="H3568" t="s">
        <v>1243</v>
      </c>
      <c r="J3568">
        <v>20</v>
      </c>
    </row>
    <row r="3569" spans="1:10">
      <c r="A3569">
        <v>887898</v>
      </c>
      <c r="B3569" t="s">
        <v>1495</v>
      </c>
      <c r="C3569" t="s">
        <v>4181</v>
      </c>
      <c r="D3569" t="s">
        <v>1241</v>
      </c>
      <c r="E3569" t="s">
        <v>1236</v>
      </c>
      <c r="F3569" t="s">
        <v>195</v>
      </c>
      <c r="G3569" t="s">
        <v>1237</v>
      </c>
      <c r="H3569" t="s">
        <v>1243</v>
      </c>
      <c r="J3569">
        <v>16</v>
      </c>
    </row>
    <row r="3570" spans="1:10">
      <c r="A3570">
        <v>811714</v>
      </c>
      <c r="B3570" t="s">
        <v>914</v>
      </c>
      <c r="C3570" t="s">
        <v>4181</v>
      </c>
      <c r="D3570" t="s">
        <v>1241</v>
      </c>
      <c r="F3570" t="s">
        <v>380</v>
      </c>
      <c r="G3570" t="s">
        <v>1237</v>
      </c>
      <c r="H3570" t="s">
        <v>1243</v>
      </c>
      <c r="J3570">
        <v>93</v>
      </c>
    </row>
    <row r="3571" spans="1:10">
      <c r="A3571">
        <v>778766</v>
      </c>
      <c r="B3571" t="s">
        <v>675</v>
      </c>
      <c r="C3571" t="s">
        <v>4182</v>
      </c>
      <c r="D3571" t="s">
        <v>1234</v>
      </c>
      <c r="E3571" t="s">
        <v>1271</v>
      </c>
      <c r="F3571" t="s">
        <v>1937</v>
      </c>
      <c r="G3571" t="s">
        <v>1237</v>
      </c>
      <c r="J3571">
        <v>3</v>
      </c>
    </row>
    <row r="3572" spans="1:10">
      <c r="A3572">
        <v>710654</v>
      </c>
      <c r="B3572" t="s">
        <v>655</v>
      </c>
      <c r="C3572" t="s">
        <v>4183</v>
      </c>
      <c r="D3572" t="s">
        <v>1234</v>
      </c>
      <c r="F3572" t="s">
        <v>380</v>
      </c>
      <c r="G3572" t="s">
        <v>1237</v>
      </c>
      <c r="J3572">
        <v>78</v>
      </c>
    </row>
    <row r="3573" spans="1:10">
      <c r="A3573">
        <v>810214</v>
      </c>
      <c r="B3573" t="s">
        <v>1563</v>
      </c>
      <c r="C3573" t="s">
        <v>4184</v>
      </c>
      <c r="D3573" t="s">
        <v>1241</v>
      </c>
      <c r="F3573" t="s">
        <v>1568</v>
      </c>
      <c r="G3573" t="s">
        <v>1237</v>
      </c>
      <c r="H3573" t="s">
        <v>1243</v>
      </c>
      <c r="J3573">
        <v>98</v>
      </c>
    </row>
    <row r="3574" spans="1:10">
      <c r="A3574">
        <v>703435</v>
      </c>
      <c r="B3574" t="s">
        <v>1265</v>
      </c>
      <c r="C3574" t="s">
        <v>4185</v>
      </c>
      <c r="D3574" t="s">
        <v>1234</v>
      </c>
      <c r="E3574" t="s">
        <v>1248</v>
      </c>
      <c r="F3574" t="s">
        <v>1261</v>
      </c>
      <c r="G3574" t="s">
        <v>1237</v>
      </c>
      <c r="J3574">
        <v>14</v>
      </c>
    </row>
    <row r="3575" spans="1:10">
      <c r="A3575">
        <v>804088</v>
      </c>
      <c r="B3575" t="s">
        <v>1169</v>
      </c>
      <c r="C3575" t="s">
        <v>4186</v>
      </c>
      <c r="D3575" t="s">
        <v>1241</v>
      </c>
      <c r="E3575" t="s">
        <v>1242</v>
      </c>
      <c r="F3575" t="s">
        <v>380</v>
      </c>
      <c r="G3575" t="s">
        <v>1237</v>
      </c>
      <c r="J3575">
        <v>11</v>
      </c>
    </row>
    <row r="3576" spans="1:10">
      <c r="A3576">
        <v>707163</v>
      </c>
      <c r="B3576" t="s">
        <v>1411</v>
      </c>
      <c r="C3576" t="s">
        <v>4187</v>
      </c>
      <c r="D3576" t="s">
        <v>1234</v>
      </c>
      <c r="E3576" t="s">
        <v>1236</v>
      </c>
      <c r="F3576" t="s">
        <v>380</v>
      </c>
      <c r="G3576" t="s">
        <v>1237</v>
      </c>
      <c r="H3576" t="s">
        <v>1243</v>
      </c>
      <c r="J3576">
        <v>80</v>
      </c>
    </row>
    <row r="3577" spans="1:10">
      <c r="A3577">
        <v>703306</v>
      </c>
      <c r="B3577" t="s">
        <v>1336</v>
      </c>
      <c r="C3577" t="s">
        <v>4188</v>
      </c>
      <c r="D3577" t="s">
        <v>1234</v>
      </c>
      <c r="E3577" t="s">
        <v>1236</v>
      </c>
      <c r="F3577" t="s">
        <v>380</v>
      </c>
      <c r="G3577" t="s">
        <v>1237</v>
      </c>
      <c r="J3577">
        <v>68</v>
      </c>
    </row>
    <row r="3578" spans="1:10">
      <c r="A3578">
        <v>705021</v>
      </c>
      <c r="B3578" t="s">
        <v>4189</v>
      </c>
      <c r="C3578" t="s">
        <v>4190</v>
      </c>
      <c r="D3578" t="s">
        <v>1234</v>
      </c>
      <c r="F3578" t="s">
        <v>174</v>
      </c>
      <c r="G3578" t="s">
        <v>1237</v>
      </c>
      <c r="H3578" t="s">
        <v>1243</v>
      </c>
      <c r="I3578">
        <v>9150048</v>
      </c>
      <c r="J3578">
        <v>60</v>
      </c>
    </row>
    <row r="3579" spans="1:10">
      <c r="A3579">
        <v>804266</v>
      </c>
      <c r="B3579" t="s">
        <v>1495</v>
      </c>
      <c r="C3579" t="s">
        <v>4191</v>
      </c>
      <c r="D3579" t="s">
        <v>1241</v>
      </c>
      <c r="E3579" t="s">
        <v>1242</v>
      </c>
      <c r="F3579" t="s">
        <v>219</v>
      </c>
      <c r="G3579" t="s">
        <v>1237</v>
      </c>
      <c r="J3579">
        <v>6</v>
      </c>
    </row>
    <row r="3580" spans="1:10">
      <c r="A3580">
        <v>700835</v>
      </c>
      <c r="B3580" t="s">
        <v>1539</v>
      </c>
      <c r="C3580" t="s">
        <v>4192</v>
      </c>
      <c r="D3580" t="s">
        <v>1234</v>
      </c>
      <c r="E3580" t="s">
        <v>1254</v>
      </c>
      <c r="F3580" t="s">
        <v>380</v>
      </c>
      <c r="G3580" t="s">
        <v>1237</v>
      </c>
      <c r="J3580">
        <v>77</v>
      </c>
    </row>
    <row r="3581" spans="1:10">
      <c r="A3581">
        <v>701080</v>
      </c>
      <c r="B3581" t="s">
        <v>935</v>
      </c>
      <c r="C3581" t="s">
        <v>4193</v>
      </c>
      <c r="D3581" t="s">
        <v>1234</v>
      </c>
      <c r="E3581" t="s">
        <v>1236</v>
      </c>
      <c r="F3581" t="s">
        <v>380</v>
      </c>
      <c r="G3581" t="s">
        <v>1237</v>
      </c>
      <c r="H3581" t="s">
        <v>1243</v>
      </c>
      <c r="J3581">
        <v>79</v>
      </c>
    </row>
    <row r="3582" spans="1:10">
      <c r="A3582">
        <v>800183</v>
      </c>
      <c r="B3582" t="s">
        <v>1351</v>
      </c>
      <c r="C3582" t="s">
        <v>4194</v>
      </c>
      <c r="D3582" t="s">
        <v>1241</v>
      </c>
      <c r="F3582" t="s">
        <v>380</v>
      </c>
      <c r="G3582" t="s">
        <v>1237</v>
      </c>
      <c r="H3582" t="s">
        <v>1243</v>
      </c>
      <c r="J3582">
        <v>80</v>
      </c>
    </row>
    <row r="3583" spans="1:10">
      <c r="A3583">
        <v>807182</v>
      </c>
      <c r="B3583" t="s">
        <v>1929</v>
      </c>
      <c r="C3583" t="s">
        <v>4195</v>
      </c>
      <c r="D3583" t="s">
        <v>1241</v>
      </c>
      <c r="F3583" t="s">
        <v>380</v>
      </c>
      <c r="G3583" t="s">
        <v>1237</v>
      </c>
      <c r="J3583">
        <v>0</v>
      </c>
    </row>
    <row r="3584" spans="1:10">
      <c r="A3584">
        <v>800360</v>
      </c>
      <c r="B3584" t="s">
        <v>915</v>
      </c>
      <c r="C3584" t="s">
        <v>4196</v>
      </c>
      <c r="D3584" t="s">
        <v>1241</v>
      </c>
      <c r="E3584" t="s">
        <v>1242</v>
      </c>
      <c r="F3584" t="s">
        <v>1261</v>
      </c>
      <c r="G3584" t="s">
        <v>1237</v>
      </c>
      <c r="J3584">
        <v>88</v>
      </c>
    </row>
    <row r="3585" spans="1:10">
      <c r="A3585">
        <v>714658</v>
      </c>
      <c r="B3585" t="s">
        <v>1411</v>
      </c>
      <c r="C3585" t="s">
        <v>4197</v>
      </c>
      <c r="D3585" t="s">
        <v>1234</v>
      </c>
      <c r="E3585" t="s">
        <v>1242</v>
      </c>
      <c r="F3585" t="s">
        <v>380</v>
      </c>
      <c r="G3585" t="s">
        <v>1237</v>
      </c>
      <c r="J3585">
        <v>81</v>
      </c>
    </row>
    <row r="3586" spans="1:10">
      <c r="A3586">
        <v>812652</v>
      </c>
      <c r="B3586" t="s">
        <v>3120</v>
      </c>
      <c r="C3586" t="s">
        <v>4198</v>
      </c>
      <c r="D3586" t="s">
        <v>1241</v>
      </c>
      <c r="E3586" t="s">
        <v>1248</v>
      </c>
      <c r="F3586" t="s">
        <v>197</v>
      </c>
      <c r="G3586" t="s">
        <v>1237</v>
      </c>
      <c r="H3586" t="s">
        <v>1243</v>
      </c>
      <c r="J3586">
        <v>13</v>
      </c>
    </row>
    <row r="3587" spans="1:10">
      <c r="A3587">
        <v>807046</v>
      </c>
      <c r="B3587" t="s">
        <v>915</v>
      </c>
      <c r="C3587" t="s">
        <v>4198</v>
      </c>
      <c r="D3587" t="s">
        <v>1241</v>
      </c>
      <c r="E3587" t="s">
        <v>1248</v>
      </c>
      <c r="F3587" t="s">
        <v>197</v>
      </c>
      <c r="G3587" t="s">
        <v>1237</v>
      </c>
      <c r="J3587">
        <v>7</v>
      </c>
    </row>
    <row r="3588" spans="1:10">
      <c r="A3588">
        <v>708660</v>
      </c>
      <c r="B3588" t="s">
        <v>1288</v>
      </c>
      <c r="C3588" t="s">
        <v>4199</v>
      </c>
      <c r="D3588" t="s">
        <v>1234</v>
      </c>
      <c r="F3588" t="s">
        <v>380</v>
      </c>
      <c r="G3588" t="s">
        <v>1237</v>
      </c>
      <c r="J3588">
        <v>87</v>
      </c>
    </row>
    <row r="3589" spans="1:10">
      <c r="A3589">
        <v>889174</v>
      </c>
      <c r="B3589" t="s">
        <v>1351</v>
      </c>
      <c r="C3589" t="s">
        <v>4200</v>
      </c>
      <c r="D3589" t="s">
        <v>1241</v>
      </c>
      <c r="E3589" t="s">
        <v>1254</v>
      </c>
      <c r="F3589" t="s">
        <v>380</v>
      </c>
      <c r="G3589" t="s">
        <v>1237</v>
      </c>
      <c r="H3589" t="s">
        <v>1243</v>
      </c>
      <c r="J3589">
        <v>8</v>
      </c>
    </row>
    <row r="3590" spans="1:10">
      <c r="A3590">
        <v>889227</v>
      </c>
      <c r="B3590" t="s">
        <v>4201</v>
      </c>
      <c r="C3590" t="s">
        <v>4200</v>
      </c>
      <c r="D3590" t="s">
        <v>1241</v>
      </c>
      <c r="E3590" t="s">
        <v>1250</v>
      </c>
      <c r="F3590" t="s">
        <v>169</v>
      </c>
      <c r="G3590" t="s">
        <v>1237</v>
      </c>
      <c r="H3590" t="s">
        <v>1243</v>
      </c>
      <c r="J3590">
        <v>7</v>
      </c>
    </row>
    <row r="3591" spans="1:10">
      <c r="A3591">
        <v>813397</v>
      </c>
      <c r="B3591" t="s">
        <v>1432</v>
      </c>
      <c r="C3591" t="s">
        <v>4202</v>
      </c>
      <c r="D3591" t="s">
        <v>1241</v>
      </c>
      <c r="F3591" t="s">
        <v>380</v>
      </c>
      <c r="G3591" t="s">
        <v>1237</v>
      </c>
      <c r="J3591">
        <v>74</v>
      </c>
    </row>
    <row r="3592" spans="1:10">
      <c r="A3592">
        <v>704742</v>
      </c>
      <c r="B3592" t="s">
        <v>655</v>
      </c>
      <c r="C3592" t="s">
        <v>4203</v>
      </c>
      <c r="D3592" t="s">
        <v>1234</v>
      </c>
      <c r="E3592" t="s">
        <v>1271</v>
      </c>
      <c r="F3592" t="s">
        <v>380</v>
      </c>
      <c r="G3592" t="s">
        <v>1237</v>
      </c>
      <c r="J3592">
        <v>68</v>
      </c>
    </row>
    <row r="3593" spans="1:10">
      <c r="A3593">
        <v>707382</v>
      </c>
      <c r="B3593" t="s">
        <v>671</v>
      </c>
      <c r="C3593" t="s">
        <v>4204</v>
      </c>
      <c r="D3593" t="s">
        <v>1234</v>
      </c>
      <c r="E3593" t="s">
        <v>1242</v>
      </c>
      <c r="F3593" t="s">
        <v>380</v>
      </c>
      <c r="G3593" t="s">
        <v>1237</v>
      </c>
      <c r="J3593">
        <v>11</v>
      </c>
    </row>
    <row r="3594" spans="1:10">
      <c r="A3594">
        <v>704568</v>
      </c>
      <c r="B3594" t="s">
        <v>1417</v>
      </c>
      <c r="C3594" t="s">
        <v>4204</v>
      </c>
      <c r="D3594" t="s">
        <v>1234</v>
      </c>
      <c r="E3594" t="s">
        <v>1242</v>
      </c>
      <c r="F3594" t="s">
        <v>380</v>
      </c>
      <c r="G3594" t="s">
        <v>1237</v>
      </c>
      <c r="J3594">
        <v>9</v>
      </c>
    </row>
    <row r="3595" spans="1:10">
      <c r="A3595">
        <v>708944</v>
      </c>
      <c r="B3595" t="s">
        <v>1288</v>
      </c>
      <c r="C3595" t="s">
        <v>4204</v>
      </c>
      <c r="D3595" t="s">
        <v>1234</v>
      </c>
      <c r="E3595" t="s">
        <v>1242</v>
      </c>
      <c r="F3595" t="s">
        <v>380</v>
      </c>
      <c r="G3595" t="s">
        <v>1237</v>
      </c>
      <c r="H3595" t="s">
        <v>1243</v>
      </c>
      <c r="J3595">
        <v>79</v>
      </c>
    </row>
    <row r="3596" spans="1:10">
      <c r="A3596">
        <v>716765</v>
      </c>
      <c r="B3596" t="s">
        <v>1288</v>
      </c>
      <c r="C3596" t="s">
        <v>4204</v>
      </c>
      <c r="D3596" t="s">
        <v>1234</v>
      </c>
      <c r="F3596" t="s">
        <v>380</v>
      </c>
      <c r="G3596" t="s">
        <v>1237</v>
      </c>
      <c r="J3596">
        <v>94</v>
      </c>
    </row>
    <row r="3597" spans="1:10">
      <c r="A3597">
        <v>775577</v>
      </c>
      <c r="B3597" t="s">
        <v>1417</v>
      </c>
      <c r="C3597" t="s">
        <v>4205</v>
      </c>
      <c r="D3597" t="s">
        <v>1234</v>
      </c>
      <c r="E3597" t="s">
        <v>1249</v>
      </c>
      <c r="F3597" t="s">
        <v>179</v>
      </c>
      <c r="G3597" t="s">
        <v>1237</v>
      </c>
      <c r="H3597" t="s">
        <v>1243</v>
      </c>
      <c r="J3597">
        <v>87</v>
      </c>
    </row>
    <row r="3598" spans="1:10">
      <c r="A3598">
        <v>718573</v>
      </c>
      <c r="B3598" t="s">
        <v>1399</v>
      </c>
      <c r="C3598" t="s">
        <v>4206</v>
      </c>
      <c r="D3598" t="s">
        <v>1234</v>
      </c>
      <c r="E3598" t="s">
        <v>1254</v>
      </c>
      <c r="F3598" t="s">
        <v>380</v>
      </c>
      <c r="G3598" t="s">
        <v>1237</v>
      </c>
      <c r="J3598">
        <v>11</v>
      </c>
    </row>
    <row r="3599" spans="1:10">
      <c r="A3599">
        <v>806346</v>
      </c>
      <c r="B3599" t="s">
        <v>1563</v>
      </c>
      <c r="C3599" t="s">
        <v>4207</v>
      </c>
      <c r="D3599" t="s">
        <v>1241</v>
      </c>
      <c r="F3599" t="s">
        <v>380</v>
      </c>
      <c r="G3599" t="s">
        <v>1237</v>
      </c>
      <c r="J3599">
        <v>8</v>
      </c>
    </row>
    <row r="3600" spans="1:10">
      <c r="A3600">
        <v>806193</v>
      </c>
      <c r="B3600" t="s">
        <v>1432</v>
      </c>
      <c r="C3600" t="s">
        <v>4208</v>
      </c>
      <c r="D3600" t="s">
        <v>1241</v>
      </c>
      <c r="E3600" t="s">
        <v>1242</v>
      </c>
      <c r="F3600" t="s">
        <v>380</v>
      </c>
      <c r="G3600" t="s">
        <v>1237</v>
      </c>
      <c r="J3600">
        <v>91</v>
      </c>
    </row>
    <row r="3601" spans="1:10">
      <c r="A3601">
        <v>810405</v>
      </c>
      <c r="B3601" t="s">
        <v>1495</v>
      </c>
      <c r="C3601" t="s">
        <v>4209</v>
      </c>
      <c r="D3601" t="s">
        <v>1241</v>
      </c>
      <c r="F3601" t="s">
        <v>380</v>
      </c>
      <c r="G3601" t="s">
        <v>1237</v>
      </c>
      <c r="J3601">
        <v>5</v>
      </c>
    </row>
    <row r="3602" spans="1:10">
      <c r="A3602">
        <v>701536</v>
      </c>
      <c r="B3602" t="s">
        <v>1288</v>
      </c>
      <c r="C3602" t="s">
        <v>4210</v>
      </c>
      <c r="D3602" t="s">
        <v>1234</v>
      </c>
      <c r="E3602" t="s">
        <v>1236</v>
      </c>
      <c r="F3602" t="s">
        <v>380</v>
      </c>
      <c r="G3602" t="s">
        <v>1237</v>
      </c>
      <c r="H3602" t="s">
        <v>1243</v>
      </c>
      <c r="J3602">
        <v>89</v>
      </c>
    </row>
    <row r="3603" spans="1:10">
      <c r="A3603">
        <v>805290</v>
      </c>
      <c r="B3603" t="s">
        <v>2127</v>
      </c>
      <c r="C3603" t="s">
        <v>4211</v>
      </c>
      <c r="D3603" t="s">
        <v>1241</v>
      </c>
      <c r="E3603" t="s">
        <v>1236</v>
      </c>
      <c r="F3603" t="s">
        <v>380</v>
      </c>
      <c r="G3603" t="s">
        <v>1237</v>
      </c>
      <c r="J3603">
        <v>87</v>
      </c>
    </row>
    <row r="3604" spans="1:10">
      <c r="A3604">
        <v>711140</v>
      </c>
      <c r="B3604" t="s">
        <v>1411</v>
      </c>
      <c r="C3604" t="s">
        <v>4212</v>
      </c>
      <c r="D3604" t="s">
        <v>1234</v>
      </c>
      <c r="E3604" t="s">
        <v>1242</v>
      </c>
      <c r="F3604" t="s">
        <v>1261</v>
      </c>
      <c r="G3604" t="s">
        <v>1237</v>
      </c>
      <c r="J3604">
        <v>72</v>
      </c>
    </row>
    <row r="3605" spans="1:10">
      <c r="A3605">
        <v>802387</v>
      </c>
      <c r="B3605" t="s">
        <v>1917</v>
      </c>
      <c r="C3605" t="s">
        <v>4213</v>
      </c>
      <c r="D3605" t="s">
        <v>1241</v>
      </c>
      <c r="E3605" t="s">
        <v>1242</v>
      </c>
      <c r="F3605" t="s">
        <v>380</v>
      </c>
      <c r="G3605" t="s">
        <v>1237</v>
      </c>
      <c r="J3605">
        <v>12</v>
      </c>
    </row>
    <row r="3606" spans="1:10">
      <c r="A3606">
        <v>774383</v>
      </c>
      <c r="B3606" t="s">
        <v>671</v>
      </c>
      <c r="C3606" t="s">
        <v>4214</v>
      </c>
      <c r="D3606" t="s">
        <v>1234</v>
      </c>
      <c r="E3606" t="s">
        <v>1248</v>
      </c>
      <c r="F3606" t="s">
        <v>1550</v>
      </c>
      <c r="G3606" t="s">
        <v>1237</v>
      </c>
      <c r="H3606" t="s">
        <v>1243</v>
      </c>
      <c r="I3606">
        <v>1154984</v>
      </c>
      <c r="J3606">
        <v>88</v>
      </c>
    </row>
    <row r="3607" spans="1:10">
      <c r="A3607">
        <v>710547</v>
      </c>
      <c r="B3607" t="s">
        <v>1298</v>
      </c>
      <c r="C3607" t="s">
        <v>4214</v>
      </c>
      <c r="D3607" t="s">
        <v>1234</v>
      </c>
      <c r="F3607" t="s">
        <v>380</v>
      </c>
      <c r="G3607" t="s">
        <v>1237</v>
      </c>
      <c r="J3607">
        <v>90</v>
      </c>
    </row>
    <row r="3608" spans="1:10">
      <c r="A3608">
        <v>701850</v>
      </c>
      <c r="B3608" t="s">
        <v>1265</v>
      </c>
      <c r="C3608" t="s">
        <v>4215</v>
      </c>
      <c r="D3608" t="s">
        <v>1234</v>
      </c>
      <c r="E3608" t="s">
        <v>1271</v>
      </c>
      <c r="F3608" t="s">
        <v>380</v>
      </c>
      <c r="G3608" t="s">
        <v>1237</v>
      </c>
      <c r="J3608">
        <v>90</v>
      </c>
    </row>
    <row r="3609" spans="1:10">
      <c r="A3609">
        <v>710759</v>
      </c>
      <c r="B3609" t="s">
        <v>675</v>
      </c>
      <c r="C3609" t="s">
        <v>4216</v>
      </c>
      <c r="D3609" t="s">
        <v>1234</v>
      </c>
      <c r="E3609" t="s">
        <v>1249</v>
      </c>
      <c r="F3609" t="s">
        <v>380</v>
      </c>
      <c r="G3609" t="s">
        <v>1237</v>
      </c>
      <c r="H3609" t="s">
        <v>1243</v>
      </c>
      <c r="J3609">
        <v>90</v>
      </c>
    </row>
    <row r="3610" spans="1:10">
      <c r="A3610">
        <v>805145</v>
      </c>
      <c r="B3610" t="s">
        <v>3307</v>
      </c>
      <c r="C3610" t="s">
        <v>4217</v>
      </c>
      <c r="D3610" t="s">
        <v>1241</v>
      </c>
      <c r="E3610" t="s">
        <v>1256</v>
      </c>
      <c r="F3610" t="s">
        <v>348</v>
      </c>
      <c r="G3610" t="s">
        <v>1237</v>
      </c>
      <c r="H3610" t="s">
        <v>1243</v>
      </c>
      <c r="J3610">
        <v>9</v>
      </c>
    </row>
    <row r="3611" spans="1:10">
      <c r="A3611">
        <v>707765</v>
      </c>
      <c r="B3611" t="s">
        <v>1869</v>
      </c>
      <c r="C3611" t="s">
        <v>4218</v>
      </c>
      <c r="D3611" t="s">
        <v>1234</v>
      </c>
      <c r="F3611" t="s">
        <v>380</v>
      </c>
      <c r="G3611" t="s">
        <v>1237</v>
      </c>
      <c r="H3611" t="s">
        <v>1243</v>
      </c>
      <c r="J3611">
        <v>82</v>
      </c>
    </row>
    <row r="3612" spans="1:10">
      <c r="A3612">
        <v>700283</v>
      </c>
      <c r="B3612" t="s">
        <v>1019</v>
      </c>
      <c r="C3612" t="s">
        <v>4218</v>
      </c>
      <c r="D3612" t="s">
        <v>1234</v>
      </c>
      <c r="E3612" t="s">
        <v>1256</v>
      </c>
      <c r="F3612" t="s">
        <v>380</v>
      </c>
      <c r="G3612" t="s">
        <v>1237</v>
      </c>
      <c r="J3612">
        <v>95</v>
      </c>
    </row>
    <row r="3613" spans="1:10">
      <c r="A3613">
        <v>711934</v>
      </c>
      <c r="B3613" t="s">
        <v>1258</v>
      </c>
      <c r="C3613" t="s">
        <v>4219</v>
      </c>
      <c r="D3613" t="s">
        <v>1234</v>
      </c>
      <c r="E3613" t="s">
        <v>1264</v>
      </c>
      <c r="F3613" t="s">
        <v>179</v>
      </c>
      <c r="G3613" t="s">
        <v>1237</v>
      </c>
      <c r="J3613">
        <v>88</v>
      </c>
    </row>
    <row r="3614" spans="1:10">
      <c r="A3614">
        <v>804678</v>
      </c>
      <c r="B3614" t="s">
        <v>2136</v>
      </c>
      <c r="C3614" t="s">
        <v>4220</v>
      </c>
      <c r="D3614" t="s">
        <v>1241</v>
      </c>
      <c r="F3614" t="s">
        <v>380</v>
      </c>
      <c r="G3614" t="s">
        <v>1237</v>
      </c>
      <c r="J3614">
        <v>75</v>
      </c>
    </row>
    <row r="3615" spans="1:10">
      <c r="A3615">
        <v>718915</v>
      </c>
      <c r="B3615" t="s">
        <v>1539</v>
      </c>
      <c r="C3615" t="s">
        <v>4221</v>
      </c>
      <c r="D3615" t="s">
        <v>1234</v>
      </c>
      <c r="E3615" t="s">
        <v>1242</v>
      </c>
      <c r="F3615" t="s">
        <v>380</v>
      </c>
      <c r="G3615" t="s">
        <v>1237</v>
      </c>
      <c r="J3615">
        <v>11</v>
      </c>
    </row>
    <row r="3616" spans="1:10">
      <c r="A3616">
        <v>778288</v>
      </c>
      <c r="B3616" t="s">
        <v>4222</v>
      </c>
      <c r="C3616" t="s">
        <v>4221</v>
      </c>
      <c r="D3616" t="s">
        <v>1234</v>
      </c>
      <c r="E3616" t="s">
        <v>1319</v>
      </c>
      <c r="F3616" t="s">
        <v>189</v>
      </c>
      <c r="G3616" t="s">
        <v>1237</v>
      </c>
      <c r="J3616">
        <v>19</v>
      </c>
    </row>
    <row r="3617" spans="1:10">
      <c r="A3617">
        <v>707097</v>
      </c>
      <c r="B3617" t="s">
        <v>1411</v>
      </c>
      <c r="C3617" t="s">
        <v>4223</v>
      </c>
      <c r="D3617" t="s">
        <v>1234</v>
      </c>
      <c r="E3617" t="s">
        <v>1271</v>
      </c>
      <c r="F3617" t="s">
        <v>380</v>
      </c>
      <c r="G3617" t="s">
        <v>1237</v>
      </c>
      <c r="J3617">
        <v>74</v>
      </c>
    </row>
    <row r="3618" spans="1:10">
      <c r="A3618">
        <v>708168</v>
      </c>
      <c r="B3618" t="s">
        <v>1380</v>
      </c>
      <c r="C3618" t="s">
        <v>4224</v>
      </c>
      <c r="D3618" t="s">
        <v>1234</v>
      </c>
      <c r="E3618" t="s">
        <v>1248</v>
      </c>
      <c r="F3618" t="s">
        <v>380</v>
      </c>
      <c r="G3618" t="s">
        <v>1237</v>
      </c>
      <c r="J3618">
        <v>70</v>
      </c>
    </row>
    <row r="3619" spans="1:10">
      <c r="A3619">
        <v>776396</v>
      </c>
      <c r="B3619" t="s">
        <v>1399</v>
      </c>
      <c r="C3619" t="s">
        <v>4224</v>
      </c>
      <c r="D3619" t="s">
        <v>1234</v>
      </c>
      <c r="E3619" t="s">
        <v>1312</v>
      </c>
      <c r="F3619" t="s">
        <v>179</v>
      </c>
      <c r="G3619" t="s">
        <v>1237</v>
      </c>
      <c r="H3619" t="s">
        <v>1243</v>
      </c>
      <c r="I3619">
        <v>9150319</v>
      </c>
      <c r="J3619">
        <v>4</v>
      </c>
    </row>
    <row r="3620" spans="1:10">
      <c r="A3620">
        <v>806391</v>
      </c>
      <c r="B3620" t="s">
        <v>1782</v>
      </c>
      <c r="C3620" t="s">
        <v>4225</v>
      </c>
      <c r="D3620" t="s">
        <v>1241</v>
      </c>
      <c r="E3620" t="s">
        <v>1242</v>
      </c>
      <c r="F3620" t="s">
        <v>380</v>
      </c>
      <c r="G3620" t="s">
        <v>1237</v>
      </c>
      <c r="J3620">
        <v>83</v>
      </c>
    </row>
    <row r="3621" spans="1:10">
      <c r="A3621">
        <v>714378</v>
      </c>
      <c r="B3621" t="s">
        <v>1258</v>
      </c>
      <c r="C3621" t="s">
        <v>938</v>
      </c>
      <c r="D3621" t="s">
        <v>1234</v>
      </c>
      <c r="E3621" t="s">
        <v>1256</v>
      </c>
      <c r="F3621" t="s">
        <v>380</v>
      </c>
      <c r="G3621" t="s">
        <v>1237</v>
      </c>
      <c r="H3621" t="s">
        <v>1243</v>
      </c>
      <c r="J3621">
        <v>89</v>
      </c>
    </row>
    <row r="3622" spans="1:10">
      <c r="A3622">
        <v>718044</v>
      </c>
      <c r="B3622" t="s">
        <v>1288</v>
      </c>
      <c r="C3622" t="s">
        <v>938</v>
      </c>
      <c r="D3622" t="s">
        <v>1234</v>
      </c>
      <c r="E3622" t="s">
        <v>1254</v>
      </c>
      <c r="F3622" t="s">
        <v>1829</v>
      </c>
      <c r="G3622" t="s">
        <v>1237</v>
      </c>
      <c r="I3622">
        <v>9150179</v>
      </c>
      <c r="J3622">
        <v>98</v>
      </c>
    </row>
    <row r="3623" spans="1:10">
      <c r="A3623">
        <v>700029</v>
      </c>
      <c r="B3623" t="s">
        <v>1288</v>
      </c>
      <c r="C3623" t="s">
        <v>938</v>
      </c>
      <c r="D3623" t="s">
        <v>1234</v>
      </c>
      <c r="E3623" t="s">
        <v>1245</v>
      </c>
      <c r="F3623" t="s">
        <v>1261</v>
      </c>
      <c r="G3623" t="s">
        <v>1237</v>
      </c>
      <c r="J3623">
        <v>2</v>
      </c>
    </row>
    <row r="3624" spans="1:10">
      <c r="A3624">
        <v>713181</v>
      </c>
      <c r="B3624" t="s">
        <v>1477</v>
      </c>
      <c r="C3624" t="s">
        <v>938</v>
      </c>
      <c r="D3624" t="s">
        <v>1234</v>
      </c>
      <c r="E3624" t="s">
        <v>1242</v>
      </c>
      <c r="F3624" t="s">
        <v>380</v>
      </c>
      <c r="G3624" t="s">
        <v>1237</v>
      </c>
      <c r="J3624">
        <v>7</v>
      </c>
    </row>
    <row r="3625" spans="1:10">
      <c r="A3625">
        <v>709467</v>
      </c>
      <c r="B3625" t="s">
        <v>1477</v>
      </c>
      <c r="C3625" t="s">
        <v>938</v>
      </c>
      <c r="D3625" t="s">
        <v>1234</v>
      </c>
      <c r="E3625" t="s">
        <v>1254</v>
      </c>
      <c r="F3625" t="s">
        <v>1261</v>
      </c>
      <c r="G3625" t="s">
        <v>1237</v>
      </c>
      <c r="J3625">
        <v>12</v>
      </c>
    </row>
    <row r="3626" spans="1:10">
      <c r="A3626">
        <v>889217</v>
      </c>
      <c r="B3626" t="s">
        <v>1169</v>
      </c>
      <c r="C3626" t="s">
        <v>4226</v>
      </c>
      <c r="D3626" t="s">
        <v>1241</v>
      </c>
      <c r="E3626" t="s">
        <v>1236</v>
      </c>
      <c r="F3626" t="s">
        <v>169</v>
      </c>
      <c r="G3626" t="s">
        <v>1237</v>
      </c>
      <c r="H3626" t="s">
        <v>1243</v>
      </c>
      <c r="J3626">
        <v>7</v>
      </c>
    </row>
    <row r="3627" spans="1:10">
      <c r="A3627">
        <v>701925</v>
      </c>
      <c r="B3627" t="s">
        <v>938</v>
      </c>
      <c r="C3627" t="s">
        <v>4227</v>
      </c>
      <c r="D3627" t="s">
        <v>1234</v>
      </c>
      <c r="F3627" t="s">
        <v>380</v>
      </c>
      <c r="G3627" t="s">
        <v>1237</v>
      </c>
      <c r="J3627">
        <v>62</v>
      </c>
    </row>
    <row r="3628" spans="1:10">
      <c r="A3628">
        <v>889138</v>
      </c>
      <c r="B3628" t="s">
        <v>2324</v>
      </c>
      <c r="C3628" t="s">
        <v>4228</v>
      </c>
      <c r="D3628" t="s">
        <v>1241</v>
      </c>
      <c r="E3628" t="s">
        <v>1256</v>
      </c>
      <c r="F3628" t="s">
        <v>380</v>
      </c>
      <c r="G3628" t="s">
        <v>1237</v>
      </c>
      <c r="H3628" t="s">
        <v>1243</v>
      </c>
      <c r="J3628">
        <v>98</v>
      </c>
    </row>
    <row r="3629" spans="1:10">
      <c r="A3629">
        <v>703279</v>
      </c>
      <c r="B3629" t="s">
        <v>1380</v>
      </c>
      <c r="C3629" t="s">
        <v>4229</v>
      </c>
      <c r="D3629" t="s">
        <v>1234</v>
      </c>
      <c r="F3629" t="s">
        <v>380</v>
      </c>
      <c r="G3629" t="s">
        <v>1237</v>
      </c>
      <c r="H3629" t="s">
        <v>1243</v>
      </c>
      <c r="J3629">
        <v>91</v>
      </c>
    </row>
    <row r="3630" spans="1:10">
      <c r="A3630">
        <v>711434</v>
      </c>
      <c r="B3630" t="s">
        <v>1323</v>
      </c>
      <c r="C3630" t="s">
        <v>4230</v>
      </c>
      <c r="D3630" t="s">
        <v>1234</v>
      </c>
      <c r="E3630" t="s">
        <v>1236</v>
      </c>
      <c r="F3630" t="s">
        <v>327</v>
      </c>
      <c r="G3630" t="s">
        <v>1237</v>
      </c>
      <c r="H3630" t="s">
        <v>1243</v>
      </c>
      <c r="J3630">
        <v>14</v>
      </c>
    </row>
    <row r="3631" spans="1:10">
      <c r="A3631">
        <v>810898</v>
      </c>
      <c r="B3631" t="s">
        <v>1087</v>
      </c>
      <c r="C3631" t="s">
        <v>4231</v>
      </c>
      <c r="D3631" t="s">
        <v>1241</v>
      </c>
      <c r="E3631" t="s">
        <v>1236</v>
      </c>
      <c r="F3631" t="s">
        <v>327</v>
      </c>
      <c r="G3631" t="s">
        <v>1237</v>
      </c>
      <c r="H3631" t="s">
        <v>1243</v>
      </c>
      <c r="J3631">
        <v>17</v>
      </c>
    </row>
    <row r="3632" spans="1:10">
      <c r="A3632">
        <v>703087</v>
      </c>
      <c r="B3632" t="s">
        <v>2778</v>
      </c>
      <c r="C3632" t="s">
        <v>4232</v>
      </c>
      <c r="D3632" t="s">
        <v>1234</v>
      </c>
      <c r="E3632" t="s">
        <v>1264</v>
      </c>
      <c r="F3632" t="s">
        <v>380</v>
      </c>
      <c r="G3632" t="s">
        <v>1237</v>
      </c>
      <c r="H3632" t="s">
        <v>1243</v>
      </c>
      <c r="J3632">
        <v>79</v>
      </c>
    </row>
    <row r="3633" spans="1:10">
      <c r="A3633">
        <v>774384</v>
      </c>
      <c r="B3633" t="s">
        <v>122</v>
      </c>
      <c r="C3633" t="s">
        <v>4233</v>
      </c>
      <c r="D3633" t="s">
        <v>1234</v>
      </c>
      <c r="F3633" t="s">
        <v>1550</v>
      </c>
      <c r="G3633" t="s">
        <v>1237</v>
      </c>
      <c r="H3633" t="s">
        <v>1243</v>
      </c>
      <c r="I3633">
        <v>9150014</v>
      </c>
      <c r="J3633">
        <v>76</v>
      </c>
    </row>
    <row r="3634" spans="1:10">
      <c r="A3634">
        <v>714764</v>
      </c>
      <c r="B3634" t="s">
        <v>122</v>
      </c>
      <c r="C3634" t="s">
        <v>4233</v>
      </c>
      <c r="D3634" t="s">
        <v>1234</v>
      </c>
      <c r="E3634" t="s">
        <v>1248</v>
      </c>
      <c r="F3634" t="s">
        <v>380</v>
      </c>
      <c r="G3634" t="s">
        <v>1237</v>
      </c>
      <c r="H3634" t="s">
        <v>1243</v>
      </c>
      <c r="J3634">
        <v>92</v>
      </c>
    </row>
    <row r="3635" spans="1:10">
      <c r="A3635">
        <v>714673</v>
      </c>
      <c r="B3635" t="s">
        <v>4234</v>
      </c>
      <c r="C3635" t="s">
        <v>1328</v>
      </c>
      <c r="D3635" t="s">
        <v>1234</v>
      </c>
      <c r="F3635" t="s">
        <v>380</v>
      </c>
      <c r="G3635" t="s">
        <v>1237</v>
      </c>
      <c r="J3635">
        <v>91</v>
      </c>
    </row>
    <row r="3636" spans="1:10">
      <c r="A3636">
        <v>806699</v>
      </c>
      <c r="B3636" t="s">
        <v>2161</v>
      </c>
      <c r="C3636" t="s">
        <v>4235</v>
      </c>
      <c r="D3636" t="s">
        <v>1241</v>
      </c>
      <c r="E3636" t="s">
        <v>1254</v>
      </c>
      <c r="F3636" t="s">
        <v>1261</v>
      </c>
      <c r="G3636" t="s">
        <v>1237</v>
      </c>
      <c r="J3636">
        <v>4</v>
      </c>
    </row>
    <row r="3637" spans="1:10">
      <c r="A3637">
        <v>811610</v>
      </c>
      <c r="B3637" t="s">
        <v>1563</v>
      </c>
      <c r="C3637" t="s">
        <v>4236</v>
      </c>
      <c r="D3637" t="s">
        <v>1241</v>
      </c>
      <c r="F3637" t="s">
        <v>380</v>
      </c>
      <c r="G3637" t="s">
        <v>1237</v>
      </c>
      <c r="J3637">
        <v>9</v>
      </c>
    </row>
    <row r="3638" spans="1:10">
      <c r="A3638">
        <v>808748</v>
      </c>
      <c r="B3638" t="s">
        <v>960</v>
      </c>
      <c r="C3638" t="s">
        <v>4236</v>
      </c>
      <c r="D3638" t="s">
        <v>1241</v>
      </c>
      <c r="F3638" t="s">
        <v>380</v>
      </c>
      <c r="G3638" t="s">
        <v>1237</v>
      </c>
      <c r="J3638">
        <v>9</v>
      </c>
    </row>
    <row r="3639" spans="1:10">
      <c r="A3639">
        <v>700260</v>
      </c>
      <c r="B3639" t="s">
        <v>671</v>
      </c>
      <c r="C3639" t="s">
        <v>4236</v>
      </c>
      <c r="D3639" t="s">
        <v>1234</v>
      </c>
      <c r="F3639" t="s">
        <v>380</v>
      </c>
      <c r="G3639" t="s">
        <v>1237</v>
      </c>
      <c r="J3639">
        <v>92</v>
      </c>
    </row>
    <row r="3640" spans="1:10">
      <c r="A3640">
        <v>804654</v>
      </c>
      <c r="B3640" t="s">
        <v>1592</v>
      </c>
      <c r="C3640" t="s">
        <v>4236</v>
      </c>
      <c r="D3640" t="s">
        <v>1241</v>
      </c>
      <c r="F3640" t="s">
        <v>380</v>
      </c>
      <c r="G3640" t="s">
        <v>1237</v>
      </c>
      <c r="J3640">
        <v>6</v>
      </c>
    </row>
    <row r="3641" spans="1:10">
      <c r="A3641">
        <v>712738</v>
      </c>
      <c r="B3641" t="s">
        <v>1477</v>
      </c>
      <c r="C3641" t="s">
        <v>4237</v>
      </c>
      <c r="D3641" t="s">
        <v>1234</v>
      </c>
      <c r="E3641" t="s">
        <v>1254</v>
      </c>
      <c r="F3641" t="s">
        <v>380</v>
      </c>
      <c r="G3641" t="s">
        <v>1237</v>
      </c>
      <c r="J3641">
        <v>6</v>
      </c>
    </row>
    <row r="3642" spans="1:10">
      <c r="A3642">
        <v>806878</v>
      </c>
      <c r="B3642" t="s">
        <v>978</v>
      </c>
      <c r="C3642" t="s">
        <v>4238</v>
      </c>
      <c r="D3642" t="s">
        <v>1241</v>
      </c>
      <c r="E3642" t="s">
        <v>1254</v>
      </c>
      <c r="F3642" t="s">
        <v>380</v>
      </c>
      <c r="G3642" t="s">
        <v>1237</v>
      </c>
      <c r="J3642">
        <v>8</v>
      </c>
    </row>
    <row r="3643" spans="1:10">
      <c r="A3643">
        <v>706776</v>
      </c>
      <c r="B3643" t="s">
        <v>1102</v>
      </c>
      <c r="C3643" t="s">
        <v>2849</v>
      </c>
      <c r="D3643" t="s">
        <v>1234</v>
      </c>
      <c r="E3643" t="s">
        <v>1256</v>
      </c>
      <c r="F3643" t="s">
        <v>1447</v>
      </c>
      <c r="G3643" t="s">
        <v>1237</v>
      </c>
      <c r="J3643">
        <v>82</v>
      </c>
    </row>
    <row r="3644" spans="1:10">
      <c r="A3644">
        <v>891511</v>
      </c>
      <c r="B3644" t="s">
        <v>2897</v>
      </c>
      <c r="C3644" t="s">
        <v>4239</v>
      </c>
      <c r="D3644" t="s">
        <v>1241</v>
      </c>
      <c r="E3644" t="s">
        <v>1236</v>
      </c>
      <c r="F3644" t="s">
        <v>348</v>
      </c>
      <c r="G3644" t="s">
        <v>1237</v>
      </c>
      <c r="J3644">
        <v>17</v>
      </c>
    </row>
    <row r="3645" spans="1:10">
      <c r="A3645">
        <v>707664</v>
      </c>
      <c r="B3645" t="s">
        <v>938</v>
      </c>
      <c r="C3645" t="s">
        <v>4240</v>
      </c>
      <c r="D3645" t="s">
        <v>1234</v>
      </c>
      <c r="E3645" t="s">
        <v>1319</v>
      </c>
      <c r="F3645" t="s">
        <v>380</v>
      </c>
      <c r="G3645" t="s">
        <v>1237</v>
      </c>
      <c r="H3645" t="s">
        <v>1243</v>
      </c>
      <c r="J3645">
        <v>90</v>
      </c>
    </row>
    <row r="3646" spans="1:10">
      <c r="A3646">
        <v>805828</v>
      </c>
      <c r="B3646" t="s">
        <v>929</v>
      </c>
      <c r="C3646" t="s">
        <v>4241</v>
      </c>
      <c r="D3646" t="s">
        <v>1241</v>
      </c>
      <c r="E3646" t="s">
        <v>1242</v>
      </c>
      <c r="F3646" t="s">
        <v>380</v>
      </c>
      <c r="G3646" t="s">
        <v>1237</v>
      </c>
      <c r="J3646">
        <v>8</v>
      </c>
    </row>
    <row r="3647" spans="1:10">
      <c r="A3647">
        <v>706519</v>
      </c>
      <c r="B3647" t="s">
        <v>116</v>
      </c>
      <c r="C3647" t="s">
        <v>4242</v>
      </c>
      <c r="D3647" t="s">
        <v>1234</v>
      </c>
      <c r="E3647" t="s">
        <v>1264</v>
      </c>
      <c r="F3647" t="s">
        <v>210</v>
      </c>
      <c r="G3647" t="s">
        <v>1237</v>
      </c>
      <c r="J3647">
        <v>56</v>
      </c>
    </row>
    <row r="3648" spans="1:10">
      <c r="A3648">
        <v>802062</v>
      </c>
      <c r="B3648" t="s">
        <v>3206</v>
      </c>
      <c r="C3648" t="s">
        <v>4243</v>
      </c>
      <c r="D3648" t="s">
        <v>1241</v>
      </c>
      <c r="E3648" t="s">
        <v>1264</v>
      </c>
      <c r="F3648" t="s">
        <v>210</v>
      </c>
      <c r="G3648" t="s">
        <v>1237</v>
      </c>
      <c r="J3648">
        <v>55</v>
      </c>
    </row>
    <row r="3649" spans="1:10">
      <c r="A3649">
        <v>803679</v>
      </c>
      <c r="B3649" t="s">
        <v>1432</v>
      </c>
      <c r="C3649" t="s">
        <v>4243</v>
      </c>
      <c r="D3649" t="s">
        <v>1241</v>
      </c>
      <c r="E3649" t="s">
        <v>1264</v>
      </c>
      <c r="F3649" t="s">
        <v>210</v>
      </c>
      <c r="G3649" t="s">
        <v>1237</v>
      </c>
      <c r="H3649" t="s">
        <v>1243</v>
      </c>
      <c r="J3649">
        <v>85</v>
      </c>
    </row>
    <row r="3650" spans="1:10">
      <c r="A3650">
        <v>716492</v>
      </c>
      <c r="B3650" t="s">
        <v>675</v>
      </c>
      <c r="C3650" t="s">
        <v>4244</v>
      </c>
      <c r="D3650" t="s">
        <v>1234</v>
      </c>
      <c r="E3650" t="s">
        <v>1271</v>
      </c>
      <c r="F3650" t="s">
        <v>2227</v>
      </c>
      <c r="G3650" t="s">
        <v>1237</v>
      </c>
      <c r="J3650">
        <v>9</v>
      </c>
    </row>
    <row r="3651" spans="1:10">
      <c r="A3651">
        <v>804275</v>
      </c>
      <c r="B3651" t="s">
        <v>965</v>
      </c>
      <c r="C3651" t="s">
        <v>4245</v>
      </c>
      <c r="D3651" t="s">
        <v>1241</v>
      </c>
      <c r="E3651" t="s">
        <v>1250</v>
      </c>
      <c r="F3651" t="s">
        <v>2227</v>
      </c>
      <c r="G3651" t="s">
        <v>1237</v>
      </c>
      <c r="J3651">
        <v>78</v>
      </c>
    </row>
    <row r="3652" spans="1:10">
      <c r="A3652">
        <v>800617</v>
      </c>
      <c r="B3652" t="s">
        <v>914</v>
      </c>
      <c r="C3652" t="s">
        <v>4245</v>
      </c>
      <c r="D3652" t="s">
        <v>1241</v>
      </c>
      <c r="E3652" t="s">
        <v>1250</v>
      </c>
      <c r="F3652" t="s">
        <v>2227</v>
      </c>
      <c r="G3652" t="s">
        <v>1237</v>
      </c>
      <c r="J3652">
        <v>7</v>
      </c>
    </row>
    <row r="3653" spans="1:10">
      <c r="A3653">
        <v>806865</v>
      </c>
      <c r="B3653" t="s">
        <v>1751</v>
      </c>
      <c r="C3653" t="s">
        <v>4246</v>
      </c>
      <c r="D3653" t="s">
        <v>1241</v>
      </c>
      <c r="E3653" t="s">
        <v>1256</v>
      </c>
      <c r="F3653" t="s">
        <v>179</v>
      </c>
      <c r="G3653" t="s">
        <v>1237</v>
      </c>
      <c r="J3653">
        <v>84</v>
      </c>
    </row>
    <row r="3654" spans="1:10">
      <c r="A3654">
        <v>889179</v>
      </c>
      <c r="B3654" t="s">
        <v>1085</v>
      </c>
      <c r="C3654" t="s">
        <v>4247</v>
      </c>
      <c r="D3654" t="s">
        <v>1241</v>
      </c>
      <c r="E3654" t="s">
        <v>1254</v>
      </c>
      <c r="F3654" t="s">
        <v>380</v>
      </c>
      <c r="G3654" t="s">
        <v>1237</v>
      </c>
      <c r="H3654" t="s">
        <v>1243</v>
      </c>
      <c r="J3654">
        <v>7</v>
      </c>
    </row>
    <row r="3655" spans="1:10">
      <c r="A3655">
        <v>800430</v>
      </c>
      <c r="B3655" t="s">
        <v>1159</v>
      </c>
      <c r="C3655" t="s">
        <v>4248</v>
      </c>
      <c r="D3655" t="s">
        <v>1241</v>
      </c>
      <c r="F3655" t="s">
        <v>189</v>
      </c>
      <c r="G3655" t="s">
        <v>1237</v>
      </c>
      <c r="J3655">
        <v>69</v>
      </c>
    </row>
    <row r="3656" spans="1:10">
      <c r="A3656">
        <v>801795</v>
      </c>
      <c r="B3656" t="s">
        <v>130</v>
      </c>
      <c r="C3656" t="s">
        <v>4248</v>
      </c>
      <c r="D3656" t="s">
        <v>1241</v>
      </c>
      <c r="F3656" t="s">
        <v>179</v>
      </c>
      <c r="G3656" t="s">
        <v>1237</v>
      </c>
      <c r="H3656" t="s">
        <v>1243</v>
      </c>
      <c r="I3656">
        <v>1159984</v>
      </c>
      <c r="J3656">
        <v>95</v>
      </c>
    </row>
    <row r="3657" spans="1:10">
      <c r="A3657">
        <v>706297</v>
      </c>
      <c r="B3657" t="s">
        <v>1028</v>
      </c>
      <c r="C3657" t="s">
        <v>4249</v>
      </c>
      <c r="D3657" t="s">
        <v>1234</v>
      </c>
      <c r="E3657" t="s">
        <v>1271</v>
      </c>
      <c r="F3657" t="s">
        <v>380</v>
      </c>
      <c r="G3657" t="s">
        <v>1237</v>
      </c>
      <c r="J3657">
        <v>88</v>
      </c>
    </row>
    <row r="3658" spans="1:10">
      <c r="A3658">
        <v>810863</v>
      </c>
      <c r="B3658" t="s">
        <v>2028</v>
      </c>
      <c r="C3658" t="s">
        <v>4250</v>
      </c>
      <c r="D3658" t="s">
        <v>1241</v>
      </c>
      <c r="F3658" t="s">
        <v>380</v>
      </c>
      <c r="G3658" t="s">
        <v>1237</v>
      </c>
      <c r="J3658">
        <v>70</v>
      </c>
    </row>
    <row r="3659" spans="1:10">
      <c r="A3659">
        <v>717714</v>
      </c>
      <c r="B3659" t="s">
        <v>1477</v>
      </c>
      <c r="C3659" t="s">
        <v>4251</v>
      </c>
      <c r="D3659" t="s">
        <v>1234</v>
      </c>
      <c r="E3659" t="s">
        <v>1250</v>
      </c>
      <c r="F3659" t="s">
        <v>380</v>
      </c>
      <c r="G3659" t="s">
        <v>1237</v>
      </c>
      <c r="J3659">
        <v>9</v>
      </c>
    </row>
    <row r="3660" spans="1:10">
      <c r="A3660">
        <v>718834</v>
      </c>
      <c r="B3660" t="s">
        <v>1019</v>
      </c>
      <c r="C3660" t="s">
        <v>4252</v>
      </c>
      <c r="D3660" t="s">
        <v>1234</v>
      </c>
      <c r="F3660" t="s">
        <v>380</v>
      </c>
      <c r="G3660" t="s">
        <v>1237</v>
      </c>
      <c r="J3660">
        <v>76</v>
      </c>
    </row>
    <row r="3661" spans="1:10">
      <c r="A3661">
        <v>709248</v>
      </c>
      <c r="B3661" t="s">
        <v>655</v>
      </c>
      <c r="C3661" t="s">
        <v>4252</v>
      </c>
      <c r="D3661" t="s">
        <v>1234</v>
      </c>
      <c r="E3661" t="s">
        <v>1236</v>
      </c>
      <c r="F3661" t="s">
        <v>380</v>
      </c>
      <c r="G3661" t="s">
        <v>1237</v>
      </c>
      <c r="J3661">
        <v>74</v>
      </c>
    </row>
    <row r="3662" spans="1:10">
      <c r="A3662">
        <v>701124</v>
      </c>
      <c r="B3662" t="s">
        <v>1019</v>
      </c>
      <c r="C3662" t="s">
        <v>4253</v>
      </c>
      <c r="D3662" t="s">
        <v>1234</v>
      </c>
      <c r="E3662" t="s">
        <v>1242</v>
      </c>
      <c r="F3662" t="s">
        <v>380</v>
      </c>
      <c r="G3662" t="s">
        <v>1237</v>
      </c>
      <c r="J3662">
        <v>10</v>
      </c>
    </row>
    <row r="3663" spans="1:10">
      <c r="A3663">
        <v>810409</v>
      </c>
      <c r="B3663" t="s">
        <v>1168</v>
      </c>
      <c r="C3663" t="s">
        <v>4254</v>
      </c>
      <c r="D3663" t="s">
        <v>1241</v>
      </c>
      <c r="E3663" t="s">
        <v>1271</v>
      </c>
      <c r="F3663" t="s">
        <v>380</v>
      </c>
      <c r="G3663" t="s">
        <v>1237</v>
      </c>
      <c r="J3663">
        <v>77</v>
      </c>
    </row>
    <row r="3664" spans="1:10">
      <c r="A3664">
        <v>813337</v>
      </c>
      <c r="B3664" t="s">
        <v>4255</v>
      </c>
      <c r="C3664" t="s">
        <v>4256</v>
      </c>
      <c r="D3664" t="s">
        <v>1241</v>
      </c>
      <c r="F3664" t="s">
        <v>380</v>
      </c>
      <c r="G3664" t="s">
        <v>1237</v>
      </c>
      <c r="J3664">
        <v>76</v>
      </c>
    </row>
    <row r="3665" spans="1:10">
      <c r="A3665">
        <v>717516</v>
      </c>
      <c r="B3665" t="s">
        <v>1133</v>
      </c>
      <c r="C3665" t="s">
        <v>4257</v>
      </c>
      <c r="D3665" t="s">
        <v>1234</v>
      </c>
      <c r="E3665" t="s">
        <v>1312</v>
      </c>
      <c r="F3665" t="s">
        <v>179</v>
      </c>
      <c r="G3665" t="s">
        <v>1237</v>
      </c>
      <c r="H3665" t="s">
        <v>1243</v>
      </c>
      <c r="I3665">
        <v>9150272</v>
      </c>
      <c r="J3665">
        <v>88</v>
      </c>
    </row>
    <row r="3666" spans="1:10">
      <c r="A3666">
        <v>888848</v>
      </c>
      <c r="B3666" t="s">
        <v>2910</v>
      </c>
      <c r="C3666" t="s">
        <v>4258</v>
      </c>
      <c r="D3666" t="s">
        <v>1241</v>
      </c>
      <c r="E3666" t="s">
        <v>1236</v>
      </c>
      <c r="F3666" t="s">
        <v>327</v>
      </c>
      <c r="G3666" t="s">
        <v>1237</v>
      </c>
      <c r="H3666" t="s">
        <v>1243</v>
      </c>
      <c r="J3666">
        <v>10</v>
      </c>
    </row>
    <row r="3667" spans="1:10">
      <c r="A3667">
        <v>812498</v>
      </c>
      <c r="B3667" t="s">
        <v>1817</v>
      </c>
      <c r="C3667" t="s">
        <v>4259</v>
      </c>
      <c r="D3667" t="s">
        <v>1241</v>
      </c>
      <c r="E3667" t="s">
        <v>1242</v>
      </c>
      <c r="F3667" t="s">
        <v>380</v>
      </c>
      <c r="G3667" t="s">
        <v>1237</v>
      </c>
      <c r="J3667">
        <v>78</v>
      </c>
    </row>
    <row r="3668" spans="1:10">
      <c r="A3668">
        <v>705079</v>
      </c>
      <c r="B3668" t="s">
        <v>1288</v>
      </c>
      <c r="C3668" t="s">
        <v>4260</v>
      </c>
      <c r="D3668" t="s">
        <v>1234</v>
      </c>
      <c r="F3668" t="s">
        <v>380</v>
      </c>
      <c r="G3668" t="s">
        <v>1237</v>
      </c>
      <c r="J3668">
        <v>95</v>
      </c>
    </row>
    <row r="3669" spans="1:10">
      <c r="A3669">
        <v>705165</v>
      </c>
      <c r="B3669" t="s">
        <v>1023</v>
      </c>
      <c r="C3669" t="s">
        <v>4261</v>
      </c>
      <c r="D3669" t="s">
        <v>1234</v>
      </c>
      <c r="E3669" t="s">
        <v>1236</v>
      </c>
      <c r="F3669" t="s">
        <v>380</v>
      </c>
      <c r="G3669" t="s">
        <v>1237</v>
      </c>
      <c r="J3669">
        <v>68</v>
      </c>
    </row>
    <row r="3670" spans="1:10">
      <c r="A3670">
        <v>704019</v>
      </c>
      <c r="B3670" t="s">
        <v>1718</v>
      </c>
      <c r="C3670" t="s">
        <v>4262</v>
      </c>
      <c r="D3670" t="s">
        <v>1234</v>
      </c>
      <c r="F3670" t="s">
        <v>380</v>
      </c>
      <c r="G3670" t="s">
        <v>1237</v>
      </c>
      <c r="J3670">
        <v>73</v>
      </c>
    </row>
    <row r="3671" spans="1:10">
      <c r="A3671">
        <v>710986</v>
      </c>
      <c r="B3671" t="s">
        <v>1546</v>
      </c>
      <c r="C3671" t="s">
        <v>4263</v>
      </c>
      <c r="D3671" t="s">
        <v>1234</v>
      </c>
      <c r="F3671" t="s">
        <v>380</v>
      </c>
      <c r="G3671" t="s">
        <v>1237</v>
      </c>
      <c r="J3671">
        <v>89</v>
      </c>
    </row>
    <row r="3672" spans="1:10">
      <c r="A3672">
        <v>714612</v>
      </c>
      <c r="B3672" t="s">
        <v>1023</v>
      </c>
      <c r="C3672" t="s">
        <v>4264</v>
      </c>
      <c r="D3672" t="s">
        <v>1234</v>
      </c>
      <c r="E3672" t="s">
        <v>1249</v>
      </c>
      <c r="F3672" t="s">
        <v>4265</v>
      </c>
      <c r="G3672" t="s">
        <v>1237</v>
      </c>
      <c r="J3672">
        <v>87</v>
      </c>
    </row>
    <row r="3673" spans="1:10">
      <c r="A3673">
        <v>706797</v>
      </c>
      <c r="B3673" t="s">
        <v>1298</v>
      </c>
      <c r="C3673" t="s">
        <v>4266</v>
      </c>
      <c r="D3673" t="s">
        <v>1234</v>
      </c>
      <c r="F3673" t="s">
        <v>380</v>
      </c>
      <c r="G3673" t="s">
        <v>1237</v>
      </c>
      <c r="J3673">
        <v>70</v>
      </c>
    </row>
    <row r="3674" spans="1:10">
      <c r="A3674">
        <v>810987</v>
      </c>
      <c r="B3674" t="s">
        <v>1351</v>
      </c>
      <c r="C3674" t="s">
        <v>4267</v>
      </c>
      <c r="D3674" t="s">
        <v>1241</v>
      </c>
      <c r="E3674" t="s">
        <v>1236</v>
      </c>
      <c r="F3674" t="s">
        <v>380</v>
      </c>
      <c r="G3674" t="s">
        <v>1237</v>
      </c>
      <c r="H3674" t="s">
        <v>1243</v>
      </c>
      <c r="J3674">
        <v>88</v>
      </c>
    </row>
    <row r="3675" spans="1:10">
      <c r="A3675">
        <v>812376</v>
      </c>
      <c r="B3675" t="s">
        <v>2706</v>
      </c>
      <c r="C3675" t="s">
        <v>4268</v>
      </c>
      <c r="D3675" t="s">
        <v>1241</v>
      </c>
      <c r="E3675" t="s">
        <v>1236</v>
      </c>
      <c r="F3675" t="s">
        <v>380</v>
      </c>
      <c r="G3675" t="s">
        <v>1237</v>
      </c>
      <c r="J3675">
        <v>73</v>
      </c>
    </row>
    <row r="3676" spans="1:10">
      <c r="A3676">
        <v>702796</v>
      </c>
      <c r="B3676" t="s">
        <v>116</v>
      </c>
      <c r="C3676" t="s">
        <v>4269</v>
      </c>
      <c r="D3676" t="s">
        <v>1234</v>
      </c>
      <c r="E3676" t="s">
        <v>1236</v>
      </c>
      <c r="F3676" t="s">
        <v>380</v>
      </c>
      <c r="G3676" t="s">
        <v>1237</v>
      </c>
      <c r="H3676" t="s">
        <v>1243</v>
      </c>
      <c r="J3676">
        <v>79</v>
      </c>
    </row>
    <row r="3677" spans="1:10">
      <c r="A3677">
        <v>705376</v>
      </c>
      <c r="B3677" t="s">
        <v>1028</v>
      </c>
      <c r="C3677" t="s">
        <v>4270</v>
      </c>
      <c r="D3677" t="s">
        <v>1234</v>
      </c>
      <c r="F3677" t="s">
        <v>380</v>
      </c>
      <c r="G3677" t="s">
        <v>1237</v>
      </c>
      <c r="J3677">
        <v>92</v>
      </c>
    </row>
    <row r="3678" spans="1:10">
      <c r="A3678">
        <v>708107</v>
      </c>
      <c r="B3678" t="s">
        <v>1895</v>
      </c>
      <c r="C3678" t="s">
        <v>4271</v>
      </c>
      <c r="D3678" t="s">
        <v>1234</v>
      </c>
      <c r="E3678" t="s">
        <v>1254</v>
      </c>
      <c r="F3678" t="s">
        <v>380</v>
      </c>
      <c r="G3678" t="s">
        <v>1237</v>
      </c>
      <c r="J3678">
        <v>88</v>
      </c>
    </row>
    <row r="3679" spans="1:10">
      <c r="A3679">
        <v>774778</v>
      </c>
      <c r="B3679" t="s">
        <v>1288</v>
      </c>
      <c r="C3679" t="s">
        <v>4272</v>
      </c>
      <c r="D3679" t="s">
        <v>1234</v>
      </c>
      <c r="E3679" t="s">
        <v>1236</v>
      </c>
      <c r="F3679" t="s">
        <v>219</v>
      </c>
      <c r="G3679" t="s">
        <v>1237</v>
      </c>
      <c r="H3679" t="s">
        <v>1243</v>
      </c>
      <c r="I3679">
        <v>9150377</v>
      </c>
      <c r="J3679">
        <v>6</v>
      </c>
    </row>
    <row r="3680" spans="1:10">
      <c r="A3680">
        <v>773107</v>
      </c>
      <c r="B3680" t="s">
        <v>1336</v>
      </c>
      <c r="C3680" t="s">
        <v>4273</v>
      </c>
      <c r="D3680" t="s">
        <v>1234</v>
      </c>
      <c r="E3680" t="s">
        <v>1256</v>
      </c>
      <c r="F3680" t="s">
        <v>348</v>
      </c>
      <c r="G3680" t="s">
        <v>1237</v>
      </c>
      <c r="H3680" t="s">
        <v>1243</v>
      </c>
      <c r="J3680">
        <v>15</v>
      </c>
    </row>
    <row r="3681" spans="1:10">
      <c r="A3681">
        <v>888425</v>
      </c>
      <c r="B3681" t="s">
        <v>1333</v>
      </c>
      <c r="C3681" t="s">
        <v>4274</v>
      </c>
      <c r="D3681" t="s">
        <v>1241</v>
      </c>
      <c r="E3681" t="s">
        <v>1264</v>
      </c>
      <c r="F3681" t="s">
        <v>1507</v>
      </c>
      <c r="G3681" t="s">
        <v>1237</v>
      </c>
      <c r="H3681" t="s">
        <v>1243</v>
      </c>
      <c r="J3681">
        <v>7</v>
      </c>
    </row>
    <row r="3682" spans="1:10">
      <c r="A3682">
        <v>775103</v>
      </c>
      <c r="B3682" t="s">
        <v>1133</v>
      </c>
      <c r="C3682" t="s">
        <v>4275</v>
      </c>
      <c r="D3682" t="s">
        <v>1234</v>
      </c>
      <c r="E3682" t="s">
        <v>1264</v>
      </c>
      <c r="F3682" t="s">
        <v>1507</v>
      </c>
      <c r="G3682" t="s">
        <v>1237</v>
      </c>
      <c r="H3682" t="s">
        <v>1243</v>
      </c>
      <c r="J3682">
        <v>7</v>
      </c>
    </row>
    <row r="3683" spans="1:10">
      <c r="A3683">
        <v>700907</v>
      </c>
      <c r="B3683" t="s">
        <v>655</v>
      </c>
      <c r="C3683" t="s">
        <v>4275</v>
      </c>
      <c r="D3683" t="s">
        <v>1234</v>
      </c>
      <c r="E3683" t="s">
        <v>1264</v>
      </c>
      <c r="F3683" t="s">
        <v>1507</v>
      </c>
      <c r="G3683" t="s">
        <v>1237</v>
      </c>
      <c r="J3683">
        <v>86</v>
      </c>
    </row>
    <row r="3684" spans="1:10">
      <c r="A3684">
        <v>715245</v>
      </c>
      <c r="B3684" t="s">
        <v>655</v>
      </c>
      <c r="C3684" t="s">
        <v>4275</v>
      </c>
      <c r="D3684" t="s">
        <v>1234</v>
      </c>
      <c r="F3684" t="s">
        <v>380</v>
      </c>
      <c r="G3684" t="s">
        <v>1237</v>
      </c>
      <c r="J3684">
        <v>95</v>
      </c>
    </row>
    <row r="3685" spans="1:10">
      <c r="A3685">
        <v>802553</v>
      </c>
      <c r="B3685" t="s">
        <v>131</v>
      </c>
      <c r="C3685" t="s">
        <v>4276</v>
      </c>
      <c r="D3685" t="s">
        <v>1241</v>
      </c>
      <c r="F3685" t="s">
        <v>380</v>
      </c>
      <c r="G3685" t="s">
        <v>1237</v>
      </c>
      <c r="J3685">
        <v>6</v>
      </c>
    </row>
    <row r="3686" spans="1:10">
      <c r="A3686">
        <v>803248</v>
      </c>
      <c r="B3686" t="s">
        <v>1252</v>
      </c>
      <c r="C3686" t="s">
        <v>4277</v>
      </c>
      <c r="D3686" t="s">
        <v>1241</v>
      </c>
      <c r="F3686" t="s">
        <v>380</v>
      </c>
      <c r="G3686" t="s">
        <v>1237</v>
      </c>
      <c r="J3686">
        <v>85</v>
      </c>
    </row>
    <row r="3687" spans="1:10">
      <c r="A3687">
        <v>710072</v>
      </c>
      <c r="B3687" t="s">
        <v>1258</v>
      </c>
      <c r="C3687" t="s">
        <v>4278</v>
      </c>
      <c r="D3687" t="s">
        <v>1234</v>
      </c>
      <c r="E3687" t="s">
        <v>1264</v>
      </c>
      <c r="F3687" t="s">
        <v>348</v>
      </c>
      <c r="G3687" t="s">
        <v>1237</v>
      </c>
      <c r="H3687" t="s">
        <v>1243</v>
      </c>
      <c r="J3687">
        <v>4</v>
      </c>
    </row>
    <row r="3688" spans="1:10">
      <c r="A3688">
        <v>708661</v>
      </c>
      <c r="B3688" t="s">
        <v>652</v>
      </c>
      <c r="C3688" t="s">
        <v>4279</v>
      </c>
      <c r="D3688" t="s">
        <v>1234</v>
      </c>
      <c r="E3688" t="s">
        <v>1254</v>
      </c>
      <c r="F3688" t="s">
        <v>179</v>
      </c>
      <c r="G3688" t="s">
        <v>1237</v>
      </c>
      <c r="J3688">
        <v>9</v>
      </c>
    </row>
    <row r="3689" spans="1:10">
      <c r="A3689">
        <v>811877</v>
      </c>
      <c r="B3689" t="s">
        <v>4280</v>
      </c>
      <c r="C3689" t="s">
        <v>4281</v>
      </c>
      <c r="D3689" t="s">
        <v>1241</v>
      </c>
      <c r="E3689" t="s">
        <v>1235</v>
      </c>
      <c r="F3689" t="s">
        <v>348</v>
      </c>
      <c r="G3689" t="s">
        <v>1237</v>
      </c>
      <c r="H3689" t="s">
        <v>1243</v>
      </c>
      <c r="I3689">
        <v>1159242</v>
      </c>
      <c r="J3689">
        <v>78</v>
      </c>
    </row>
    <row r="3690" spans="1:10">
      <c r="A3690">
        <v>888865</v>
      </c>
      <c r="B3690" t="s">
        <v>131</v>
      </c>
      <c r="C3690" t="s">
        <v>4282</v>
      </c>
      <c r="D3690" t="s">
        <v>1241</v>
      </c>
      <c r="F3690" t="s">
        <v>59</v>
      </c>
      <c r="G3690" t="s">
        <v>1237</v>
      </c>
      <c r="H3690" t="s">
        <v>1243</v>
      </c>
      <c r="I3690">
        <v>9155097</v>
      </c>
      <c r="J3690">
        <v>4</v>
      </c>
    </row>
    <row r="3691" spans="1:10">
      <c r="A3691">
        <v>888866</v>
      </c>
      <c r="B3691" t="s">
        <v>1252</v>
      </c>
      <c r="C3691" t="s">
        <v>4282</v>
      </c>
      <c r="D3691" t="s">
        <v>1241</v>
      </c>
      <c r="F3691" t="s">
        <v>59</v>
      </c>
      <c r="G3691" t="s">
        <v>1237</v>
      </c>
      <c r="H3691" t="s">
        <v>1243</v>
      </c>
      <c r="I3691">
        <v>9155075</v>
      </c>
      <c r="J3691">
        <v>71</v>
      </c>
    </row>
    <row r="3692" spans="1:10">
      <c r="A3692">
        <v>704023</v>
      </c>
      <c r="B3692" t="s">
        <v>1251</v>
      </c>
      <c r="C3692" t="s">
        <v>4283</v>
      </c>
      <c r="D3692" t="s">
        <v>1234</v>
      </c>
      <c r="F3692" t="s">
        <v>380</v>
      </c>
      <c r="G3692" t="s">
        <v>1237</v>
      </c>
      <c r="J3692">
        <v>79</v>
      </c>
    </row>
    <row r="3693" spans="1:10">
      <c r="A3693">
        <v>804093</v>
      </c>
      <c r="B3693" t="s">
        <v>1085</v>
      </c>
      <c r="C3693" t="s">
        <v>4284</v>
      </c>
      <c r="D3693" t="s">
        <v>1241</v>
      </c>
      <c r="E3693" t="s">
        <v>1254</v>
      </c>
      <c r="F3693" t="s">
        <v>380</v>
      </c>
      <c r="G3693" t="s">
        <v>1237</v>
      </c>
      <c r="J3693">
        <v>6</v>
      </c>
    </row>
    <row r="3694" spans="1:10">
      <c r="A3694">
        <v>801464</v>
      </c>
      <c r="B3694" t="s">
        <v>1770</v>
      </c>
      <c r="C3694" t="s">
        <v>4285</v>
      </c>
      <c r="D3694" t="s">
        <v>1241</v>
      </c>
      <c r="E3694" t="s">
        <v>1236</v>
      </c>
      <c r="F3694" t="s">
        <v>380</v>
      </c>
      <c r="G3694" t="s">
        <v>1237</v>
      </c>
      <c r="J3694">
        <v>82</v>
      </c>
    </row>
    <row r="3695" spans="1:10">
      <c r="A3695">
        <v>805087</v>
      </c>
      <c r="B3695" t="s">
        <v>1355</v>
      </c>
      <c r="C3695" t="s">
        <v>4286</v>
      </c>
      <c r="D3695" t="s">
        <v>1241</v>
      </c>
      <c r="E3695" t="s">
        <v>1249</v>
      </c>
      <c r="F3695" t="s">
        <v>179</v>
      </c>
      <c r="G3695" t="s">
        <v>1237</v>
      </c>
      <c r="J3695">
        <v>99</v>
      </c>
    </row>
    <row r="3696" spans="1:10">
      <c r="A3696">
        <v>889331</v>
      </c>
      <c r="B3696" t="s">
        <v>1563</v>
      </c>
      <c r="C3696" t="s">
        <v>4287</v>
      </c>
      <c r="D3696" t="s">
        <v>1241</v>
      </c>
      <c r="E3696" t="s">
        <v>1254</v>
      </c>
      <c r="F3696" t="s">
        <v>1261</v>
      </c>
      <c r="G3696" t="s">
        <v>1237</v>
      </c>
      <c r="H3696" t="s">
        <v>1243</v>
      </c>
      <c r="J3696">
        <v>11</v>
      </c>
    </row>
    <row r="3697" spans="1:10">
      <c r="A3697">
        <v>706009</v>
      </c>
      <c r="B3697" t="s">
        <v>671</v>
      </c>
      <c r="C3697" t="s">
        <v>4288</v>
      </c>
      <c r="D3697" t="s">
        <v>1234</v>
      </c>
      <c r="F3697" t="s">
        <v>380</v>
      </c>
      <c r="G3697" t="s">
        <v>1237</v>
      </c>
      <c r="H3697" t="s">
        <v>1243</v>
      </c>
      <c r="J3697">
        <v>90</v>
      </c>
    </row>
    <row r="3698" spans="1:10">
      <c r="A3698">
        <v>774769</v>
      </c>
      <c r="B3698" t="s">
        <v>1019</v>
      </c>
      <c r="C3698" t="s">
        <v>1137</v>
      </c>
      <c r="D3698" t="s">
        <v>1234</v>
      </c>
      <c r="E3698" t="s">
        <v>1312</v>
      </c>
      <c r="F3698" t="s">
        <v>219</v>
      </c>
      <c r="G3698" t="s">
        <v>1237</v>
      </c>
      <c r="H3698" t="s">
        <v>1243</v>
      </c>
      <c r="I3698">
        <v>9150358</v>
      </c>
      <c r="J3698">
        <v>8</v>
      </c>
    </row>
    <row r="3699" spans="1:10">
      <c r="A3699">
        <v>718347</v>
      </c>
      <c r="B3699" t="s">
        <v>1019</v>
      </c>
      <c r="C3699" t="s">
        <v>4289</v>
      </c>
      <c r="D3699" t="s">
        <v>1234</v>
      </c>
      <c r="F3699" t="s">
        <v>380</v>
      </c>
      <c r="G3699" t="s">
        <v>1237</v>
      </c>
      <c r="H3699" t="s">
        <v>1243</v>
      </c>
      <c r="J3699">
        <v>89</v>
      </c>
    </row>
    <row r="3700" spans="1:10">
      <c r="A3700">
        <v>804793</v>
      </c>
      <c r="B3700" t="s">
        <v>131</v>
      </c>
      <c r="C3700" t="s">
        <v>4290</v>
      </c>
      <c r="D3700" t="s">
        <v>1241</v>
      </c>
      <c r="E3700" t="s">
        <v>1242</v>
      </c>
      <c r="F3700" t="s">
        <v>380</v>
      </c>
      <c r="G3700" t="s">
        <v>1237</v>
      </c>
      <c r="J3700">
        <v>78</v>
      </c>
    </row>
    <row r="3701" spans="1:10">
      <c r="A3701">
        <v>889329</v>
      </c>
      <c r="B3701" t="s">
        <v>1563</v>
      </c>
      <c r="C3701" t="s">
        <v>4291</v>
      </c>
      <c r="D3701" t="s">
        <v>1241</v>
      </c>
      <c r="F3701" t="s">
        <v>1261</v>
      </c>
      <c r="G3701" t="s">
        <v>1237</v>
      </c>
      <c r="H3701" t="s">
        <v>1243</v>
      </c>
      <c r="J3701">
        <v>11</v>
      </c>
    </row>
    <row r="3702" spans="1:10">
      <c r="A3702">
        <v>702684</v>
      </c>
      <c r="B3702" t="s">
        <v>1023</v>
      </c>
      <c r="C3702" t="s">
        <v>4292</v>
      </c>
      <c r="D3702" t="s">
        <v>1234</v>
      </c>
      <c r="E3702" t="s">
        <v>1242</v>
      </c>
      <c r="F3702" t="s">
        <v>380</v>
      </c>
      <c r="G3702" t="s">
        <v>1237</v>
      </c>
      <c r="J3702">
        <v>81</v>
      </c>
    </row>
    <row r="3703" spans="1:10">
      <c r="A3703">
        <v>776328</v>
      </c>
      <c r="B3703" t="s">
        <v>1323</v>
      </c>
      <c r="C3703" t="s">
        <v>4292</v>
      </c>
      <c r="D3703" t="s">
        <v>1234</v>
      </c>
      <c r="E3703" t="s">
        <v>1242</v>
      </c>
      <c r="F3703" t="s">
        <v>1261</v>
      </c>
      <c r="G3703" t="s">
        <v>1237</v>
      </c>
      <c r="H3703" t="s">
        <v>1243</v>
      </c>
      <c r="J3703">
        <v>8</v>
      </c>
    </row>
    <row r="3704" spans="1:10">
      <c r="A3704">
        <v>716367</v>
      </c>
      <c r="B3704" t="s">
        <v>671</v>
      </c>
      <c r="C3704" t="s">
        <v>4293</v>
      </c>
      <c r="D3704" t="s">
        <v>1234</v>
      </c>
      <c r="E3704" t="s">
        <v>1242</v>
      </c>
      <c r="F3704" t="s">
        <v>1261</v>
      </c>
      <c r="G3704" t="s">
        <v>1237</v>
      </c>
      <c r="J3704">
        <v>9</v>
      </c>
    </row>
    <row r="3705" spans="1:10">
      <c r="A3705">
        <v>810110</v>
      </c>
      <c r="B3705" t="s">
        <v>929</v>
      </c>
      <c r="C3705" t="s">
        <v>4294</v>
      </c>
      <c r="D3705" t="s">
        <v>1241</v>
      </c>
      <c r="F3705" t="s">
        <v>380</v>
      </c>
      <c r="G3705" t="s">
        <v>1237</v>
      </c>
      <c r="J3705">
        <v>5</v>
      </c>
    </row>
    <row r="3706" spans="1:10">
      <c r="A3706">
        <v>714923</v>
      </c>
      <c r="B3706" t="s">
        <v>1411</v>
      </c>
      <c r="C3706" t="s">
        <v>4295</v>
      </c>
      <c r="D3706" t="s">
        <v>1234</v>
      </c>
      <c r="E3706" t="s">
        <v>1254</v>
      </c>
      <c r="F3706" t="s">
        <v>380</v>
      </c>
      <c r="G3706" t="s">
        <v>1237</v>
      </c>
      <c r="H3706" t="s">
        <v>1243</v>
      </c>
      <c r="J3706">
        <v>87</v>
      </c>
    </row>
    <row r="3707" spans="1:10">
      <c r="A3707">
        <v>705642</v>
      </c>
      <c r="B3707" t="s">
        <v>1279</v>
      </c>
      <c r="C3707" t="s">
        <v>4296</v>
      </c>
      <c r="D3707" t="s">
        <v>1234</v>
      </c>
      <c r="E3707" t="s">
        <v>1250</v>
      </c>
      <c r="F3707" t="s">
        <v>380</v>
      </c>
      <c r="G3707" t="s">
        <v>1237</v>
      </c>
      <c r="H3707" t="s">
        <v>1243</v>
      </c>
      <c r="J3707">
        <v>89</v>
      </c>
    </row>
    <row r="3708" spans="1:10">
      <c r="A3708">
        <v>776411</v>
      </c>
      <c r="B3708" t="s">
        <v>661</v>
      </c>
      <c r="C3708" t="s">
        <v>4297</v>
      </c>
      <c r="D3708" t="s">
        <v>1234</v>
      </c>
      <c r="E3708" t="s">
        <v>1248</v>
      </c>
      <c r="F3708" t="s">
        <v>444</v>
      </c>
      <c r="G3708" t="s">
        <v>1237</v>
      </c>
      <c r="H3708" t="s">
        <v>1243</v>
      </c>
      <c r="I3708">
        <v>9150168</v>
      </c>
      <c r="J3708">
        <v>99</v>
      </c>
    </row>
    <row r="3709" spans="1:10">
      <c r="A3709">
        <v>708852</v>
      </c>
      <c r="B3709" t="s">
        <v>1288</v>
      </c>
      <c r="C3709" t="s">
        <v>4297</v>
      </c>
      <c r="D3709" t="s">
        <v>1234</v>
      </c>
      <c r="F3709" t="s">
        <v>380</v>
      </c>
      <c r="G3709" t="s">
        <v>1237</v>
      </c>
      <c r="H3709" t="s">
        <v>1243</v>
      </c>
      <c r="J3709">
        <v>80</v>
      </c>
    </row>
    <row r="3710" spans="1:10">
      <c r="A3710">
        <v>716188</v>
      </c>
      <c r="B3710" t="s">
        <v>1023</v>
      </c>
      <c r="C3710" t="s">
        <v>4298</v>
      </c>
      <c r="D3710" t="s">
        <v>1234</v>
      </c>
      <c r="E3710" t="s">
        <v>1236</v>
      </c>
      <c r="F3710" t="s">
        <v>380</v>
      </c>
      <c r="G3710" t="s">
        <v>1237</v>
      </c>
      <c r="H3710" t="s">
        <v>1243</v>
      </c>
      <c r="J3710">
        <v>88</v>
      </c>
    </row>
    <row r="3711" spans="1:10">
      <c r="A3711">
        <v>806510</v>
      </c>
      <c r="B3711" t="s">
        <v>2185</v>
      </c>
      <c r="C3711" t="s">
        <v>4299</v>
      </c>
      <c r="D3711" t="s">
        <v>1241</v>
      </c>
      <c r="E3711" t="s">
        <v>1236</v>
      </c>
      <c r="F3711" t="s">
        <v>380</v>
      </c>
      <c r="G3711" t="s">
        <v>1237</v>
      </c>
      <c r="J3711">
        <v>76</v>
      </c>
    </row>
    <row r="3712" spans="1:10">
      <c r="A3712">
        <v>805691</v>
      </c>
      <c r="B3712" t="s">
        <v>1386</v>
      </c>
      <c r="C3712" t="s">
        <v>4299</v>
      </c>
      <c r="D3712" t="s">
        <v>1241</v>
      </c>
      <c r="E3712" t="s">
        <v>1236</v>
      </c>
      <c r="F3712" t="s">
        <v>380</v>
      </c>
      <c r="G3712" t="s">
        <v>1237</v>
      </c>
      <c r="H3712" t="s">
        <v>1243</v>
      </c>
      <c r="J3712">
        <v>86</v>
      </c>
    </row>
    <row r="3713" spans="1:10">
      <c r="A3713">
        <v>711701</v>
      </c>
      <c r="B3713" t="s">
        <v>3390</v>
      </c>
      <c r="C3713" t="s">
        <v>4300</v>
      </c>
      <c r="D3713" t="s">
        <v>1234</v>
      </c>
      <c r="E3713" t="s">
        <v>1236</v>
      </c>
      <c r="F3713" t="s">
        <v>179</v>
      </c>
      <c r="G3713" t="s">
        <v>1237</v>
      </c>
      <c r="J3713">
        <v>88</v>
      </c>
    </row>
    <row r="3714" spans="1:10">
      <c r="A3714">
        <v>706666</v>
      </c>
      <c r="B3714" t="s">
        <v>1013</v>
      </c>
      <c r="C3714" t="s">
        <v>4301</v>
      </c>
      <c r="D3714" t="s">
        <v>1234</v>
      </c>
      <c r="E3714" t="s">
        <v>1271</v>
      </c>
      <c r="F3714" t="s">
        <v>380</v>
      </c>
      <c r="G3714" t="s">
        <v>1237</v>
      </c>
      <c r="H3714" t="s">
        <v>1243</v>
      </c>
      <c r="J3714">
        <v>85</v>
      </c>
    </row>
    <row r="3715" spans="1:10">
      <c r="A3715">
        <v>703663</v>
      </c>
      <c r="B3715" t="s">
        <v>1069</v>
      </c>
      <c r="C3715" t="s">
        <v>4302</v>
      </c>
      <c r="D3715" t="s">
        <v>1234</v>
      </c>
      <c r="F3715" t="s">
        <v>35</v>
      </c>
      <c r="G3715" t="s">
        <v>1237</v>
      </c>
      <c r="H3715" t="s">
        <v>1243</v>
      </c>
      <c r="I3715">
        <v>9150304</v>
      </c>
      <c r="J3715">
        <v>69</v>
      </c>
    </row>
    <row r="3716" spans="1:10">
      <c r="A3716">
        <v>809070</v>
      </c>
      <c r="B3716" t="s">
        <v>131</v>
      </c>
      <c r="C3716" t="s">
        <v>4303</v>
      </c>
      <c r="D3716" t="s">
        <v>1241</v>
      </c>
      <c r="E3716" t="s">
        <v>1236</v>
      </c>
      <c r="F3716" t="s">
        <v>380</v>
      </c>
      <c r="G3716" t="s">
        <v>1237</v>
      </c>
      <c r="J3716">
        <v>85</v>
      </c>
    </row>
    <row r="3717" spans="1:10">
      <c r="A3717">
        <v>716269</v>
      </c>
      <c r="B3717" t="s">
        <v>1013</v>
      </c>
      <c r="C3717" t="s">
        <v>4304</v>
      </c>
      <c r="D3717" t="s">
        <v>1234</v>
      </c>
      <c r="F3717" t="s">
        <v>380</v>
      </c>
      <c r="G3717" t="s">
        <v>1237</v>
      </c>
      <c r="J3717">
        <v>68</v>
      </c>
    </row>
    <row r="3718" spans="1:10">
      <c r="A3718">
        <v>776100</v>
      </c>
      <c r="B3718" t="s">
        <v>1265</v>
      </c>
      <c r="C3718" t="s">
        <v>4305</v>
      </c>
      <c r="D3718" t="s">
        <v>1234</v>
      </c>
      <c r="E3718" t="s">
        <v>1254</v>
      </c>
      <c r="F3718" t="s">
        <v>380</v>
      </c>
      <c r="G3718" t="s">
        <v>1237</v>
      </c>
      <c r="H3718" t="s">
        <v>1243</v>
      </c>
      <c r="J3718">
        <v>8</v>
      </c>
    </row>
    <row r="3719" spans="1:10">
      <c r="A3719">
        <v>717947</v>
      </c>
      <c r="B3719" t="s">
        <v>1258</v>
      </c>
      <c r="C3719" t="s">
        <v>4306</v>
      </c>
      <c r="D3719" t="s">
        <v>1234</v>
      </c>
      <c r="E3719" t="s">
        <v>1242</v>
      </c>
      <c r="F3719" t="s">
        <v>380</v>
      </c>
      <c r="G3719" t="s">
        <v>1237</v>
      </c>
      <c r="J3719">
        <v>80</v>
      </c>
    </row>
    <row r="3720" spans="1:10">
      <c r="A3720">
        <v>714966</v>
      </c>
      <c r="B3720" t="s">
        <v>935</v>
      </c>
      <c r="C3720" t="s">
        <v>4306</v>
      </c>
      <c r="D3720" t="s">
        <v>1234</v>
      </c>
      <c r="E3720" t="s">
        <v>1271</v>
      </c>
      <c r="F3720" t="s">
        <v>380</v>
      </c>
      <c r="G3720" t="s">
        <v>1237</v>
      </c>
      <c r="H3720" t="s">
        <v>1243</v>
      </c>
      <c r="J3720">
        <v>80</v>
      </c>
    </row>
    <row r="3721" spans="1:10">
      <c r="A3721">
        <v>777617</v>
      </c>
      <c r="B3721" t="s">
        <v>1380</v>
      </c>
      <c r="C3721" t="s">
        <v>4307</v>
      </c>
      <c r="D3721" t="s">
        <v>1234</v>
      </c>
      <c r="E3721" t="s">
        <v>1319</v>
      </c>
      <c r="F3721" t="s">
        <v>189</v>
      </c>
      <c r="G3721" t="s">
        <v>1237</v>
      </c>
      <c r="H3721" t="s">
        <v>1243</v>
      </c>
      <c r="J3721">
        <v>12</v>
      </c>
    </row>
    <row r="3722" spans="1:10">
      <c r="A3722">
        <v>714435</v>
      </c>
      <c r="B3722" t="s">
        <v>1399</v>
      </c>
      <c r="C3722" t="s">
        <v>4308</v>
      </c>
      <c r="D3722" t="s">
        <v>1234</v>
      </c>
      <c r="E3722" t="s">
        <v>1256</v>
      </c>
      <c r="F3722" t="s">
        <v>380</v>
      </c>
      <c r="G3722" t="s">
        <v>1237</v>
      </c>
      <c r="J3722">
        <v>14</v>
      </c>
    </row>
    <row r="3723" spans="1:10">
      <c r="A3723">
        <v>801838</v>
      </c>
      <c r="B3723" t="s">
        <v>1462</v>
      </c>
      <c r="C3723" t="s">
        <v>4309</v>
      </c>
      <c r="D3723" t="s">
        <v>1241</v>
      </c>
      <c r="E3723" t="s">
        <v>1319</v>
      </c>
      <c r="F3723" t="s">
        <v>189</v>
      </c>
      <c r="G3723" t="s">
        <v>1237</v>
      </c>
      <c r="J3723">
        <v>17</v>
      </c>
    </row>
    <row r="3724" spans="1:10">
      <c r="A3724">
        <v>776067</v>
      </c>
      <c r="B3724" t="s">
        <v>652</v>
      </c>
      <c r="C3724" t="s">
        <v>4310</v>
      </c>
      <c r="D3724" t="s">
        <v>1234</v>
      </c>
      <c r="E3724" t="s">
        <v>1242</v>
      </c>
      <c r="F3724" t="s">
        <v>380</v>
      </c>
      <c r="G3724" t="s">
        <v>1237</v>
      </c>
      <c r="H3724" t="s">
        <v>1243</v>
      </c>
      <c r="J3724">
        <v>5</v>
      </c>
    </row>
    <row r="3725" spans="1:10">
      <c r="A3725">
        <v>778765</v>
      </c>
      <c r="B3725" t="s">
        <v>1069</v>
      </c>
      <c r="C3725" t="s">
        <v>4310</v>
      </c>
      <c r="D3725" t="s">
        <v>1234</v>
      </c>
      <c r="E3725" t="s">
        <v>1271</v>
      </c>
      <c r="F3725" t="s">
        <v>1937</v>
      </c>
      <c r="G3725" t="s">
        <v>1237</v>
      </c>
      <c r="J3725">
        <v>3</v>
      </c>
    </row>
    <row r="3726" spans="1:10">
      <c r="A3726">
        <v>813012</v>
      </c>
      <c r="B3726" t="s">
        <v>1462</v>
      </c>
      <c r="C3726" t="s">
        <v>4311</v>
      </c>
      <c r="D3726" t="s">
        <v>1241</v>
      </c>
      <c r="F3726" t="s">
        <v>380</v>
      </c>
      <c r="G3726" t="s">
        <v>1237</v>
      </c>
      <c r="J3726">
        <v>77</v>
      </c>
    </row>
    <row r="3727" spans="1:10">
      <c r="A3727">
        <v>803608</v>
      </c>
      <c r="B3727" t="s">
        <v>1500</v>
      </c>
      <c r="C3727" t="s">
        <v>4311</v>
      </c>
      <c r="D3727" t="s">
        <v>1241</v>
      </c>
      <c r="E3727" t="s">
        <v>1254</v>
      </c>
      <c r="F3727" t="s">
        <v>380</v>
      </c>
      <c r="G3727" t="s">
        <v>1237</v>
      </c>
      <c r="J3727">
        <v>5</v>
      </c>
    </row>
    <row r="3728" spans="1:10">
      <c r="A3728">
        <v>714573</v>
      </c>
      <c r="B3728" t="s">
        <v>1404</v>
      </c>
      <c r="C3728" t="s">
        <v>4312</v>
      </c>
      <c r="D3728" t="s">
        <v>1234</v>
      </c>
      <c r="E3728" t="s">
        <v>1236</v>
      </c>
      <c r="F3728" t="s">
        <v>380</v>
      </c>
      <c r="G3728" t="s">
        <v>1237</v>
      </c>
      <c r="J3728">
        <v>46</v>
      </c>
    </row>
    <row r="3729" spans="1:10">
      <c r="A3729">
        <v>703091</v>
      </c>
      <c r="B3729" t="s">
        <v>2562</v>
      </c>
      <c r="C3729" t="s">
        <v>4313</v>
      </c>
      <c r="D3729" t="s">
        <v>1234</v>
      </c>
      <c r="E3729" t="s">
        <v>1256</v>
      </c>
      <c r="F3729" t="s">
        <v>1647</v>
      </c>
      <c r="G3729" t="s">
        <v>1237</v>
      </c>
      <c r="J3729">
        <v>7</v>
      </c>
    </row>
    <row r="3730" spans="1:10">
      <c r="A3730">
        <v>714418</v>
      </c>
      <c r="B3730" t="s">
        <v>1417</v>
      </c>
      <c r="C3730" t="s">
        <v>4314</v>
      </c>
      <c r="D3730" t="s">
        <v>1234</v>
      </c>
      <c r="E3730" t="s">
        <v>1248</v>
      </c>
      <c r="F3730" t="s">
        <v>1534</v>
      </c>
      <c r="G3730" t="s">
        <v>1237</v>
      </c>
      <c r="J3730">
        <v>65</v>
      </c>
    </row>
    <row r="3731" spans="1:10">
      <c r="A3731">
        <v>808746</v>
      </c>
      <c r="B3731" t="s">
        <v>2656</v>
      </c>
      <c r="C3731" t="s">
        <v>4315</v>
      </c>
      <c r="D3731" t="s">
        <v>1241</v>
      </c>
      <c r="E3731" t="s">
        <v>1256</v>
      </c>
      <c r="F3731" t="s">
        <v>1534</v>
      </c>
      <c r="G3731" t="s">
        <v>1237</v>
      </c>
      <c r="J3731">
        <v>70</v>
      </c>
    </row>
    <row r="3732" spans="1:10">
      <c r="A3732">
        <v>700775</v>
      </c>
      <c r="B3732" t="s">
        <v>1539</v>
      </c>
      <c r="C3732" t="s">
        <v>4316</v>
      </c>
      <c r="D3732" t="s">
        <v>1234</v>
      </c>
      <c r="E3732" t="s">
        <v>1254</v>
      </c>
      <c r="F3732" t="s">
        <v>380</v>
      </c>
      <c r="G3732" t="s">
        <v>1237</v>
      </c>
      <c r="J3732">
        <v>6</v>
      </c>
    </row>
    <row r="3733" spans="1:10">
      <c r="A3733">
        <v>803720</v>
      </c>
      <c r="B3733" t="s">
        <v>1351</v>
      </c>
      <c r="C3733" t="s">
        <v>4317</v>
      </c>
      <c r="D3733" t="s">
        <v>1241</v>
      </c>
      <c r="E3733" t="s">
        <v>1254</v>
      </c>
      <c r="F3733" t="s">
        <v>380</v>
      </c>
      <c r="G3733" t="s">
        <v>1237</v>
      </c>
      <c r="J3733">
        <v>7</v>
      </c>
    </row>
    <row r="3734" spans="1:10">
      <c r="A3734">
        <v>887781</v>
      </c>
      <c r="B3734" t="s">
        <v>131</v>
      </c>
      <c r="C3734" t="s">
        <v>4318</v>
      </c>
      <c r="D3734" t="s">
        <v>1241</v>
      </c>
      <c r="E3734" t="s">
        <v>1271</v>
      </c>
      <c r="F3734" t="s">
        <v>219</v>
      </c>
      <c r="G3734" t="s">
        <v>1237</v>
      </c>
      <c r="H3734" t="s">
        <v>1243</v>
      </c>
      <c r="J3734">
        <v>7</v>
      </c>
    </row>
    <row r="3735" spans="1:10">
      <c r="A3735">
        <v>805322</v>
      </c>
      <c r="B3735" t="s">
        <v>1907</v>
      </c>
      <c r="C3735" t="s">
        <v>4318</v>
      </c>
      <c r="D3735" t="s">
        <v>1241</v>
      </c>
      <c r="E3735" t="s">
        <v>1242</v>
      </c>
      <c r="F3735" t="s">
        <v>179</v>
      </c>
      <c r="G3735" t="s">
        <v>1237</v>
      </c>
      <c r="J3735">
        <v>91</v>
      </c>
    </row>
    <row r="3736" spans="1:10">
      <c r="A3736">
        <v>807538</v>
      </c>
      <c r="B3736" t="s">
        <v>1498</v>
      </c>
      <c r="C3736" t="s">
        <v>4318</v>
      </c>
      <c r="D3736" t="s">
        <v>1241</v>
      </c>
      <c r="E3736" t="s">
        <v>1242</v>
      </c>
      <c r="F3736" t="s">
        <v>380</v>
      </c>
      <c r="G3736" t="s">
        <v>1237</v>
      </c>
      <c r="J3736">
        <v>71</v>
      </c>
    </row>
    <row r="3737" spans="1:10">
      <c r="A3737">
        <v>887778</v>
      </c>
      <c r="B3737" t="s">
        <v>915</v>
      </c>
      <c r="C3737" t="s">
        <v>4318</v>
      </c>
      <c r="D3737" t="s">
        <v>1241</v>
      </c>
      <c r="E3737" t="s">
        <v>1271</v>
      </c>
      <c r="F3737" t="s">
        <v>1263</v>
      </c>
      <c r="G3737" t="s">
        <v>1237</v>
      </c>
      <c r="H3737" t="s">
        <v>1243</v>
      </c>
      <c r="J3737">
        <v>80</v>
      </c>
    </row>
    <row r="3738" spans="1:10">
      <c r="A3738">
        <v>774312</v>
      </c>
      <c r="B3738" t="s">
        <v>116</v>
      </c>
      <c r="C3738" t="s">
        <v>4319</v>
      </c>
      <c r="D3738" t="s">
        <v>1234</v>
      </c>
      <c r="E3738" t="s">
        <v>1271</v>
      </c>
      <c r="F3738" t="s">
        <v>1263</v>
      </c>
      <c r="G3738" t="s">
        <v>1237</v>
      </c>
      <c r="H3738" t="s">
        <v>1243</v>
      </c>
      <c r="J3738">
        <v>74</v>
      </c>
    </row>
    <row r="3739" spans="1:10">
      <c r="A3739">
        <v>712886</v>
      </c>
      <c r="B3739" t="s">
        <v>529</v>
      </c>
      <c r="C3739" t="s">
        <v>4319</v>
      </c>
      <c r="D3739" t="s">
        <v>1234</v>
      </c>
      <c r="E3739" t="s">
        <v>1292</v>
      </c>
      <c r="F3739" t="s">
        <v>380</v>
      </c>
      <c r="G3739" t="s">
        <v>1237</v>
      </c>
      <c r="J3739">
        <v>86</v>
      </c>
    </row>
    <row r="3740" spans="1:10">
      <c r="A3740">
        <v>702123</v>
      </c>
      <c r="B3740" t="s">
        <v>935</v>
      </c>
      <c r="C3740" t="s">
        <v>4319</v>
      </c>
      <c r="D3740" t="s">
        <v>1234</v>
      </c>
      <c r="E3740" t="s">
        <v>1242</v>
      </c>
      <c r="F3740" t="s">
        <v>380</v>
      </c>
      <c r="G3740" t="s">
        <v>1237</v>
      </c>
      <c r="J3740">
        <v>78</v>
      </c>
    </row>
    <row r="3741" spans="1:10">
      <c r="A3741">
        <v>778209</v>
      </c>
      <c r="B3741" t="s">
        <v>935</v>
      </c>
      <c r="C3741" t="s">
        <v>4319</v>
      </c>
      <c r="D3741" t="s">
        <v>1234</v>
      </c>
      <c r="E3741" t="s">
        <v>1264</v>
      </c>
      <c r="F3741" t="s">
        <v>561</v>
      </c>
      <c r="G3741" t="s">
        <v>1237</v>
      </c>
      <c r="H3741" t="s">
        <v>1243</v>
      </c>
      <c r="J3741">
        <v>15</v>
      </c>
    </row>
    <row r="3742" spans="1:10">
      <c r="A3742">
        <v>701961</v>
      </c>
      <c r="B3742" t="s">
        <v>1133</v>
      </c>
      <c r="C3742" t="s">
        <v>4320</v>
      </c>
      <c r="D3742" t="s">
        <v>1234</v>
      </c>
      <c r="F3742" t="s">
        <v>380</v>
      </c>
      <c r="G3742" t="s">
        <v>1237</v>
      </c>
      <c r="J3742">
        <v>85</v>
      </c>
    </row>
    <row r="3743" spans="1:10">
      <c r="A3743">
        <v>707551</v>
      </c>
      <c r="B3743" t="s">
        <v>1411</v>
      </c>
      <c r="C3743" t="s">
        <v>4320</v>
      </c>
      <c r="D3743" t="s">
        <v>1234</v>
      </c>
      <c r="E3743" t="s">
        <v>1242</v>
      </c>
      <c r="F3743" t="s">
        <v>380</v>
      </c>
      <c r="G3743" t="s">
        <v>1237</v>
      </c>
      <c r="J3743">
        <v>86</v>
      </c>
    </row>
    <row r="3744" spans="1:10">
      <c r="A3744">
        <v>806720</v>
      </c>
      <c r="B3744" t="s">
        <v>1159</v>
      </c>
      <c r="C3744" t="s">
        <v>4321</v>
      </c>
      <c r="D3744" t="s">
        <v>1241</v>
      </c>
      <c r="F3744" t="s">
        <v>380</v>
      </c>
      <c r="G3744" t="s">
        <v>1237</v>
      </c>
      <c r="J3744">
        <v>88</v>
      </c>
    </row>
    <row r="3745" spans="1:10">
      <c r="A3745">
        <v>777117</v>
      </c>
      <c r="B3745" t="s">
        <v>4322</v>
      </c>
      <c r="C3745" t="s">
        <v>4323</v>
      </c>
      <c r="D3745" t="s">
        <v>1234</v>
      </c>
      <c r="E3745" t="s">
        <v>1319</v>
      </c>
      <c r="F3745" t="s">
        <v>189</v>
      </c>
      <c r="G3745" t="s">
        <v>1237</v>
      </c>
      <c r="H3745" t="s">
        <v>1243</v>
      </c>
      <c r="J3745">
        <v>13</v>
      </c>
    </row>
    <row r="3746" spans="1:10">
      <c r="A3746">
        <v>702010</v>
      </c>
      <c r="B3746" t="s">
        <v>675</v>
      </c>
      <c r="C3746" t="s">
        <v>4323</v>
      </c>
      <c r="D3746" t="s">
        <v>1234</v>
      </c>
      <c r="F3746" t="s">
        <v>380</v>
      </c>
      <c r="G3746" t="s">
        <v>1237</v>
      </c>
      <c r="J3746">
        <v>80</v>
      </c>
    </row>
    <row r="3747" spans="1:10">
      <c r="A3747">
        <v>709016</v>
      </c>
      <c r="B3747" t="s">
        <v>1023</v>
      </c>
      <c r="C3747" t="s">
        <v>4323</v>
      </c>
      <c r="D3747" t="s">
        <v>1234</v>
      </c>
      <c r="E3747" t="s">
        <v>1248</v>
      </c>
      <c r="F3747" t="s">
        <v>380</v>
      </c>
      <c r="G3747" t="s">
        <v>1237</v>
      </c>
      <c r="J3747">
        <v>78</v>
      </c>
    </row>
    <row r="3748" spans="1:10">
      <c r="A3748">
        <v>713974</v>
      </c>
      <c r="B3748" t="s">
        <v>1288</v>
      </c>
      <c r="C3748" t="s">
        <v>4323</v>
      </c>
      <c r="D3748" t="s">
        <v>1234</v>
      </c>
      <c r="E3748" t="s">
        <v>1236</v>
      </c>
      <c r="F3748" t="s">
        <v>380</v>
      </c>
      <c r="G3748" t="s">
        <v>1237</v>
      </c>
      <c r="H3748" t="s">
        <v>1243</v>
      </c>
      <c r="I3748">
        <v>9150086</v>
      </c>
      <c r="J3748">
        <v>81</v>
      </c>
    </row>
    <row r="3749" spans="1:10">
      <c r="A3749">
        <v>776156</v>
      </c>
      <c r="B3749" t="s">
        <v>1711</v>
      </c>
      <c r="C3749" t="s">
        <v>4324</v>
      </c>
      <c r="D3749" t="s">
        <v>1234</v>
      </c>
      <c r="E3749" t="s">
        <v>1242</v>
      </c>
      <c r="F3749" t="s">
        <v>169</v>
      </c>
      <c r="G3749" t="s">
        <v>1237</v>
      </c>
      <c r="H3749" t="s">
        <v>1243</v>
      </c>
      <c r="I3749">
        <v>9150373</v>
      </c>
      <c r="J3749">
        <v>5</v>
      </c>
    </row>
    <row r="3750" spans="1:10">
      <c r="A3750">
        <v>776029</v>
      </c>
      <c r="B3750" t="s">
        <v>529</v>
      </c>
      <c r="C3750" t="s">
        <v>4325</v>
      </c>
      <c r="D3750" t="s">
        <v>1234</v>
      </c>
      <c r="F3750" t="s">
        <v>380</v>
      </c>
      <c r="G3750" t="s">
        <v>1237</v>
      </c>
      <c r="H3750" t="s">
        <v>1243</v>
      </c>
      <c r="J3750">
        <v>4</v>
      </c>
    </row>
    <row r="3751" spans="1:10">
      <c r="A3751">
        <v>714745</v>
      </c>
      <c r="B3751" t="s">
        <v>1019</v>
      </c>
      <c r="C3751" t="s">
        <v>4326</v>
      </c>
      <c r="D3751" t="s">
        <v>1234</v>
      </c>
      <c r="E3751" t="s">
        <v>1242</v>
      </c>
      <c r="F3751" t="s">
        <v>380</v>
      </c>
      <c r="G3751" t="s">
        <v>1237</v>
      </c>
      <c r="J3751">
        <v>84</v>
      </c>
    </row>
    <row r="3752" spans="1:10">
      <c r="A3752">
        <v>705922</v>
      </c>
      <c r="B3752" t="s">
        <v>655</v>
      </c>
      <c r="C3752" t="s">
        <v>4326</v>
      </c>
      <c r="D3752" t="s">
        <v>1234</v>
      </c>
      <c r="E3752" t="s">
        <v>1254</v>
      </c>
      <c r="F3752" t="s">
        <v>380</v>
      </c>
      <c r="G3752" t="s">
        <v>1237</v>
      </c>
      <c r="J3752">
        <v>9</v>
      </c>
    </row>
    <row r="3753" spans="1:10">
      <c r="A3753">
        <v>717971</v>
      </c>
      <c r="B3753" t="s">
        <v>1477</v>
      </c>
      <c r="C3753" t="s">
        <v>4326</v>
      </c>
      <c r="D3753" t="s">
        <v>1234</v>
      </c>
      <c r="E3753" t="s">
        <v>1254</v>
      </c>
      <c r="F3753" t="s">
        <v>380</v>
      </c>
      <c r="G3753" t="s">
        <v>1237</v>
      </c>
      <c r="J3753">
        <v>7</v>
      </c>
    </row>
    <row r="3754" spans="1:10">
      <c r="A3754">
        <v>714047</v>
      </c>
      <c r="B3754" t="s">
        <v>1349</v>
      </c>
      <c r="C3754" t="s">
        <v>4327</v>
      </c>
      <c r="D3754" t="s">
        <v>1234</v>
      </c>
      <c r="E3754" t="s">
        <v>1242</v>
      </c>
      <c r="F3754" t="s">
        <v>1261</v>
      </c>
      <c r="G3754" t="s">
        <v>1237</v>
      </c>
      <c r="J3754">
        <v>14</v>
      </c>
    </row>
    <row r="3755" spans="1:10">
      <c r="A3755">
        <v>807427</v>
      </c>
      <c r="B3755" t="s">
        <v>1432</v>
      </c>
      <c r="C3755" t="s">
        <v>4328</v>
      </c>
      <c r="D3755" t="s">
        <v>1241</v>
      </c>
      <c r="F3755" t="s">
        <v>380</v>
      </c>
      <c r="G3755" t="s">
        <v>1237</v>
      </c>
      <c r="J3755">
        <v>88</v>
      </c>
    </row>
    <row r="3756" spans="1:10">
      <c r="A3756">
        <v>703302</v>
      </c>
      <c r="B3756" t="s">
        <v>1411</v>
      </c>
      <c r="C3756" t="s">
        <v>4329</v>
      </c>
      <c r="D3756" t="s">
        <v>1234</v>
      </c>
      <c r="E3756" t="s">
        <v>1249</v>
      </c>
      <c r="F3756" t="s">
        <v>380</v>
      </c>
      <c r="G3756" t="s">
        <v>1237</v>
      </c>
      <c r="J3756">
        <v>5</v>
      </c>
    </row>
    <row r="3757" spans="1:10">
      <c r="A3757">
        <v>710926</v>
      </c>
      <c r="B3757" t="s">
        <v>1019</v>
      </c>
      <c r="C3757" t="s">
        <v>4329</v>
      </c>
      <c r="D3757" t="s">
        <v>1234</v>
      </c>
      <c r="E3757" t="s">
        <v>1236</v>
      </c>
      <c r="F3757" t="s">
        <v>380</v>
      </c>
      <c r="G3757" t="s">
        <v>1237</v>
      </c>
      <c r="H3757" t="s">
        <v>1243</v>
      </c>
      <c r="J3757">
        <v>82</v>
      </c>
    </row>
    <row r="3758" spans="1:10">
      <c r="A3758">
        <v>802832</v>
      </c>
      <c r="B3758" t="s">
        <v>965</v>
      </c>
      <c r="C3758" t="s">
        <v>4330</v>
      </c>
      <c r="D3758" t="s">
        <v>1241</v>
      </c>
      <c r="E3758" t="s">
        <v>1249</v>
      </c>
      <c r="F3758" t="s">
        <v>380</v>
      </c>
      <c r="G3758" t="s">
        <v>1237</v>
      </c>
      <c r="J3758">
        <v>77</v>
      </c>
    </row>
    <row r="3759" spans="1:10">
      <c r="A3759">
        <v>775716</v>
      </c>
      <c r="B3759" t="s">
        <v>1755</v>
      </c>
      <c r="C3759" t="s">
        <v>4331</v>
      </c>
      <c r="D3759" t="s">
        <v>1234</v>
      </c>
      <c r="F3759" t="s">
        <v>22</v>
      </c>
      <c r="G3759" t="s">
        <v>1237</v>
      </c>
      <c r="H3759" t="s">
        <v>1243</v>
      </c>
      <c r="I3759">
        <v>9150236</v>
      </c>
      <c r="J3759">
        <v>76</v>
      </c>
    </row>
    <row r="3760" spans="1:10">
      <c r="A3760">
        <v>775718</v>
      </c>
      <c r="B3760" t="s">
        <v>1755</v>
      </c>
      <c r="C3760" t="s">
        <v>4331</v>
      </c>
      <c r="D3760" t="s">
        <v>1234</v>
      </c>
      <c r="F3760" t="s">
        <v>22</v>
      </c>
      <c r="G3760" t="s">
        <v>1237</v>
      </c>
      <c r="H3760" t="s">
        <v>1243</v>
      </c>
      <c r="I3760">
        <v>9150407</v>
      </c>
      <c r="J3760">
        <v>9</v>
      </c>
    </row>
    <row r="3761" spans="1:10">
      <c r="A3761">
        <v>888882</v>
      </c>
      <c r="B3761" t="s">
        <v>960</v>
      </c>
      <c r="C3761" t="s">
        <v>4332</v>
      </c>
      <c r="D3761" t="s">
        <v>1241</v>
      </c>
      <c r="F3761" t="s">
        <v>22</v>
      </c>
      <c r="G3761" t="s">
        <v>1237</v>
      </c>
      <c r="H3761" t="s">
        <v>1243</v>
      </c>
      <c r="I3761">
        <v>9155102</v>
      </c>
      <c r="J3761">
        <v>4</v>
      </c>
    </row>
    <row r="3762" spans="1:10">
      <c r="A3762">
        <v>707266</v>
      </c>
      <c r="B3762" t="s">
        <v>4333</v>
      </c>
      <c r="C3762" t="s">
        <v>4334</v>
      </c>
      <c r="D3762" t="s">
        <v>1234</v>
      </c>
      <c r="E3762" t="s">
        <v>1236</v>
      </c>
      <c r="F3762" t="s">
        <v>380</v>
      </c>
      <c r="G3762" t="s">
        <v>1237</v>
      </c>
      <c r="H3762" t="s">
        <v>1243</v>
      </c>
      <c r="J3762">
        <v>80</v>
      </c>
    </row>
    <row r="3763" spans="1:10">
      <c r="A3763">
        <v>889223</v>
      </c>
      <c r="B3763" t="s">
        <v>3868</v>
      </c>
      <c r="C3763" t="s">
        <v>4335</v>
      </c>
      <c r="D3763" t="s">
        <v>1241</v>
      </c>
      <c r="E3763" t="s">
        <v>1236</v>
      </c>
      <c r="F3763" t="s">
        <v>169</v>
      </c>
      <c r="G3763" t="s">
        <v>1237</v>
      </c>
      <c r="H3763" t="s">
        <v>1243</v>
      </c>
      <c r="I3763">
        <v>9155114</v>
      </c>
      <c r="J3763">
        <v>5</v>
      </c>
    </row>
    <row r="3764" spans="1:10">
      <c r="A3764">
        <v>889127</v>
      </c>
      <c r="B3764" t="s">
        <v>1168</v>
      </c>
      <c r="C3764" t="s">
        <v>4336</v>
      </c>
      <c r="D3764" t="s">
        <v>1241</v>
      </c>
      <c r="E3764" t="s">
        <v>1271</v>
      </c>
      <c r="F3764" t="s">
        <v>380</v>
      </c>
      <c r="G3764" t="s">
        <v>1237</v>
      </c>
      <c r="H3764" t="s">
        <v>1243</v>
      </c>
      <c r="J3764">
        <v>4</v>
      </c>
    </row>
    <row r="3765" spans="1:10">
      <c r="A3765">
        <v>776144</v>
      </c>
      <c r="B3765" t="s">
        <v>529</v>
      </c>
      <c r="C3765" t="s">
        <v>4337</v>
      </c>
      <c r="D3765" t="s">
        <v>1234</v>
      </c>
      <c r="E3765" t="s">
        <v>1242</v>
      </c>
      <c r="F3765" t="s">
        <v>179</v>
      </c>
      <c r="G3765" t="s">
        <v>1237</v>
      </c>
      <c r="H3765" t="s">
        <v>1243</v>
      </c>
      <c r="I3765">
        <v>9155100</v>
      </c>
      <c r="J3765">
        <v>4</v>
      </c>
    </row>
    <row r="3766" spans="1:10">
      <c r="A3766">
        <v>704006</v>
      </c>
      <c r="B3766" t="s">
        <v>1023</v>
      </c>
      <c r="C3766" t="s">
        <v>4338</v>
      </c>
      <c r="D3766" t="s">
        <v>1234</v>
      </c>
      <c r="E3766" t="s">
        <v>1254</v>
      </c>
      <c r="F3766" t="s">
        <v>380</v>
      </c>
      <c r="G3766" t="s">
        <v>1237</v>
      </c>
      <c r="J3766">
        <v>8</v>
      </c>
    </row>
    <row r="3767" spans="1:10">
      <c r="A3767">
        <v>717313</v>
      </c>
      <c r="B3767" t="s">
        <v>1288</v>
      </c>
      <c r="C3767" t="s">
        <v>4339</v>
      </c>
      <c r="D3767" t="s">
        <v>1234</v>
      </c>
      <c r="F3767" t="s">
        <v>380</v>
      </c>
      <c r="G3767" t="s">
        <v>1237</v>
      </c>
      <c r="J3767">
        <v>95</v>
      </c>
    </row>
    <row r="3768" spans="1:10">
      <c r="A3768">
        <v>701739</v>
      </c>
      <c r="B3768" t="s">
        <v>1331</v>
      </c>
      <c r="C3768" t="s">
        <v>4340</v>
      </c>
      <c r="D3768" t="s">
        <v>1234</v>
      </c>
      <c r="E3768" t="s">
        <v>1242</v>
      </c>
      <c r="F3768" t="s">
        <v>179</v>
      </c>
      <c r="G3768" t="s">
        <v>1237</v>
      </c>
      <c r="J3768">
        <v>10</v>
      </c>
    </row>
    <row r="3769" spans="1:10">
      <c r="A3769">
        <v>712794</v>
      </c>
      <c r="B3769" t="s">
        <v>1023</v>
      </c>
      <c r="C3769" t="s">
        <v>4340</v>
      </c>
      <c r="D3769" t="s">
        <v>1234</v>
      </c>
      <c r="E3769" t="s">
        <v>1242</v>
      </c>
      <c r="F3769" t="s">
        <v>179</v>
      </c>
      <c r="G3769" t="s">
        <v>1237</v>
      </c>
      <c r="J3769">
        <v>6</v>
      </c>
    </row>
    <row r="3770" spans="1:10">
      <c r="A3770">
        <v>778889</v>
      </c>
      <c r="B3770" t="s">
        <v>4341</v>
      </c>
      <c r="C3770" t="s">
        <v>4342</v>
      </c>
      <c r="D3770" t="s">
        <v>1234</v>
      </c>
      <c r="E3770" t="s">
        <v>1236</v>
      </c>
      <c r="F3770" t="s">
        <v>561</v>
      </c>
      <c r="G3770" t="s">
        <v>1237</v>
      </c>
      <c r="H3770" t="s">
        <v>1243</v>
      </c>
      <c r="J3770">
        <v>20</v>
      </c>
    </row>
    <row r="3771" spans="1:10">
      <c r="A3771">
        <v>776011</v>
      </c>
      <c r="B3771" t="s">
        <v>1019</v>
      </c>
      <c r="C3771" t="s">
        <v>4342</v>
      </c>
      <c r="D3771" t="s">
        <v>1234</v>
      </c>
      <c r="E3771" t="s">
        <v>1236</v>
      </c>
      <c r="F3771" t="s">
        <v>561</v>
      </c>
      <c r="G3771" t="s">
        <v>1237</v>
      </c>
      <c r="H3771" t="s">
        <v>1243</v>
      </c>
      <c r="I3771">
        <v>9150381</v>
      </c>
      <c r="J3771">
        <v>84</v>
      </c>
    </row>
    <row r="3772" spans="1:10">
      <c r="A3772">
        <v>714336</v>
      </c>
      <c r="B3772" t="s">
        <v>655</v>
      </c>
      <c r="C3772" t="s">
        <v>4343</v>
      </c>
      <c r="D3772" t="s">
        <v>1234</v>
      </c>
      <c r="E3772" t="s">
        <v>1242</v>
      </c>
      <c r="F3772" t="s">
        <v>380</v>
      </c>
      <c r="G3772" t="s">
        <v>1237</v>
      </c>
      <c r="J3772">
        <v>74</v>
      </c>
    </row>
    <row r="3773" spans="1:10">
      <c r="A3773">
        <v>717018</v>
      </c>
      <c r="B3773" t="s">
        <v>1251</v>
      </c>
      <c r="C3773" t="s">
        <v>4344</v>
      </c>
      <c r="D3773" t="s">
        <v>1234</v>
      </c>
      <c r="E3773" t="s">
        <v>1271</v>
      </c>
      <c r="F3773" t="s">
        <v>380</v>
      </c>
      <c r="G3773" t="s">
        <v>1237</v>
      </c>
      <c r="J3773">
        <v>76</v>
      </c>
    </row>
    <row r="3774" spans="1:10">
      <c r="A3774">
        <v>708652</v>
      </c>
      <c r="B3774" t="s">
        <v>1380</v>
      </c>
      <c r="C3774" t="s">
        <v>4345</v>
      </c>
      <c r="D3774" t="s">
        <v>1234</v>
      </c>
      <c r="E3774" t="s">
        <v>1245</v>
      </c>
      <c r="F3774" t="s">
        <v>380</v>
      </c>
      <c r="G3774" t="s">
        <v>1237</v>
      </c>
      <c r="H3774" t="s">
        <v>1243</v>
      </c>
      <c r="I3774">
        <v>9150125</v>
      </c>
      <c r="J3774">
        <v>96</v>
      </c>
    </row>
    <row r="3775" spans="1:10">
      <c r="A3775">
        <v>705994</v>
      </c>
      <c r="B3775" t="s">
        <v>1258</v>
      </c>
      <c r="C3775" t="s">
        <v>4345</v>
      </c>
      <c r="D3775" t="s">
        <v>1234</v>
      </c>
      <c r="E3775" t="s">
        <v>1245</v>
      </c>
      <c r="F3775" t="s">
        <v>380</v>
      </c>
      <c r="G3775" t="s">
        <v>1237</v>
      </c>
      <c r="H3775" t="s">
        <v>1243</v>
      </c>
      <c r="I3775">
        <v>9150124</v>
      </c>
      <c r="J3775">
        <v>96</v>
      </c>
    </row>
    <row r="3776" spans="1:10">
      <c r="A3776">
        <v>703078</v>
      </c>
      <c r="B3776" t="s">
        <v>1133</v>
      </c>
      <c r="C3776" t="s">
        <v>4346</v>
      </c>
      <c r="D3776" t="s">
        <v>1234</v>
      </c>
      <c r="E3776" t="s">
        <v>1248</v>
      </c>
      <c r="F3776" t="s">
        <v>380</v>
      </c>
      <c r="G3776" t="s">
        <v>1237</v>
      </c>
      <c r="H3776" t="s">
        <v>1243</v>
      </c>
      <c r="J3776">
        <v>87</v>
      </c>
    </row>
    <row r="3777" spans="1:10">
      <c r="A3777">
        <v>701788</v>
      </c>
      <c r="B3777" t="s">
        <v>655</v>
      </c>
      <c r="C3777" t="s">
        <v>4347</v>
      </c>
      <c r="D3777" t="s">
        <v>1234</v>
      </c>
      <c r="E3777" t="s">
        <v>1256</v>
      </c>
      <c r="F3777" t="s">
        <v>380</v>
      </c>
      <c r="G3777" t="s">
        <v>1237</v>
      </c>
      <c r="H3777" t="s">
        <v>1243</v>
      </c>
      <c r="J3777">
        <v>79</v>
      </c>
    </row>
    <row r="3778" spans="1:10">
      <c r="A3778">
        <v>709280</v>
      </c>
      <c r="B3778" t="s">
        <v>529</v>
      </c>
      <c r="C3778" t="s">
        <v>4348</v>
      </c>
      <c r="D3778" t="s">
        <v>1234</v>
      </c>
      <c r="E3778" t="s">
        <v>1256</v>
      </c>
      <c r="F3778" t="s">
        <v>380</v>
      </c>
      <c r="G3778" t="s">
        <v>1237</v>
      </c>
      <c r="H3778" t="s">
        <v>1243</v>
      </c>
      <c r="J3778">
        <v>88</v>
      </c>
    </row>
    <row r="3779" spans="1:10">
      <c r="A3779">
        <v>779158</v>
      </c>
      <c r="B3779" t="s">
        <v>527</v>
      </c>
      <c r="C3779" t="s">
        <v>1151</v>
      </c>
      <c r="D3779" t="s">
        <v>1234</v>
      </c>
      <c r="E3779" t="s">
        <v>1256</v>
      </c>
      <c r="F3779" t="s">
        <v>169</v>
      </c>
      <c r="G3779" t="s">
        <v>1237</v>
      </c>
      <c r="H3779" t="s">
        <v>1243</v>
      </c>
      <c r="J3779">
        <v>17</v>
      </c>
    </row>
    <row r="3780" spans="1:10">
      <c r="A3780">
        <v>712403</v>
      </c>
      <c r="B3780" t="s">
        <v>1023</v>
      </c>
      <c r="C3780" t="s">
        <v>4349</v>
      </c>
      <c r="D3780" t="s">
        <v>1234</v>
      </c>
      <c r="E3780" t="s">
        <v>1256</v>
      </c>
      <c r="F3780" t="s">
        <v>179</v>
      </c>
      <c r="G3780" t="s">
        <v>1237</v>
      </c>
      <c r="H3780" t="s">
        <v>1243</v>
      </c>
      <c r="I3780">
        <v>9150112</v>
      </c>
      <c r="J3780">
        <v>75</v>
      </c>
    </row>
    <row r="3781" spans="1:10">
      <c r="A3781">
        <v>712208</v>
      </c>
      <c r="B3781" t="s">
        <v>1023</v>
      </c>
      <c r="C3781" t="s">
        <v>4349</v>
      </c>
      <c r="D3781" t="s">
        <v>1234</v>
      </c>
      <c r="E3781" t="s">
        <v>1236</v>
      </c>
      <c r="F3781" t="s">
        <v>380</v>
      </c>
      <c r="G3781" t="s">
        <v>1237</v>
      </c>
      <c r="H3781" t="s">
        <v>1243</v>
      </c>
      <c r="J3781">
        <v>83</v>
      </c>
    </row>
    <row r="3782" spans="1:10">
      <c r="A3782">
        <v>709673</v>
      </c>
      <c r="B3782" t="s">
        <v>3175</v>
      </c>
      <c r="C3782" t="s">
        <v>4349</v>
      </c>
      <c r="D3782" t="s">
        <v>1234</v>
      </c>
      <c r="E3782" t="s">
        <v>1236</v>
      </c>
      <c r="F3782" t="s">
        <v>380</v>
      </c>
      <c r="G3782" t="s">
        <v>1237</v>
      </c>
      <c r="J3782">
        <v>43</v>
      </c>
    </row>
    <row r="3783" spans="1:10">
      <c r="A3783">
        <v>701166</v>
      </c>
      <c r="B3783" t="s">
        <v>1019</v>
      </c>
      <c r="C3783" t="s">
        <v>4349</v>
      </c>
      <c r="D3783" t="s">
        <v>1234</v>
      </c>
      <c r="F3783" t="s">
        <v>179</v>
      </c>
      <c r="G3783" t="s">
        <v>1237</v>
      </c>
      <c r="J3783">
        <v>98</v>
      </c>
    </row>
    <row r="3784" spans="1:10">
      <c r="A3784">
        <v>718648</v>
      </c>
      <c r="B3784" t="s">
        <v>655</v>
      </c>
      <c r="C3784" t="s">
        <v>4349</v>
      </c>
      <c r="D3784" t="s">
        <v>1234</v>
      </c>
      <c r="F3784" t="s">
        <v>380</v>
      </c>
      <c r="G3784" t="s">
        <v>1237</v>
      </c>
      <c r="J3784">
        <v>10</v>
      </c>
    </row>
    <row r="3785" spans="1:10">
      <c r="A3785">
        <v>706074</v>
      </c>
      <c r="B3785" t="s">
        <v>935</v>
      </c>
      <c r="C3785" t="s">
        <v>4349</v>
      </c>
      <c r="D3785" t="s">
        <v>1234</v>
      </c>
      <c r="F3785" t="s">
        <v>380</v>
      </c>
      <c r="G3785" t="s">
        <v>1237</v>
      </c>
      <c r="J3785">
        <v>10</v>
      </c>
    </row>
    <row r="3786" spans="1:10">
      <c r="A3786">
        <v>700214</v>
      </c>
      <c r="B3786" t="s">
        <v>938</v>
      </c>
      <c r="C3786" t="s">
        <v>4349</v>
      </c>
      <c r="D3786" t="s">
        <v>1234</v>
      </c>
      <c r="E3786" t="s">
        <v>1271</v>
      </c>
      <c r="F3786" t="s">
        <v>380</v>
      </c>
      <c r="G3786" t="s">
        <v>1237</v>
      </c>
      <c r="J3786">
        <v>90</v>
      </c>
    </row>
    <row r="3787" spans="1:10">
      <c r="A3787">
        <v>809962</v>
      </c>
      <c r="B3787" t="s">
        <v>1333</v>
      </c>
      <c r="C3787" t="s">
        <v>4350</v>
      </c>
      <c r="D3787" t="s">
        <v>1241</v>
      </c>
      <c r="E3787" t="s">
        <v>1250</v>
      </c>
      <c r="F3787" t="s">
        <v>179</v>
      </c>
      <c r="G3787" t="s">
        <v>1237</v>
      </c>
      <c r="J3787">
        <v>92</v>
      </c>
    </row>
    <row r="3788" spans="1:10">
      <c r="A3788">
        <v>811529</v>
      </c>
      <c r="B3788" t="s">
        <v>965</v>
      </c>
      <c r="C3788" t="s">
        <v>4350</v>
      </c>
      <c r="D3788" t="s">
        <v>1241</v>
      </c>
      <c r="E3788" t="s">
        <v>1242</v>
      </c>
      <c r="F3788" t="s">
        <v>380</v>
      </c>
      <c r="G3788" t="s">
        <v>1237</v>
      </c>
      <c r="J3788">
        <v>7</v>
      </c>
    </row>
    <row r="3789" spans="1:10">
      <c r="A3789">
        <v>889203</v>
      </c>
      <c r="B3789" t="s">
        <v>1358</v>
      </c>
      <c r="C3789" t="s">
        <v>4350</v>
      </c>
      <c r="D3789" t="s">
        <v>1241</v>
      </c>
      <c r="E3789" t="s">
        <v>1242</v>
      </c>
      <c r="F3789" t="s">
        <v>380</v>
      </c>
      <c r="G3789" t="s">
        <v>1237</v>
      </c>
      <c r="H3789" t="s">
        <v>1243</v>
      </c>
      <c r="J3789">
        <v>7</v>
      </c>
    </row>
    <row r="3790" spans="1:10">
      <c r="A3790">
        <v>801000</v>
      </c>
      <c r="B3790" t="s">
        <v>1085</v>
      </c>
      <c r="C3790" t="s">
        <v>4350</v>
      </c>
      <c r="D3790" t="s">
        <v>1241</v>
      </c>
      <c r="E3790" t="s">
        <v>1271</v>
      </c>
      <c r="F3790" t="s">
        <v>380</v>
      </c>
      <c r="G3790" t="s">
        <v>1237</v>
      </c>
      <c r="J3790">
        <v>6</v>
      </c>
    </row>
    <row r="3791" spans="1:10">
      <c r="A3791">
        <v>813355</v>
      </c>
      <c r="B3791" t="s">
        <v>2127</v>
      </c>
      <c r="C3791" t="s">
        <v>4350</v>
      </c>
      <c r="D3791" t="s">
        <v>1241</v>
      </c>
      <c r="E3791" t="s">
        <v>1312</v>
      </c>
      <c r="F3791" t="s">
        <v>380</v>
      </c>
      <c r="G3791" t="s">
        <v>1237</v>
      </c>
      <c r="J3791">
        <v>2</v>
      </c>
    </row>
    <row r="3792" spans="1:10">
      <c r="A3792">
        <v>800962</v>
      </c>
      <c r="B3792" t="s">
        <v>915</v>
      </c>
      <c r="C3792" t="s">
        <v>4350</v>
      </c>
      <c r="D3792" t="s">
        <v>1241</v>
      </c>
      <c r="F3792" t="s">
        <v>380</v>
      </c>
      <c r="G3792" t="s">
        <v>1237</v>
      </c>
      <c r="J3792">
        <v>94</v>
      </c>
    </row>
    <row r="3793" spans="1:10">
      <c r="A3793">
        <v>886798</v>
      </c>
      <c r="B3793" t="s">
        <v>1116</v>
      </c>
      <c r="C3793" t="s">
        <v>4351</v>
      </c>
      <c r="D3793" t="s">
        <v>1241</v>
      </c>
      <c r="E3793" t="s">
        <v>1248</v>
      </c>
      <c r="F3793" t="s">
        <v>327</v>
      </c>
      <c r="G3793" t="s">
        <v>1237</v>
      </c>
      <c r="H3793" t="s">
        <v>1243</v>
      </c>
      <c r="J3793">
        <v>15</v>
      </c>
    </row>
    <row r="3794" spans="1:10">
      <c r="A3794">
        <v>886324</v>
      </c>
      <c r="B3794" t="s">
        <v>4352</v>
      </c>
      <c r="C3794" t="s">
        <v>4351</v>
      </c>
      <c r="D3794" t="s">
        <v>1241</v>
      </c>
      <c r="E3794" t="s">
        <v>1248</v>
      </c>
      <c r="F3794" t="s">
        <v>327</v>
      </c>
      <c r="G3794" t="s">
        <v>1237</v>
      </c>
      <c r="H3794" t="s">
        <v>1243</v>
      </c>
      <c r="I3794">
        <v>9155147</v>
      </c>
      <c r="J3794">
        <v>10</v>
      </c>
    </row>
    <row r="3795" spans="1:10">
      <c r="A3795">
        <v>705561</v>
      </c>
      <c r="B3795" t="s">
        <v>1546</v>
      </c>
      <c r="C3795" t="s">
        <v>4353</v>
      </c>
      <c r="D3795" t="s">
        <v>1234</v>
      </c>
      <c r="E3795" t="s">
        <v>1242</v>
      </c>
      <c r="F3795" t="s">
        <v>380</v>
      </c>
      <c r="G3795" t="s">
        <v>1237</v>
      </c>
      <c r="H3795" t="s">
        <v>1243</v>
      </c>
      <c r="J3795">
        <v>94</v>
      </c>
    </row>
    <row r="3796" spans="1:10">
      <c r="A3796">
        <v>803525</v>
      </c>
      <c r="B3796" t="s">
        <v>1315</v>
      </c>
      <c r="C3796" t="s">
        <v>4354</v>
      </c>
      <c r="D3796" t="s">
        <v>1241</v>
      </c>
      <c r="E3796" t="s">
        <v>1254</v>
      </c>
      <c r="F3796" t="s">
        <v>380</v>
      </c>
      <c r="G3796" t="s">
        <v>1237</v>
      </c>
      <c r="J3796">
        <v>12</v>
      </c>
    </row>
    <row r="3797" spans="1:10">
      <c r="A3797">
        <v>800269</v>
      </c>
      <c r="B3797" t="s">
        <v>2761</v>
      </c>
      <c r="C3797" t="s">
        <v>4355</v>
      </c>
      <c r="D3797" t="s">
        <v>1241</v>
      </c>
      <c r="E3797" t="s">
        <v>1235</v>
      </c>
      <c r="F3797" t="s">
        <v>380</v>
      </c>
      <c r="G3797" t="s">
        <v>1237</v>
      </c>
      <c r="J3797">
        <v>7</v>
      </c>
    </row>
    <row r="3798" spans="1:10">
      <c r="A3798">
        <v>800700</v>
      </c>
      <c r="B3798" t="s">
        <v>1907</v>
      </c>
      <c r="C3798" t="s">
        <v>4356</v>
      </c>
      <c r="D3798" t="s">
        <v>1241</v>
      </c>
      <c r="E3798" t="s">
        <v>1236</v>
      </c>
      <c r="F3798" t="s">
        <v>380</v>
      </c>
      <c r="G3798" t="s">
        <v>1237</v>
      </c>
      <c r="J3798">
        <v>74</v>
      </c>
    </row>
    <row r="3799" spans="1:10">
      <c r="A3799">
        <v>709580</v>
      </c>
      <c r="B3799" t="s">
        <v>122</v>
      </c>
      <c r="C3799" t="s">
        <v>4357</v>
      </c>
      <c r="D3799" t="s">
        <v>1234</v>
      </c>
      <c r="F3799" t="s">
        <v>348</v>
      </c>
      <c r="G3799" t="s">
        <v>1237</v>
      </c>
      <c r="H3799" t="s">
        <v>1243</v>
      </c>
      <c r="J3799">
        <v>9</v>
      </c>
    </row>
    <row r="3800" spans="1:10">
      <c r="A3800">
        <v>718006</v>
      </c>
      <c r="B3800" t="s">
        <v>1258</v>
      </c>
      <c r="C3800" t="s">
        <v>4357</v>
      </c>
      <c r="D3800" t="s">
        <v>1234</v>
      </c>
      <c r="F3800" t="s">
        <v>380</v>
      </c>
      <c r="G3800" t="s">
        <v>1237</v>
      </c>
      <c r="J3800">
        <v>8</v>
      </c>
    </row>
    <row r="3801" spans="1:10">
      <c r="A3801">
        <v>801627</v>
      </c>
      <c r="B3801" t="s">
        <v>1592</v>
      </c>
      <c r="C3801" t="s">
        <v>4358</v>
      </c>
      <c r="D3801" t="s">
        <v>1241</v>
      </c>
      <c r="F3801" t="s">
        <v>380</v>
      </c>
      <c r="G3801" t="s">
        <v>1237</v>
      </c>
      <c r="H3801" t="s">
        <v>1243</v>
      </c>
      <c r="J3801">
        <v>82</v>
      </c>
    </row>
    <row r="3802" spans="1:10">
      <c r="A3802">
        <v>711484</v>
      </c>
      <c r="B3802" t="s">
        <v>1288</v>
      </c>
      <c r="C3802" t="s">
        <v>4359</v>
      </c>
      <c r="D3802" t="s">
        <v>1234</v>
      </c>
      <c r="E3802" t="s">
        <v>1254</v>
      </c>
      <c r="F3802" t="s">
        <v>380</v>
      </c>
      <c r="G3802" t="s">
        <v>1237</v>
      </c>
      <c r="J3802">
        <v>12</v>
      </c>
    </row>
    <row r="3803" spans="1:10">
      <c r="A3803">
        <v>806380</v>
      </c>
      <c r="B3803" t="s">
        <v>978</v>
      </c>
      <c r="C3803" t="s">
        <v>4360</v>
      </c>
      <c r="D3803" t="s">
        <v>1241</v>
      </c>
      <c r="F3803" t="s">
        <v>380</v>
      </c>
      <c r="G3803" t="s">
        <v>1237</v>
      </c>
      <c r="J3803">
        <v>6</v>
      </c>
    </row>
    <row r="3804" spans="1:10">
      <c r="A3804">
        <v>804187</v>
      </c>
      <c r="B3804" t="s">
        <v>1500</v>
      </c>
      <c r="C3804" t="s">
        <v>4361</v>
      </c>
      <c r="D3804" t="s">
        <v>1241</v>
      </c>
      <c r="F3804" t="s">
        <v>380</v>
      </c>
      <c r="G3804" t="s">
        <v>1237</v>
      </c>
      <c r="J3804">
        <v>91</v>
      </c>
    </row>
    <row r="3805" spans="1:10">
      <c r="A3805">
        <v>803308</v>
      </c>
      <c r="B3805" t="s">
        <v>1358</v>
      </c>
      <c r="C3805" t="s">
        <v>4362</v>
      </c>
      <c r="D3805" t="s">
        <v>1241</v>
      </c>
      <c r="F3805" t="s">
        <v>380</v>
      </c>
      <c r="G3805" t="s">
        <v>1237</v>
      </c>
      <c r="J3805">
        <v>69</v>
      </c>
    </row>
    <row r="3806" spans="1:10">
      <c r="A3806">
        <v>718401</v>
      </c>
      <c r="B3806" t="s">
        <v>1028</v>
      </c>
      <c r="C3806" t="s">
        <v>4363</v>
      </c>
      <c r="D3806" t="s">
        <v>1234</v>
      </c>
      <c r="F3806" t="s">
        <v>169</v>
      </c>
      <c r="G3806" t="s">
        <v>1237</v>
      </c>
      <c r="H3806" t="s">
        <v>1243</v>
      </c>
      <c r="I3806">
        <v>9150247</v>
      </c>
      <c r="J3806">
        <v>96</v>
      </c>
    </row>
    <row r="3807" spans="1:10">
      <c r="A3807">
        <v>709985</v>
      </c>
      <c r="B3807" t="s">
        <v>1019</v>
      </c>
      <c r="C3807" t="s">
        <v>4364</v>
      </c>
      <c r="D3807" t="s">
        <v>1234</v>
      </c>
      <c r="E3807" t="s">
        <v>1242</v>
      </c>
      <c r="F3807" t="s">
        <v>380</v>
      </c>
      <c r="G3807" t="s">
        <v>1237</v>
      </c>
      <c r="J3807">
        <v>10</v>
      </c>
    </row>
    <row r="3808" spans="1:10">
      <c r="A3808">
        <v>715648</v>
      </c>
      <c r="B3808" t="s">
        <v>525</v>
      </c>
      <c r="C3808" t="s">
        <v>4365</v>
      </c>
      <c r="D3808" t="s">
        <v>1234</v>
      </c>
      <c r="E3808" t="s">
        <v>1250</v>
      </c>
      <c r="F3808" t="s">
        <v>179</v>
      </c>
      <c r="G3808" t="s">
        <v>1237</v>
      </c>
      <c r="J3808">
        <v>12</v>
      </c>
    </row>
    <row r="3809" spans="1:10">
      <c r="A3809">
        <v>716183</v>
      </c>
      <c r="B3809" t="s">
        <v>1023</v>
      </c>
      <c r="C3809" t="s">
        <v>4366</v>
      </c>
      <c r="D3809" t="s">
        <v>1234</v>
      </c>
      <c r="E3809" t="s">
        <v>1271</v>
      </c>
      <c r="F3809" t="s">
        <v>380</v>
      </c>
      <c r="G3809" t="s">
        <v>1237</v>
      </c>
      <c r="H3809" t="s">
        <v>1243</v>
      </c>
      <c r="J3809">
        <v>90</v>
      </c>
    </row>
    <row r="3810" spans="1:10">
      <c r="A3810">
        <v>701902</v>
      </c>
      <c r="B3810" t="s">
        <v>1023</v>
      </c>
      <c r="C3810" t="s">
        <v>4366</v>
      </c>
      <c r="D3810" t="s">
        <v>1234</v>
      </c>
      <c r="E3810" t="s">
        <v>1319</v>
      </c>
      <c r="F3810" t="s">
        <v>179</v>
      </c>
      <c r="G3810" t="s">
        <v>1237</v>
      </c>
      <c r="H3810" t="s">
        <v>1243</v>
      </c>
      <c r="I3810">
        <v>9150249</v>
      </c>
      <c r="J3810">
        <v>0</v>
      </c>
    </row>
    <row r="3811" spans="1:10">
      <c r="A3811">
        <v>705479</v>
      </c>
      <c r="B3811" t="s">
        <v>1023</v>
      </c>
      <c r="C3811" t="s">
        <v>4366</v>
      </c>
      <c r="D3811" t="s">
        <v>1234</v>
      </c>
      <c r="E3811" t="s">
        <v>1235</v>
      </c>
      <c r="F3811" t="s">
        <v>219</v>
      </c>
      <c r="G3811" t="s">
        <v>1237</v>
      </c>
      <c r="J3811">
        <v>11</v>
      </c>
    </row>
    <row r="3812" spans="1:10">
      <c r="A3812">
        <v>718164</v>
      </c>
      <c r="B3812" t="s">
        <v>1013</v>
      </c>
      <c r="C3812" t="s">
        <v>4366</v>
      </c>
      <c r="D3812" t="s">
        <v>1234</v>
      </c>
      <c r="E3812" t="s">
        <v>1271</v>
      </c>
      <c r="F3812" t="s">
        <v>380</v>
      </c>
      <c r="G3812" t="s">
        <v>1237</v>
      </c>
      <c r="J3812">
        <v>77</v>
      </c>
    </row>
    <row r="3813" spans="1:10">
      <c r="A3813">
        <v>710103</v>
      </c>
      <c r="B3813" t="s">
        <v>529</v>
      </c>
      <c r="C3813" t="s">
        <v>4366</v>
      </c>
      <c r="D3813" t="s">
        <v>1234</v>
      </c>
      <c r="E3813" t="s">
        <v>1248</v>
      </c>
      <c r="F3813" t="s">
        <v>179</v>
      </c>
      <c r="G3813" t="s">
        <v>1237</v>
      </c>
      <c r="J3813">
        <v>98</v>
      </c>
    </row>
    <row r="3814" spans="1:10">
      <c r="A3814">
        <v>774766</v>
      </c>
      <c r="B3814" t="s">
        <v>529</v>
      </c>
      <c r="C3814" t="s">
        <v>4366</v>
      </c>
      <c r="D3814" t="s">
        <v>1234</v>
      </c>
      <c r="E3814" t="s">
        <v>1312</v>
      </c>
      <c r="F3814" t="s">
        <v>219</v>
      </c>
      <c r="G3814" t="s">
        <v>1237</v>
      </c>
      <c r="H3814" t="s">
        <v>1243</v>
      </c>
      <c r="J3814">
        <v>6</v>
      </c>
    </row>
    <row r="3815" spans="1:10">
      <c r="A3815">
        <v>706960</v>
      </c>
      <c r="B3815" t="s">
        <v>938</v>
      </c>
      <c r="C3815" t="s">
        <v>4366</v>
      </c>
      <c r="D3815" t="s">
        <v>1234</v>
      </c>
      <c r="E3815" t="s">
        <v>1236</v>
      </c>
      <c r="F3815" t="s">
        <v>380</v>
      </c>
      <c r="G3815" t="s">
        <v>1237</v>
      </c>
      <c r="J3815">
        <v>69</v>
      </c>
    </row>
    <row r="3816" spans="1:10">
      <c r="A3816">
        <v>776084</v>
      </c>
      <c r="B3816" t="s">
        <v>1298</v>
      </c>
      <c r="C3816" t="s">
        <v>4366</v>
      </c>
      <c r="D3816" t="s">
        <v>1234</v>
      </c>
      <c r="F3816" t="s">
        <v>380</v>
      </c>
      <c r="G3816" t="s">
        <v>1237</v>
      </c>
      <c r="H3816" t="s">
        <v>1243</v>
      </c>
      <c r="J3816">
        <v>96</v>
      </c>
    </row>
    <row r="3817" spans="1:10">
      <c r="A3817">
        <v>812369</v>
      </c>
      <c r="B3817" t="s">
        <v>333</v>
      </c>
      <c r="C3817" t="s">
        <v>4367</v>
      </c>
      <c r="D3817" t="s">
        <v>1241</v>
      </c>
      <c r="E3817" t="s">
        <v>1235</v>
      </c>
      <c r="F3817" t="s">
        <v>219</v>
      </c>
      <c r="G3817" t="s">
        <v>1237</v>
      </c>
      <c r="J3817">
        <v>8</v>
      </c>
    </row>
    <row r="3818" spans="1:10">
      <c r="A3818">
        <v>805254</v>
      </c>
      <c r="B3818" t="s">
        <v>131</v>
      </c>
      <c r="C3818" t="s">
        <v>4367</v>
      </c>
      <c r="D3818" t="s">
        <v>1241</v>
      </c>
      <c r="F3818" t="s">
        <v>380</v>
      </c>
      <c r="G3818" t="s">
        <v>1237</v>
      </c>
      <c r="J3818">
        <v>4</v>
      </c>
    </row>
    <row r="3819" spans="1:10">
      <c r="A3819">
        <v>811233</v>
      </c>
      <c r="B3819" t="s">
        <v>4368</v>
      </c>
      <c r="C3819" t="s">
        <v>4367</v>
      </c>
      <c r="D3819" t="s">
        <v>1241</v>
      </c>
      <c r="E3819" t="s">
        <v>1242</v>
      </c>
      <c r="F3819" t="s">
        <v>380</v>
      </c>
      <c r="G3819" t="s">
        <v>1237</v>
      </c>
      <c r="J3819">
        <v>11</v>
      </c>
    </row>
    <row r="3820" spans="1:10">
      <c r="A3820">
        <v>812051</v>
      </c>
      <c r="B3820" t="s">
        <v>1511</v>
      </c>
      <c r="C3820" t="s">
        <v>4367</v>
      </c>
      <c r="D3820" t="s">
        <v>1241</v>
      </c>
      <c r="E3820" t="s">
        <v>1256</v>
      </c>
      <c r="F3820" t="s">
        <v>1647</v>
      </c>
      <c r="G3820" t="s">
        <v>1237</v>
      </c>
      <c r="J3820">
        <v>11</v>
      </c>
    </row>
    <row r="3821" spans="1:10">
      <c r="A3821">
        <v>804960</v>
      </c>
      <c r="B3821" t="s">
        <v>1355</v>
      </c>
      <c r="C3821" t="s">
        <v>4367</v>
      </c>
      <c r="D3821" t="s">
        <v>1241</v>
      </c>
      <c r="F3821" t="s">
        <v>380</v>
      </c>
      <c r="G3821" t="s">
        <v>1237</v>
      </c>
      <c r="H3821" t="s">
        <v>1243</v>
      </c>
      <c r="J3821">
        <v>86</v>
      </c>
    </row>
    <row r="3822" spans="1:10">
      <c r="A3822">
        <v>811711</v>
      </c>
      <c r="B3822" t="s">
        <v>1831</v>
      </c>
      <c r="C3822" t="s">
        <v>4367</v>
      </c>
      <c r="D3822" t="s">
        <v>1241</v>
      </c>
      <c r="E3822" t="s">
        <v>1242</v>
      </c>
      <c r="F3822" t="s">
        <v>1261</v>
      </c>
      <c r="G3822" t="s">
        <v>1237</v>
      </c>
      <c r="J3822">
        <v>5</v>
      </c>
    </row>
    <row r="3823" spans="1:10">
      <c r="A3823">
        <v>706702</v>
      </c>
      <c r="B3823" t="s">
        <v>1023</v>
      </c>
      <c r="C3823" t="s">
        <v>4369</v>
      </c>
      <c r="D3823" t="s">
        <v>1234</v>
      </c>
      <c r="E3823" t="s">
        <v>1256</v>
      </c>
      <c r="F3823" t="s">
        <v>1647</v>
      </c>
      <c r="G3823" t="s">
        <v>1237</v>
      </c>
      <c r="J3823">
        <v>11</v>
      </c>
    </row>
    <row r="3824" spans="1:10">
      <c r="A3824">
        <v>711464</v>
      </c>
      <c r="B3824" t="s">
        <v>1539</v>
      </c>
      <c r="C3824" t="s">
        <v>4369</v>
      </c>
      <c r="D3824" t="s">
        <v>1234</v>
      </c>
      <c r="F3824" t="s">
        <v>380</v>
      </c>
      <c r="G3824" t="s">
        <v>1237</v>
      </c>
      <c r="J3824">
        <v>9</v>
      </c>
    </row>
    <row r="3825" spans="1:10">
      <c r="A3825">
        <v>709198</v>
      </c>
      <c r="B3825" t="s">
        <v>1323</v>
      </c>
      <c r="C3825" t="s">
        <v>2562</v>
      </c>
      <c r="D3825" t="s">
        <v>1234</v>
      </c>
      <c r="E3825" t="s">
        <v>1236</v>
      </c>
      <c r="F3825" t="s">
        <v>380</v>
      </c>
      <c r="G3825" t="s">
        <v>1237</v>
      </c>
      <c r="J3825">
        <v>87</v>
      </c>
    </row>
    <row r="3826" spans="1:10">
      <c r="A3826">
        <v>776954</v>
      </c>
      <c r="B3826" t="s">
        <v>1298</v>
      </c>
      <c r="C3826" t="s">
        <v>2562</v>
      </c>
      <c r="D3826" t="s">
        <v>1234</v>
      </c>
      <c r="E3826" t="s">
        <v>1319</v>
      </c>
      <c r="F3826" t="s">
        <v>189</v>
      </c>
      <c r="G3826" t="s">
        <v>1237</v>
      </c>
      <c r="H3826" t="s">
        <v>1243</v>
      </c>
      <c r="I3826">
        <v>9150400</v>
      </c>
      <c r="J3826">
        <v>8</v>
      </c>
    </row>
    <row r="3827" spans="1:10">
      <c r="A3827">
        <v>704332</v>
      </c>
      <c r="B3827" t="s">
        <v>1477</v>
      </c>
      <c r="C3827" t="s">
        <v>2562</v>
      </c>
      <c r="D3827" t="s">
        <v>1234</v>
      </c>
      <c r="E3827" t="s">
        <v>1256</v>
      </c>
      <c r="F3827" t="s">
        <v>2998</v>
      </c>
      <c r="G3827" t="s">
        <v>1237</v>
      </c>
      <c r="H3827" t="s">
        <v>1243</v>
      </c>
      <c r="J3827">
        <v>7</v>
      </c>
    </row>
    <row r="3828" spans="1:10">
      <c r="A3828">
        <v>888280</v>
      </c>
      <c r="B3828" t="s">
        <v>1442</v>
      </c>
      <c r="C3828" t="s">
        <v>4370</v>
      </c>
      <c r="D3828" t="s">
        <v>1241</v>
      </c>
      <c r="E3828" t="s">
        <v>1236</v>
      </c>
      <c r="F3828" t="s">
        <v>2227</v>
      </c>
      <c r="G3828" t="s">
        <v>1237</v>
      </c>
      <c r="H3828" t="s">
        <v>1243</v>
      </c>
      <c r="I3828">
        <v>1159946</v>
      </c>
      <c r="J3828">
        <v>90</v>
      </c>
    </row>
    <row r="3829" spans="1:10">
      <c r="A3829">
        <v>802875</v>
      </c>
      <c r="B3829" t="s">
        <v>2235</v>
      </c>
      <c r="C3829" t="s">
        <v>4370</v>
      </c>
      <c r="D3829" t="s">
        <v>1241</v>
      </c>
      <c r="E3829" t="s">
        <v>1236</v>
      </c>
      <c r="F3829" t="s">
        <v>2227</v>
      </c>
      <c r="G3829" t="s">
        <v>1237</v>
      </c>
      <c r="J3829">
        <v>63</v>
      </c>
    </row>
    <row r="3830" spans="1:10">
      <c r="A3830">
        <v>802777</v>
      </c>
      <c r="B3830" t="s">
        <v>1169</v>
      </c>
      <c r="C3830" t="s">
        <v>4370</v>
      </c>
      <c r="D3830" t="s">
        <v>1241</v>
      </c>
      <c r="E3830" t="s">
        <v>1242</v>
      </c>
      <c r="F3830" t="s">
        <v>380</v>
      </c>
      <c r="G3830" t="s">
        <v>1237</v>
      </c>
      <c r="J3830">
        <v>8</v>
      </c>
    </row>
    <row r="3831" spans="1:10">
      <c r="A3831">
        <v>774886</v>
      </c>
      <c r="B3831" t="s">
        <v>4371</v>
      </c>
      <c r="C3831" t="s">
        <v>4372</v>
      </c>
      <c r="D3831" t="s">
        <v>1234</v>
      </c>
      <c r="E3831" t="s">
        <v>1236</v>
      </c>
      <c r="F3831" t="s">
        <v>2227</v>
      </c>
      <c r="G3831" t="s">
        <v>1237</v>
      </c>
      <c r="H3831" t="s">
        <v>1243</v>
      </c>
      <c r="I3831">
        <v>1697403</v>
      </c>
      <c r="J3831">
        <v>57</v>
      </c>
    </row>
    <row r="3832" spans="1:10">
      <c r="A3832">
        <v>774885</v>
      </c>
      <c r="B3832" t="s">
        <v>4371</v>
      </c>
      <c r="C3832" t="s">
        <v>4372</v>
      </c>
      <c r="D3832" t="s">
        <v>1234</v>
      </c>
      <c r="E3832" t="s">
        <v>1236</v>
      </c>
      <c r="F3832" t="s">
        <v>2227</v>
      </c>
      <c r="G3832" t="s">
        <v>1237</v>
      </c>
      <c r="H3832" t="s">
        <v>1243</v>
      </c>
      <c r="I3832">
        <v>1697306</v>
      </c>
      <c r="J3832">
        <v>88</v>
      </c>
    </row>
    <row r="3833" spans="1:10">
      <c r="A3833">
        <v>800766</v>
      </c>
      <c r="B3833" t="s">
        <v>1299</v>
      </c>
      <c r="C3833" t="s">
        <v>4373</v>
      </c>
      <c r="D3833" t="s">
        <v>1241</v>
      </c>
      <c r="E3833" t="s">
        <v>1242</v>
      </c>
      <c r="F3833" t="s">
        <v>179</v>
      </c>
      <c r="G3833" t="s">
        <v>1237</v>
      </c>
      <c r="J3833">
        <v>12</v>
      </c>
    </row>
    <row r="3834" spans="1:10">
      <c r="A3834">
        <v>803638</v>
      </c>
      <c r="B3834" t="s">
        <v>134</v>
      </c>
      <c r="C3834" t="s">
        <v>4373</v>
      </c>
      <c r="D3834" t="s">
        <v>1241</v>
      </c>
      <c r="E3834" t="s">
        <v>1242</v>
      </c>
      <c r="F3834" t="s">
        <v>380</v>
      </c>
      <c r="G3834" t="s">
        <v>1237</v>
      </c>
      <c r="J3834">
        <v>10</v>
      </c>
    </row>
    <row r="3835" spans="1:10">
      <c r="A3835">
        <v>810890</v>
      </c>
      <c r="B3835" t="s">
        <v>1592</v>
      </c>
      <c r="C3835" t="s">
        <v>4373</v>
      </c>
      <c r="D3835" t="s">
        <v>1241</v>
      </c>
      <c r="E3835" t="s">
        <v>1254</v>
      </c>
      <c r="F3835" t="s">
        <v>179</v>
      </c>
      <c r="G3835" t="s">
        <v>1237</v>
      </c>
      <c r="J3835">
        <v>95</v>
      </c>
    </row>
    <row r="3836" spans="1:10">
      <c r="A3836">
        <v>810994</v>
      </c>
      <c r="B3836" t="s">
        <v>1471</v>
      </c>
      <c r="C3836" t="s">
        <v>4374</v>
      </c>
      <c r="D3836" t="s">
        <v>1241</v>
      </c>
      <c r="E3836" t="s">
        <v>1242</v>
      </c>
      <c r="F3836" t="s">
        <v>380</v>
      </c>
      <c r="G3836" t="s">
        <v>1237</v>
      </c>
      <c r="J3836">
        <v>12</v>
      </c>
    </row>
    <row r="3837" spans="1:10">
      <c r="A3837">
        <v>707801</v>
      </c>
      <c r="B3837" t="s">
        <v>652</v>
      </c>
      <c r="C3837" t="s">
        <v>4375</v>
      </c>
      <c r="D3837" t="s">
        <v>1234</v>
      </c>
      <c r="E3837" t="s">
        <v>1242</v>
      </c>
      <c r="F3837" t="s">
        <v>380</v>
      </c>
      <c r="G3837" t="s">
        <v>1237</v>
      </c>
      <c r="J3837">
        <v>4</v>
      </c>
    </row>
    <row r="3838" spans="1:10">
      <c r="A3838">
        <v>803406</v>
      </c>
      <c r="B3838" t="s">
        <v>1299</v>
      </c>
      <c r="C3838" t="s">
        <v>4376</v>
      </c>
      <c r="D3838" t="s">
        <v>1241</v>
      </c>
      <c r="E3838" t="s">
        <v>1242</v>
      </c>
      <c r="F3838" t="s">
        <v>380</v>
      </c>
      <c r="G3838" t="s">
        <v>1237</v>
      </c>
      <c r="J3838">
        <v>15</v>
      </c>
    </row>
    <row r="3839" spans="1:10">
      <c r="A3839">
        <v>714081</v>
      </c>
      <c r="B3839" t="s">
        <v>655</v>
      </c>
      <c r="C3839" t="s">
        <v>4377</v>
      </c>
      <c r="D3839" t="s">
        <v>1234</v>
      </c>
      <c r="E3839" t="s">
        <v>1256</v>
      </c>
      <c r="F3839" t="s">
        <v>380</v>
      </c>
      <c r="G3839" t="s">
        <v>1237</v>
      </c>
      <c r="H3839" t="s">
        <v>1243</v>
      </c>
      <c r="J3839">
        <v>87</v>
      </c>
    </row>
    <row r="3840" spans="1:10">
      <c r="A3840">
        <v>806311</v>
      </c>
      <c r="B3840" t="s">
        <v>4378</v>
      </c>
      <c r="C3840" t="s">
        <v>4379</v>
      </c>
      <c r="D3840" t="s">
        <v>1241</v>
      </c>
      <c r="E3840" t="s">
        <v>1319</v>
      </c>
      <c r="F3840" t="s">
        <v>179</v>
      </c>
      <c r="G3840" t="s">
        <v>1237</v>
      </c>
      <c r="H3840" t="s">
        <v>1243</v>
      </c>
      <c r="J3840">
        <v>89</v>
      </c>
    </row>
    <row r="3841" spans="1:10">
      <c r="A3841">
        <v>713871</v>
      </c>
      <c r="B3841" t="s">
        <v>1382</v>
      </c>
      <c r="C3841" t="s">
        <v>4380</v>
      </c>
      <c r="D3841" t="s">
        <v>1234</v>
      </c>
      <c r="E3841" t="s">
        <v>1249</v>
      </c>
      <c r="F3841" t="s">
        <v>1769</v>
      </c>
      <c r="G3841" t="s">
        <v>1237</v>
      </c>
      <c r="J3841">
        <v>97</v>
      </c>
    </row>
    <row r="3842" spans="1:10">
      <c r="A3842">
        <v>712178</v>
      </c>
      <c r="B3842" t="s">
        <v>1133</v>
      </c>
      <c r="C3842" t="s">
        <v>4381</v>
      </c>
      <c r="D3842" t="s">
        <v>1234</v>
      </c>
      <c r="E3842" t="s">
        <v>1236</v>
      </c>
      <c r="F3842" t="s">
        <v>380</v>
      </c>
      <c r="G3842" t="s">
        <v>1237</v>
      </c>
      <c r="J3842">
        <v>89</v>
      </c>
    </row>
    <row r="3843" spans="1:10">
      <c r="A3843">
        <v>708386</v>
      </c>
      <c r="B3843" t="s">
        <v>675</v>
      </c>
      <c r="C3843" t="s">
        <v>4381</v>
      </c>
      <c r="D3843" t="s">
        <v>1234</v>
      </c>
      <c r="E3843" t="s">
        <v>1236</v>
      </c>
      <c r="F3843" t="s">
        <v>1568</v>
      </c>
      <c r="G3843" t="s">
        <v>1237</v>
      </c>
      <c r="J3843">
        <v>80</v>
      </c>
    </row>
    <row r="3844" spans="1:10">
      <c r="A3844">
        <v>776130</v>
      </c>
      <c r="B3844" t="s">
        <v>1019</v>
      </c>
      <c r="C3844" t="s">
        <v>4381</v>
      </c>
      <c r="D3844" t="s">
        <v>1234</v>
      </c>
      <c r="E3844" t="s">
        <v>1264</v>
      </c>
      <c r="F3844" t="s">
        <v>380</v>
      </c>
      <c r="G3844" t="s">
        <v>1237</v>
      </c>
      <c r="H3844" t="s">
        <v>1243</v>
      </c>
      <c r="J3844">
        <v>1</v>
      </c>
    </row>
    <row r="3845" spans="1:10">
      <c r="A3845">
        <v>891014</v>
      </c>
      <c r="B3845" t="s">
        <v>1668</v>
      </c>
      <c r="C3845" t="s">
        <v>4382</v>
      </c>
      <c r="D3845" t="s">
        <v>1241</v>
      </c>
      <c r="E3845" t="s">
        <v>1236</v>
      </c>
      <c r="F3845" t="s">
        <v>327</v>
      </c>
      <c r="G3845" t="s">
        <v>1237</v>
      </c>
      <c r="J3845">
        <v>10</v>
      </c>
    </row>
    <row r="3846" spans="1:10">
      <c r="A3846">
        <v>804823</v>
      </c>
      <c r="B3846" t="s">
        <v>4383</v>
      </c>
      <c r="C3846" t="s">
        <v>4384</v>
      </c>
      <c r="D3846" t="s">
        <v>1241</v>
      </c>
      <c r="E3846" t="s">
        <v>1254</v>
      </c>
      <c r="F3846" t="s">
        <v>380</v>
      </c>
      <c r="G3846" t="s">
        <v>1237</v>
      </c>
      <c r="J3846">
        <v>78</v>
      </c>
    </row>
    <row r="3847" spans="1:10">
      <c r="A3847">
        <v>706596</v>
      </c>
      <c r="B3847" t="s">
        <v>1373</v>
      </c>
      <c r="C3847" t="s">
        <v>4385</v>
      </c>
      <c r="D3847" t="s">
        <v>1234</v>
      </c>
      <c r="F3847" t="s">
        <v>380</v>
      </c>
      <c r="G3847" t="s">
        <v>1237</v>
      </c>
      <c r="J3847">
        <v>78</v>
      </c>
    </row>
    <row r="3848" spans="1:10">
      <c r="A3848">
        <v>807512</v>
      </c>
      <c r="B3848" t="s">
        <v>1168</v>
      </c>
      <c r="C3848" t="s">
        <v>4386</v>
      </c>
      <c r="D3848" t="s">
        <v>1241</v>
      </c>
      <c r="F3848" t="s">
        <v>380</v>
      </c>
      <c r="G3848" t="s">
        <v>1237</v>
      </c>
      <c r="J3848">
        <v>71</v>
      </c>
    </row>
    <row r="3849" spans="1:10">
      <c r="A3849">
        <v>800267</v>
      </c>
      <c r="B3849" t="s">
        <v>1395</v>
      </c>
      <c r="C3849" t="s">
        <v>4387</v>
      </c>
      <c r="D3849" t="s">
        <v>1241</v>
      </c>
      <c r="E3849" t="s">
        <v>1250</v>
      </c>
      <c r="F3849" t="s">
        <v>380</v>
      </c>
      <c r="G3849" t="s">
        <v>1237</v>
      </c>
      <c r="J3849">
        <v>93</v>
      </c>
    </row>
    <row r="3850" spans="1:10">
      <c r="A3850">
        <v>774648</v>
      </c>
      <c r="B3850" t="s">
        <v>2590</v>
      </c>
      <c r="C3850" t="s">
        <v>4388</v>
      </c>
      <c r="D3850" t="s">
        <v>1234</v>
      </c>
      <c r="E3850" t="s">
        <v>1236</v>
      </c>
      <c r="F3850" t="s">
        <v>1731</v>
      </c>
      <c r="G3850" t="s">
        <v>1237</v>
      </c>
      <c r="H3850" t="s">
        <v>1243</v>
      </c>
      <c r="I3850">
        <v>1386421</v>
      </c>
      <c r="J3850">
        <v>59</v>
      </c>
    </row>
    <row r="3851" spans="1:10">
      <c r="A3851">
        <v>778050</v>
      </c>
      <c r="B3851" t="s">
        <v>675</v>
      </c>
      <c r="C3851" t="s">
        <v>4388</v>
      </c>
      <c r="D3851" t="s">
        <v>1234</v>
      </c>
      <c r="E3851" t="s">
        <v>1312</v>
      </c>
      <c r="F3851" t="s">
        <v>219</v>
      </c>
      <c r="G3851" t="s">
        <v>1237</v>
      </c>
      <c r="J3851">
        <v>8</v>
      </c>
    </row>
    <row r="3852" spans="1:10">
      <c r="A3852">
        <v>804816</v>
      </c>
      <c r="B3852" t="s">
        <v>1159</v>
      </c>
      <c r="C3852" t="s">
        <v>4389</v>
      </c>
      <c r="D3852" t="s">
        <v>1241</v>
      </c>
      <c r="E3852" t="s">
        <v>1236</v>
      </c>
      <c r="F3852" t="s">
        <v>1731</v>
      </c>
      <c r="G3852" t="s">
        <v>1237</v>
      </c>
      <c r="H3852" t="s">
        <v>1243</v>
      </c>
      <c r="J3852">
        <v>69</v>
      </c>
    </row>
    <row r="3853" spans="1:10">
      <c r="A3853">
        <v>890905</v>
      </c>
      <c r="B3853" t="s">
        <v>1636</v>
      </c>
      <c r="C3853" t="s">
        <v>4389</v>
      </c>
      <c r="D3853" t="s">
        <v>1241</v>
      </c>
      <c r="E3853" t="s">
        <v>1312</v>
      </c>
      <c r="F3853" t="s">
        <v>219</v>
      </c>
      <c r="G3853" t="s">
        <v>1237</v>
      </c>
      <c r="H3853" t="s">
        <v>1243</v>
      </c>
      <c r="J3853">
        <v>17</v>
      </c>
    </row>
    <row r="3854" spans="1:10">
      <c r="A3854">
        <v>705033</v>
      </c>
      <c r="B3854" t="s">
        <v>1133</v>
      </c>
      <c r="C3854" t="s">
        <v>4391</v>
      </c>
      <c r="D3854" t="s">
        <v>1234</v>
      </c>
      <c r="F3854" t="s">
        <v>380</v>
      </c>
      <c r="G3854" t="s">
        <v>1237</v>
      </c>
      <c r="J3854">
        <v>93</v>
      </c>
    </row>
    <row r="3855" spans="1:10">
      <c r="A3855">
        <v>714630</v>
      </c>
      <c r="B3855" t="s">
        <v>1288</v>
      </c>
      <c r="C3855" t="s">
        <v>4392</v>
      </c>
      <c r="D3855" t="s">
        <v>1234</v>
      </c>
      <c r="E3855" t="s">
        <v>1292</v>
      </c>
      <c r="F3855" t="s">
        <v>380</v>
      </c>
      <c r="G3855" t="s">
        <v>1237</v>
      </c>
      <c r="H3855" t="s">
        <v>1243</v>
      </c>
      <c r="J3855">
        <v>91</v>
      </c>
    </row>
    <row r="3856" spans="1:10">
      <c r="A3856">
        <v>714246</v>
      </c>
      <c r="B3856" t="s">
        <v>1023</v>
      </c>
      <c r="C3856" t="s">
        <v>4393</v>
      </c>
      <c r="D3856" t="s">
        <v>1234</v>
      </c>
      <c r="E3856" t="s">
        <v>1271</v>
      </c>
      <c r="F3856" t="s">
        <v>380</v>
      </c>
      <c r="G3856" t="s">
        <v>1237</v>
      </c>
      <c r="H3856" t="s">
        <v>1243</v>
      </c>
      <c r="J3856">
        <v>85</v>
      </c>
    </row>
    <row r="3857" spans="1:10">
      <c r="A3857">
        <v>807922</v>
      </c>
      <c r="B3857" t="s">
        <v>2878</v>
      </c>
      <c r="C3857" t="s">
        <v>4394</v>
      </c>
      <c r="D3857" t="s">
        <v>1241</v>
      </c>
      <c r="F3857" t="s">
        <v>380</v>
      </c>
      <c r="G3857" t="s">
        <v>1237</v>
      </c>
      <c r="J3857">
        <v>10</v>
      </c>
    </row>
    <row r="3858" spans="1:10">
      <c r="A3858">
        <v>776980</v>
      </c>
      <c r="B3858" t="s">
        <v>4395</v>
      </c>
      <c r="C3858" t="s">
        <v>4396</v>
      </c>
      <c r="D3858" t="s">
        <v>1234</v>
      </c>
      <c r="E3858" t="s">
        <v>1235</v>
      </c>
      <c r="F3858" t="s">
        <v>179</v>
      </c>
      <c r="G3858" t="s">
        <v>1237</v>
      </c>
      <c r="H3858" t="s">
        <v>1243</v>
      </c>
      <c r="I3858">
        <v>9150300</v>
      </c>
      <c r="J3858">
        <v>0</v>
      </c>
    </row>
    <row r="3859" spans="1:10">
      <c r="A3859">
        <v>776981</v>
      </c>
      <c r="B3859" t="s">
        <v>4397</v>
      </c>
      <c r="C3859" t="s">
        <v>4396</v>
      </c>
      <c r="D3859" t="s">
        <v>1234</v>
      </c>
      <c r="E3859" t="s">
        <v>1235</v>
      </c>
      <c r="F3859" t="s">
        <v>179</v>
      </c>
      <c r="G3859" t="s">
        <v>1237</v>
      </c>
      <c r="H3859" t="s">
        <v>1243</v>
      </c>
      <c r="I3859">
        <v>9150401</v>
      </c>
      <c r="J3859">
        <v>7</v>
      </c>
    </row>
    <row r="3860" spans="1:10">
      <c r="A3860">
        <v>700414</v>
      </c>
      <c r="B3860" t="s">
        <v>935</v>
      </c>
      <c r="C3860" t="s">
        <v>4396</v>
      </c>
      <c r="D3860" t="s">
        <v>1234</v>
      </c>
      <c r="E3860" t="s">
        <v>1250</v>
      </c>
      <c r="F3860" t="s">
        <v>380</v>
      </c>
      <c r="G3860" t="s">
        <v>1237</v>
      </c>
      <c r="H3860" t="s">
        <v>1243</v>
      </c>
      <c r="J3860">
        <v>88</v>
      </c>
    </row>
    <row r="3861" spans="1:10">
      <c r="A3861">
        <v>804054</v>
      </c>
      <c r="B3861" t="s">
        <v>1299</v>
      </c>
      <c r="C3861" t="s">
        <v>4398</v>
      </c>
      <c r="D3861" t="s">
        <v>1241</v>
      </c>
      <c r="E3861" t="s">
        <v>1235</v>
      </c>
      <c r="F3861" t="s">
        <v>179</v>
      </c>
      <c r="G3861" t="s">
        <v>1237</v>
      </c>
      <c r="J3861">
        <v>9</v>
      </c>
    </row>
    <row r="3862" spans="1:10">
      <c r="A3862">
        <v>709754</v>
      </c>
      <c r="B3862" t="s">
        <v>116</v>
      </c>
      <c r="C3862" t="s">
        <v>4399</v>
      </c>
      <c r="D3862" t="s">
        <v>1234</v>
      </c>
      <c r="E3862" t="s">
        <v>1242</v>
      </c>
      <c r="F3862" t="s">
        <v>380</v>
      </c>
      <c r="G3862" t="s">
        <v>1237</v>
      </c>
      <c r="H3862" t="s">
        <v>1243</v>
      </c>
      <c r="J3862">
        <v>85</v>
      </c>
    </row>
    <row r="3863" spans="1:10">
      <c r="A3863">
        <v>703236</v>
      </c>
      <c r="B3863" t="s">
        <v>938</v>
      </c>
      <c r="C3863" t="s">
        <v>4400</v>
      </c>
      <c r="D3863" t="s">
        <v>1234</v>
      </c>
      <c r="E3863" t="s">
        <v>1254</v>
      </c>
      <c r="F3863" t="s">
        <v>380</v>
      </c>
      <c r="G3863" t="s">
        <v>1237</v>
      </c>
      <c r="J3863">
        <v>7</v>
      </c>
    </row>
    <row r="3864" spans="1:10">
      <c r="A3864">
        <v>806841</v>
      </c>
      <c r="B3864" t="s">
        <v>2051</v>
      </c>
      <c r="C3864" t="s">
        <v>4401</v>
      </c>
      <c r="D3864" t="s">
        <v>1241</v>
      </c>
      <c r="E3864" t="s">
        <v>1254</v>
      </c>
      <c r="F3864" t="s">
        <v>380</v>
      </c>
      <c r="G3864" t="s">
        <v>1237</v>
      </c>
      <c r="J3864">
        <v>9</v>
      </c>
    </row>
    <row r="3865" spans="1:10">
      <c r="A3865">
        <v>709836</v>
      </c>
      <c r="B3865" t="s">
        <v>122</v>
      </c>
      <c r="C3865" t="s">
        <v>4402</v>
      </c>
      <c r="D3865" t="s">
        <v>1234</v>
      </c>
      <c r="E3865" t="s">
        <v>1236</v>
      </c>
      <c r="F3865" t="s">
        <v>348</v>
      </c>
      <c r="G3865" t="s">
        <v>1237</v>
      </c>
      <c r="H3865" t="s">
        <v>1243</v>
      </c>
      <c r="J3865">
        <v>9</v>
      </c>
    </row>
    <row r="3866" spans="1:10">
      <c r="A3866">
        <v>706408</v>
      </c>
      <c r="B3866" t="s">
        <v>1336</v>
      </c>
      <c r="C3866" t="s">
        <v>4402</v>
      </c>
      <c r="D3866" t="s">
        <v>1234</v>
      </c>
      <c r="E3866" t="s">
        <v>1236</v>
      </c>
      <c r="F3866" t="s">
        <v>348</v>
      </c>
      <c r="G3866" t="s">
        <v>1237</v>
      </c>
      <c r="H3866" t="s">
        <v>1243</v>
      </c>
      <c r="J3866">
        <v>11</v>
      </c>
    </row>
    <row r="3867" spans="1:10">
      <c r="A3867">
        <v>707370</v>
      </c>
      <c r="B3867" t="s">
        <v>116</v>
      </c>
      <c r="C3867" t="s">
        <v>4402</v>
      </c>
      <c r="D3867" t="s">
        <v>1234</v>
      </c>
      <c r="E3867" t="s">
        <v>1236</v>
      </c>
      <c r="F3867" t="s">
        <v>380</v>
      </c>
      <c r="G3867" t="s">
        <v>1237</v>
      </c>
      <c r="H3867" t="s">
        <v>1243</v>
      </c>
      <c r="J3867">
        <v>91</v>
      </c>
    </row>
    <row r="3868" spans="1:10">
      <c r="A3868">
        <v>714703</v>
      </c>
      <c r="B3868" t="s">
        <v>1069</v>
      </c>
      <c r="C3868" t="s">
        <v>4402</v>
      </c>
      <c r="D3868" t="s">
        <v>1234</v>
      </c>
      <c r="E3868" t="s">
        <v>1236</v>
      </c>
      <c r="F3868" t="s">
        <v>380</v>
      </c>
      <c r="G3868" t="s">
        <v>1237</v>
      </c>
      <c r="H3868" t="s">
        <v>1243</v>
      </c>
      <c r="J3868">
        <v>76</v>
      </c>
    </row>
    <row r="3869" spans="1:10">
      <c r="A3869">
        <v>708962</v>
      </c>
      <c r="B3869" t="s">
        <v>1424</v>
      </c>
      <c r="C3869" t="s">
        <v>4402</v>
      </c>
      <c r="D3869" t="s">
        <v>1234</v>
      </c>
      <c r="E3869" t="s">
        <v>1245</v>
      </c>
      <c r="F3869" t="s">
        <v>380</v>
      </c>
      <c r="G3869" t="s">
        <v>1237</v>
      </c>
      <c r="H3869" t="s">
        <v>1243</v>
      </c>
      <c r="J3869">
        <v>91</v>
      </c>
    </row>
    <row r="3870" spans="1:10">
      <c r="A3870">
        <v>813002</v>
      </c>
      <c r="B3870" t="s">
        <v>333</v>
      </c>
      <c r="C3870" t="s">
        <v>4404</v>
      </c>
      <c r="D3870" t="s">
        <v>1241</v>
      </c>
      <c r="E3870" t="s">
        <v>1236</v>
      </c>
      <c r="F3870" t="s">
        <v>348</v>
      </c>
      <c r="G3870" t="s">
        <v>1237</v>
      </c>
      <c r="J3870">
        <v>14</v>
      </c>
    </row>
    <row r="3871" spans="1:10">
      <c r="A3871">
        <v>807530</v>
      </c>
      <c r="B3871" t="s">
        <v>1907</v>
      </c>
      <c r="C3871" t="s">
        <v>4405</v>
      </c>
      <c r="D3871" t="s">
        <v>1241</v>
      </c>
      <c r="E3871" t="s">
        <v>1249</v>
      </c>
      <c r="F3871" t="s">
        <v>1263</v>
      </c>
      <c r="G3871" t="s">
        <v>1237</v>
      </c>
      <c r="J3871">
        <v>8</v>
      </c>
    </row>
    <row r="3872" spans="1:10">
      <c r="A3872">
        <v>802326</v>
      </c>
      <c r="B3872" t="s">
        <v>2922</v>
      </c>
      <c r="C3872" t="s">
        <v>4405</v>
      </c>
      <c r="D3872" t="s">
        <v>1241</v>
      </c>
      <c r="E3872" t="s">
        <v>1249</v>
      </c>
      <c r="F3872" t="s">
        <v>1263</v>
      </c>
      <c r="G3872" t="s">
        <v>1237</v>
      </c>
      <c r="J3872">
        <v>4</v>
      </c>
    </row>
    <row r="3873" spans="1:10">
      <c r="A3873">
        <v>804326</v>
      </c>
      <c r="B3873" t="s">
        <v>1355</v>
      </c>
      <c r="C3873" t="s">
        <v>4406</v>
      </c>
      <c r="D3873" t="s">
        <v>1241</v>
      </c>
      <c r="E3873" t="s">
        <v>1236</v>
      </c>
      <c r="F3873" t="s">
        <v>4407</v>
      </c>
      <c r="G3873" t="s">
        <v>1237</v>
      </c>
      <c r="J3873">
        <v>94</v>
      </c>
    </row>
    <row r="3874" spans="1:10">
      <c r="A3874">
        <v>773750</v>
      </c>
      <c r="B3874" t="s">
        <v>1477</v>
      </c>
      <c r="C3874" t="s">
        <v>4408</v>
      </c>
      <c r="D3874" t="s">
        <v>1234</v>
      </c>
      <c r="E3874" t="s">
        <v>1319</v>
      </c>
      <c r="F3874" t="s">
        <v>189</v>
      </c>
      <c r="G3874" t="s">
        <v>1237</v>
      </c>
      <c r="H3874" t="s">
        <v>1243</v>
      </c>
      <c r="J3874">
        <v>13</v>
      </c>
    </row>
    <row r="3875" spans="1:10">
      <c r="A3875">
        <v>807342</v>
      </c>
      <c r="B3875" t="s">
        <v>1956</v>
      </c>
      <c r="C3875" t="s">
        <v>4409</v>
      </c>
      <c r="D3875" t="s">
        <v>1241</v>
      </c>
      <c r="E3875" t="s">
        <v>1236</v>
      </c>
      <c r="F3875" t="s">
        <v>169</v>
      </c>
      <c r="G3875" t="s">
        <v>1237</v>
      </c>
      <c r="H3875" t="s">
        <v>1243</v>
      </c>
      <c r="J3875">
        <v>5</v>
      </c>
    </row>
    <row r="3876" spans="1:10">
      <c r="A3876">
        <v>710236</v>
      </c>
      <c r="B3876" t="s">
        <v>1477</v>
      </c>
      <c r="C3876" t="s">
        <v>4410</v>
      </c>
      <c r="D3876" t="s">
        <v>1234</v>
      </c>
      <c r="E3876" t="s">
        <v>1242</v>
      </c>
      <c r="F3876" t="s">
        <v>1261</v>
      </c>
      <c r="G3876" t="s">
        <v>1237</v>
      </c>
      <c r="J3876">
        <v>7</v>
      </c>
    </row>
    <row r="3877" spans="1:10">
      <c r="A3877">
        <v>810893</v>
      </c>
      <c r="B3877" t="s">
        <v>1307</v>
      </c>
      <c r="C3877" t="s">
        <v>4411</v>
      </c>
      <c r="D3877" t="s">
        <v>1241</v>
      </c>
      <c r="E3877" t="s">
        <v>1236</v>
      </c>
      <c r="F3877" t="s">
        <v>380</v>
      </c>
      <c r="G3877" t="s">
        <v>1237</v>
      </c>
      <c r="H3877" t="s">
        <v>1243</v>
      </c>
      <c r="J3877">
        <v>82</v>
      </c>
    </row>
    <row r="3878" spans="1:10">
      <c r="A3878">
        <v>776148</v>
      </c>
      <c r="B3878" t="s">
        <v>4412</v>
      </c>
      <c r="C3878" t="s">
        <v>4413</v>
      </c>
      <c r="D3878" t="s">
        <v>1234</v>
      </c>
      <c r="E3878" t="s">
        <v>1292</v>
      </c>
      <c r="F3878" t="s">
        <v>169</v>
      </c>
      <c r="G3878" t="s">
        <v>1237</v>
      </c>
      <c r="H3878" t="s">
        <v>1243</v>
      </c>
      <c r="I3878">
        <v>9150435</v>
      </c>
      <c r="J3878">
        <v>10</v>
      </c>
    </row>
    <row r="3879" spans="1:10">
      <c r="A3879">
        <v>890440</v>
      </c>
      <c r="B3879" t="s">
        <v>1548</v>
      </c>
      <c r="C3879" t="s">
        <v>4414</v>
      </c>
      <c r="D3879" t="s">
        <v>1241</v>
      </c>
      <c r="E3879" t="s">
        <v>1292</v>
      </c>
      <c r="F3879" t="s">
        <v>169</v>
      </c>
      <c r="G3879" t="s">
        <v>1237</v>
      </c>
      <c r="H3879" t="s">
        <v>1243</v>
      </c>
      <c r="J3879">
        <v>15</v>
      </c>
    </row>
    <row r="3880" spans="1:10">
      <c r="A3880">
        <v>706334</v>
      </c>
      <c r="B3880" t="s">
        <v>4415</v>
      </c>
      <c r="C3880" t="s">
        <v>4416</v>
      </c>
      <c r="D3880" t="s">
        <v>1234</v>
      </c>
      <c r="E3880" t="s">
        <v>1236</v>
      </c>
      <c r="F3880" t="s">
        <v>380</v>
      </c>
      <c r="G3880" t="s">
        <v>1237</v>
      </c>
      <c r="J3880">
        <v>89</v>
      </c>
    </row>
    <row r="3881" spans="1:10">
      <c r="A3881">
        <v>775674</v>
      </c>
      <c r="B3881" t="s">
        <v>1718</v>
      </c>
      <c r="C3881" t="s">
        <v>4417</v>
      </c>
      <c r="D3881" t="s">
        <v>1234</v>
      </c>
      <c r="E3881" t="s">
        <v>1271</v>
      </c>
      <c r="F3881" t="s">
        <v>327</v>
      </c>
      <c r="G3881" t="s">
        <v>1237</v>
      </c>
      <c r="H3881" t="s">
        <v>1243</v>
      </c>
      <c r="J3881">
        <v>3</v>
      </c>
    </row>
    <row r="3882" spans="1:10">
      <c r="A3882">
        <v>801442</v>
      </c>
      <c r="B3882" t="s">
        <v>1605</v>
      </c>
      <c r="C3882" t="s">
        <v>4418</v>
      </c>
      <c r="D3882" t="s">
        <v>1241</v>
      </c>
      <c r="E3882" t="s">
        <v>1245</v>
      </c>
      <c r="F3882" t="s">
        <v>380</v>
      </c>
      <c r="G3882" t="s">
        <v>1237</v>
      </c>
      <c r="H3882" t="s">
        <v>1243</v>
      </c>
      <c r="J3882">
        <v>92</v>
      </c>
    </row>
    <row r="3883" spans="1:10">
      <c r="A3883">
        <v>708771</v>
      </c>
      <c r="B3883" t="s">
        <v>116</v>
      </c>
      <c r="C3883" t="s">
        <v>4419</v>
      </c>
      <c r="D3883" t="s">
        <v>1234</v>
      </c>
      <c r="F3883" t="s">
        <v>380</v>
      </c>
      <c r="G3883" t="s">
        <v>1237</v>
      </c>
      <c r="J3883">
        <v>96</v>
      </c>
    </row>
    <row r="3884" spans="1:10">
      <c r="A3884">
        <v>706115</v>
      </c>
      <c r="B3884" t="s">
        <v>1483</v>
      </c>
      <c r="C3884" t="s">
        <v>4420</v>
      </c>
      <c r="D3884" t="s">
        <v>1234</v>
      </c>
      <c r="E3884" t="s">
        <v>1271</v>
      </c>
      <c r="F3884" t="s">
        <v>561</v>
      </c>
      <c r="G3884" t="s">
        <v>1237</v>
      </c>
      <c r="J3884">
        <v>9</v>
      </c>
    </row>
    <row r="3885" spans="1:10">
      <c r="A3885">
        <v>800725</v>
      </c>
      <c r="B3885" t="s">
        <v>919</v>
      </c>
      <c r="C3885" t="s">
        <v>4421</v>
      </c>
      <c r="D3885" t="s">
        <v>1241</v>
      </c>
      <c r="E3885" t="s">
        <v>1236</v>
      </c>
      <c r="F3885" t="s">
        <v>380</v>
      </c>
      <c r="G3885" t="s">
        <v>1237</v>
      </c>
      <c r="J3885">
        <v>77</v>
      </c>
    </row>
    <row r="3886" spans="1:10">
      <c r="A3886">
        <v>716769</v>
      </c>
      <c r="B3886" t="s">
        <v>1023</v>
      </c>
      <c r="C3886" t="s">
        <v>4422</v>
      </c>
      <c r="D3886" t="s">
        <v>1234</v>
      </c>
      <c r="E3886" t="s">
        <v>1264</v>
      </c>
      <c r="F3886" t="s">
        <v>380</v>
      </c>
      <c r="G3886" t="s">
        <v>1237</v>
      </c>
      <c r="H3886" t="s">
        <v>1243</v>
      </c>
      <c r="I3886">
        <v>9150106</v>
      </c>
      <c r="J3886">
        <v>85</v>
      </c>
    </row>
    <row r="3887" spans="1:10">
      <c r="A3887">
        <v>801681</v>
      </c>
      <c r="B3887" t="s">
        <v>1406</v>
      </c>
      <c r="C3887" t="s">
        <v>4423</v>
      </c>
      <c r="D3887" t="s">
        <v>1241</v>
      </c>
      <c r="F3887" t="s">
        <v>380</v>
      </c>
      <c r="G3887" t="s">
        <v>1237</v>
      </c>
      <c r="J3887">
        <v>0</v>
      </c>
    </row>
    <row r="3888" spans="1:10">
      <c r="A3888">
        <v>709695</v>
      </c>
      <c r="B3888" t="s">
        <v>1262</v>
      </c>
      <c r="C3888" t="s">
        <v>4424</v>
      </c>
      <c r="D3888" t="s">
        <v>1234</v>
      </c>
      <c r="F3888" t="s">
        <v>380</v>
      </c>
      <c r="G3888" t="s">
        <v>1237</v>
      </c>
      <c r="J3888">
        <v>73</v>
      </c>
    </row>
    <row r="3889" spans="1:10">
      <c r="A3889">
        <v>808805</v>
      </c>
      <c r="B3889" t="s">
        <v>1592</v>
      </c>
      <c r="C3889" t="s">
        <v>4425</v>
      </c>
      <c r="D3889" t="s">
        <v>1241</v>
      </c>
      <c r="F3889" t="s">
        <v>380</v>
      </c>
      <c r="G3889" t="s">
        <v>1237</v>
      </c>
      <c r="J3889">
        <v>6</v>
      </c>
    </row>
    <row r="3890" spans="1:10">
      <c r="A3890">
        <v>811853</v>
      </c>
      <c r="B3890" t="s">
        <v>919</v>
      </c>
      <c r="C3890" t="s">
        <v>4426</v>
      </c>
      <c r="D3890" t="s">
        <v>1241</v>
      </c>
      <c r="F3890" t="s">
        <v>1261</v>
      </c>
      <c r="G3890" t="s">
        <v>1237</v>
      </c>
      <c r="J3890">
        <v>12</v>
      </c>
    </row>
    <row r="3891" spans="1:10">
      <c r="A3891">
        <v>702608</v>
      </c>
      <c r="B3891" t="s">
        <v>1288</v>
      </c>
      <c r="C3891" t="s">
        <v>4427</v>
      </c>
      <c r="D3891" t="s">
        <v>1234</v>
      </c>
      <c r="E3891" t="s">
        <v>1236</v>
      </c>
      <c r="F3891" t="s">
        <v>380</v>
      </c>
      <c r="G3891" t="s">
        <v>1237</v>
      </c>
      <c r="J3891">
        <v>92</v>
      </c>
    </row>
    <row r="3892" spans="1:10">
      <c r="A3892">
        <v>776076</v>
      </c>
      <c r="B3892" t="s">
        <v>1075</v>
      </c>
      <c r="C3892" t="s">
        <v>4428</v>
      </c>
      <c r="D3892" t="s">
        <v>1234</v>
      </c>
      <c r="E3892" t="s">
        <v>1242</v>
      </c>
      <c r="F3892" t="s">
        <v>380</v>
      </c>
      <c r="G3892" t="s">
        <v>1237</v>
      </c>
      <c r="H3892" t="s">
        <v>1243</v>
      </c>
      <c r="J3892">
        <v>12</v>
      </c>
    </row>
    <row r="3893" spans="1:10">
      <c r="A3893">
        <v>706837</v>
      </c>
      <c r="B3893" t="s">
        <v>1539</v>
      </c>
      <c r="C3893" t="s">
        <v>4429</v>
      </c>
      <c r="D3893" t="s">
        <v>1234</v>
      </c>
      <c r="E3893" t="s">
        <v>1236</v>
      </c>
      <c r="F3893" t="s">
        <v>380</v>
      </c>
      <c r="G3893" t="s">
        <v>1237</v>
      </c>
      <c r="H3893" t="s">
        <v>1243</v>
      </c>
      <c r="J3893">
        <v>90</v>
      </c>
    </row>
    <row r="3894" spans="1:10">
      <c r="A3894">
        <v>800917</v>
      </c>
      <c r="B3894" t="s">
        <v>1406</v>
      </c>
      <c r="C3894" t="s">
        <v>4430</v>
      </c>
      <c r="D3894" t="s">
        <v>1241</v>
      </c>
      <c r="E3894" t="s">
        <v>1235</v>
      </c>
      <c r="F3894" t="s">
        <v>179</v>
      </c>
      <c r="G3894" t="s">
        <v>1237</v>
      </c>
      <c r="H3894" t="s">
        <v>1243</v>
      </c>
      <c r="I3894">
        <v>9155063</v>
      </c>
      <c r="J3894">
        <v>1</v>
      </c>
    </row>
    <row r="3895" spans="1:10">
      <c r="A3895">
        <v>706042</v>
      </c>
      <c r="B3895" t="s">
        <v>675</v>
      </c>
      <c r="C3895" t="s">
        <v>4431</v>
      </c>
      <c r="D3895" t="s">
        <v>1234</v>
      </c>
      <c r="E3895" t="s">
        <v>1254</v>
      </c>
      <c r="F3895" t="s">
        <v>380</v>
      </c>
      <c r="G3895" t="s">
        <v>1237</v>
      </c>
      <c r="J3895">
        <v>4</v>
      </c>
    </row>
    <row r="3896" spans="1:10">
      <c r="A3896">
        <v>708909</v>
      </c>
      <c r="B3896" t="s">
        <v>116</v>
      </c>
      <c r="C3896" t="s">
        <v>4432</v>
      </c>
      <c r="D3896" t="s">
        <v>1234</v>
      </c>
      <c r="F3896" t="s">
        <v>179</v>
      </c>
      <c r="G3896" t="s">
        <v>1237</v>
      </c>
      <c r="H3896" t="s">
        <v>1243</v>
      </c>
      <c r="J3896">
        <v>10</v>
      </c>
    </row>
    <row r="3897" spans="1:10">
      <c r="A3897">
        <v>801938</v>
      </c>
      <c r="B3897" t="s">
        <v>919</v>
      </c>
      <c r="C3897" t="s">
        <v>4433</v>
      </c>
      <c r="D3897" t="s">
        <v>1241</v>
      </c>
      <c r="E3897" t="s">
        <v>1256</v>
      </c>
      <c r="F3897" t="s">
        <v>179</v>
      </c>
      <c r="G3897" t="s">
        <v>1237</v>
      </c>
      <c r="H3897" t="s">
        <v>1243</v>
      </c>
      <c r="J3897">
        <v>12</v>
      </c>
    </row>
    <row r="3898" spans="1:10">
      <c r="A3898">
        <v>806270</v>
      </c>
      <c r="B3898" t="s">
        <v>1402</v>
      </c>
      <c r="C3898" t="s">
        <v>4433</v>
      </c>
      <c r="D3898" t="s">
        <v>1241</v>
      </c>
      <c r="F3898" t="s">
        <v>179</v>
      </c>
      <c r="G3898" t="s">
        <v>1237</v>
      </c>
      <c r="H3898" t="s">
        <v>1243</v>
      </c>
      <c r="J3898">
        <v>8</v>
      </c>
    </row>
    <row r="3899" spans="1:10">
      <c r="A3899">
        <v>714606</v>
      </c>
      <c r="B3899" t="s">
        <v>1028</v>
      </c>
      <c r="C3899" t="s">
        <v>4434</v>
      </c>
      <c r="D3899" t="s">
        <v>1234</v>
      </c>
      <c r="F3899" t="s">
        <v>380</v>
      </c>
      <c r="G3899" t="s">
        <v>1237</v>
      </c>
      <c r="H3899" t="s">
        <v>1243</v>
      </c>
      <c r="J3899">
        <v>70</v>
      </c>
    </row>
    <row r="3900" spans="1:10">
      <c r="A3900">
        <v>702124</v>
      </c>
      <c r="B3900" t="s">
        <v>2813</v>
      </c>
      <c r="C3900" t="s">
        <v>4435</v>
      </c>
      <c r="D3900" t="s">
        <v>1234</v>
      </c>
      <c r="F3900" t="s">
        <v>380</v>
      </c>
      <c r="G3900" t="s">
        <v>1237</v>
      </c>
      <c r="H3900" t="s">
        <v>1243</v>
      </c>
      <c r="J3900">
        <v>87</v>
      </c>
    </row>
    <row r="3901" spans="1:10">
      <c r="A3901">
        <v>707058</v>
      </c>
      <c r="B3901" t="s">
        <v>1023</v>
      </c>
      <c r="C3901" t="s">
        <v>4435</v>
      </c>
      <c r="D3901" t="s">
        <v>1234</v>
      </c>
      <c r="E3901" t="s">
        <v>1256</v>
      </c>
      <c r="F3901" t="s">
        <v>380</v>
      </c>
      <c r="G3901" t="s">
        <v>1237</v>
      </c>
      <c r="J3901">
        <v>75</v>
      </c>
    </row>
    <row r="3902" spans="1:10">
      <c r="A3902">
        <v>709347</v>
      </c>
      <c r="B3902" t="s">
        <v>1023</v>
      </c>
      <c r="C3902" t="s">
        <v>4435</v>
      </c>
      <c r="D3902" t="s">
        <v>1234</v>
      </c>
      <c r="E3902" t="s">
        <v>1271</v>
      </c>
      <c r="F3902" t="s">
        <v>380</v>
      </c>
      <c r="G3902" t="s">
        <v>1237</v>
      </c>
      <c r="J3902">
        <v>80</v>
      </c>
    </row>
    <row r="3903" spans="1:10">
      <c r="A3903">
        <v>805328</v>
      </c>
      <c r="B3903" t="s">
        <v>927</v>
      </c>
      <c r="C3903" t="s">
        <v>4436</v>
      </c>
      <c r="D3903" t="s">
        <v>1241</v>
      </c>
      <c r="E3903" t="s">
        <v>1242</v>
      </c>
      <c r="F3903" t="s">
        <v>380</v>
      </c>
      <c r="G3903" t="s">
        <v>1237</v>
      </c>
      <c r="J3903">
        <v>7</v>
      </c>
    </row>
    <row r="3904" spans="1:10">
      <c r="A3904">
        <v>718070</v>
      </c>
      <c r="B3904" t="s">
        <v>661</v>
      </c>
      <c r="C3904" t="s">
        <v>4437</v>
      </c>
      <c r="D3904" t="s">
        <v>1234</v>
      </c>
      <c r="E3904" t="s">
        <v>1236</v>
      </c>
      <c r="F3904" t="s">
        <v>380</v>
      </c>
      <c r="G3904" t="s">
        <v>1237</v>
      </c>
      <c r="H3904" t="s">
        <v>1243</v>
      </c>
      <c r="I3904">
        <v>9150139</v>
      </c>
      <c r="J3904">
        <v>83</v>
      </c>
    </row>
    <row r="3905" spans="1:10">
      <c r="A3905">
        <v>809341</v>
      </c>
      <c r="B3905" t="s">
        <v>1358</v>
      </c>
      <c r="C3905" t="s">
        <v>4438</v>
      </c>
      <c r="D3905" t="s">
        <v>1241</v>
      </c>
      <c r="E3905" t="s">
        <v>1236</v>
      </c>
      <c r="F3905" t="s">
        <v>380</v>
      </c>
      <c r="G3905" t="s">
        <v>1237</v>
      </c>
      <c r="J3905">
        <v>78</v>
      </c>
    </row>
    <row r="3906" spans="1:10">
      <c r="A3906">
        <v>777770</v>
      </c>
      <c r="B3906" t="s">
        <v>1425</v>
      </c>
      <c r="C3906" t="s">
        <v>4439</v>
      </c>
      <c r="D3906" t="s">
        <v>1234</v>
      </c>
      <c r="E3906" t="s">
        <v>1319</v>
      </c>
      <c r="F3906" t="s">
        <v>189</v>
      </c>
      <c r="G3906" t="s">
        <v>1237</v>
      </c>
      <c r="H3906" t="s">
        <v>1243</v>
      </c>
      <c r="J3906">
        <v>14</v>
      </c>
    </row>
    <row r="3907" spans="1:10">
      <c r="A3907">
        <v>700860</v>
      </c>
      <c r="B3907" t="s">
        <v>4440</v>
      </c>
      <c r="C3907" t="s">
        <v>4441</v>
      </c>
      <c r="D3907" t="s">
        <v>1234</v>
      </c>
      <c r="F3907" t="s">
        <v>380</v>
      </c>
      <c r="G3907" t="s">
        <v>1237</v>
      </c>
      <c r="J3907">
        <v>6</v>
      </c>
    </row>
    <row r="3908" spans="1:10">
      <c r="A3908">
        <v>776347</v>
      </c>
      <c r="B3908" t="s">
        <v>1023</v>
      </c>
      <c r="C3908" t="s">
        <v>4442</v>
      </c>
      <c r="D3908" t="s">
        <v>1234</v>
      </c>
      <c r="E3908" t="s">
        <v>1248</v>
      </c>
      <c r="F3908" t="s">
        <v>1261</v>
      </c>
      <c r="G3908" t="s">
        <v>1237</v>
      </c>
      <c r="H3908" t="s">
        <v>1243</v>
      </c>
      <c r="J3908">
        <v>13</v>
      </c>
    </row>
    <row r="3909" spans="1:10">
      <c r="A3909">
        <v>713215</v>
      </c>
      <c r="B3909" t="s">
        <v>652</v>
      </c>
      <c r="C3909" t="s">
        <v>4443</v>
      </c>
      <c r="D3909" t="s">
        <v>1234</v>
      </c>
      <c r="E3909" t="s">
        <v>1254</v>
      </c>
      <c r="F3909" t="s">
        <v>179</v>
      </c>
      <c r="G3909" t="s">
        <v>1237</v>
      </c>
      <c r="H3909" t="s">
        <v>1243</v>
      </c>
      <c r="J3909">
        <v>94</v>
      </c>
    </row>
    <row r="3910" spans="1:10">
      <c r="A3910">
        <v>710501</v>
      </c>
      <c r="B3910" t="s">
        <v>661</v>
      </c>
      <c r="C3910" t="s">
        <v>4444</v>
      </c>
      <c r="D3910" t="s">
        <v>1234</v>
      </c>
      <c r="E3910" t="s">
        <v>1250</v>
      </c>
      <c r="F3910" t="s">
        <v>380</v>
      </c>
      <c r="G3910" t="s">
        <v>1237</v>
      </c>
      <c r="J3910">
        <v>6</v>
      </c>
    </row>
    <row r="3911" spans="1:10">
      <c r="A3911">
        <v>704823</v>
      </c>
      <c r="B3911" t="s">
        <v>1023</v>
      </c>
      <c r="C3911" t="s">
        <v>4445</v>
      </c>
      <c r="D3911" t="s">
        <v>1234</v>
      </c>
      <c r="E3911" t="s">
        <v>1319</v>
      </c>
      <c r="F3911" t="s">
        <v>179</v>
      </c>
      <c r="G3911" t="s">
        <v>1237</v>
      </c>
      <c r="H3911" t="s">
        <v>1243</v>
      </c>
      <c r="I3911">
        <v>9150278</v>
      </c>
      <c r="J3911">
        <v>2</v>
      </c>
    </row>
    <row r="3912" spans="1:10">
      <c r="A3912">
        <v>717066</v>
      </c>
      <c r="B3912" t="s">
        <v>1265</v>
      </c>
      <c r="C3912" t="s">
        <v>4446</v>
      </c>
      <c r="D3912" t="s">
        <v>1234</v>
      </c>
      <c r="E3912" t="s">
        <v>1242</v>
      </c>
      <c r="F3912" t="s">
        <v>380</v>
      </c>
      <c r="G3912" t="s">
        <v>1237</v>
      </c>
      <c r="J3912">
        <v>2</v>
      </c>
    </row>
    <row r="3913" spans="1:10">
      <c r="A3913">
        <v>779193</v>
      </c>
      <c r="B3913" t="s">
        <v>4322</v>
      </c>
      <c r="C3913" t="s">
        <v>4447</v>
      </c>
      <c r="D3913" t="s">
        <v>1234</v>
      </c>
      <c r="E3913" t="s">
        <v>1236</v>
      </c>
      <c r="F3913" t="s">
        <v>380</v>
      </c>
      <c r="G3913" t="s">
        <v>1237</v>
      </c>
      <c r="J3913">
        <v>15</v>
      </c>
    </row>
    <row r="3914" spans="1:10">
      <c r="A3914">
        <v>701319</v>
      </c>
      <c r="B3914" t="s">
        <v>529</v>
      </c>
      <c r="C3914" t="s">
        <v>4447</v>
      </c>
      <c r="D3914" t="s">
        <v>1234</v>
      </c>
      <c r="E3914" t="s">
        <v>1264</v>
      </c>
      <c r="F3914" t="s">
        <v>380</v>
      </c>
      <c r="G3914" t="s">
        <v>1237</v>
      </c>
      <c r="J3914">
        <v>85</v>
      </c>
    </row>
    <row r="3915" spans="1:10">
      <c r="A3915">
        <v>809790</v>
      </c>
      <c r="B3915" t="s">
        <v>1795</v>
      </c>
      <c r="C3915" t="s">
        <v>4448</v>
      </c>
      <c r="D3915" t="s">
        <v>1241</v>
      </c>
      <c r="E3915" t="s">
        <v>1312</v>
      </c>
      <c r="F3915" t="s">
        <v>179</v>
      </c>
      <c r="G3915" t="s">
        <v>1237</v>
      </c>
      <c r="H3915" t="s">
        <v>1243</v>
      </c>
      <c r="J3915">
        <v>4</v>
      </c>
    </row>
    <row r="3916" spans="1:10">
      <c r="A3916">
        <v>702320</v>
      </c>
      <c r="B3916" t="s">
        <v>1019</v>
      </c>
      <c r="C3916" t="s">
        <v>4449</v>
      </c>
      <c r="D3916" t="s">
        <v>1234</v>
      </c>
      <c r="E3916" t="s">
        <v>1292</v>
      </c>
      <c r="F3916" t="s">
        <v>380</v>
      </c>
      <c r="G3916" t="s">
        <v>1237</v>
      </c>
      <c r="H3916" t="s">
        <v>1243</v>
      </c>
      <c r="J3916">
        <v>81</v>
      </c>
    </row>
    <row r="3917" spans="1:10">
      <c r="A3917">
        <v>805285</v>
      </c>
      <c r="B3917" t="s">
        <v>1442</v>
      </c>
      <c r="C3917" t="s">
        <v>4450</v>
      </c>
      <c r="D3917" t="s">
        <v>1241</v>
      </c>
      <c r="E3917" t="s">
        <v>1254</v>
      </c>
      <c r="F3917" t="s">
        <v>380</v>
      </c>
      <c r="G3917" t="s">
        <v>1237</v>
      </c>
      <c r="J3917">
        <v>6</v>
      </c>
    </row>
    <row r="3918" spans="1:10">
      <c r="A3918">
        <v>714949</v>
      </c>
      <c r="B3918" t="s">
        <v>4451</v>
      </c>
      <c r="C3918" t="s">
        <v>4452</v>
      </c>
      <c r="D3918" t="s">
        <v>1234</v>
      </c>
      <c r="E3918" t="s">
        <v>1312</v>
      </c>
      <c r="F3918" t="s">
        <v>210</v>
      </c>
      <c r="G3918" t="s">
        <v>1237</v>
      </c>
      <c r="J3918">
        <v>91</v>
      </c>
    </row>
    <row r="3919" spans="1:10">
      <c r="A3919">
        <v>713468</v>
      </c>
      <c r="B3919" t="s">
        <v>1288</v>
      </c>
      <c r="C3919" t="s">
        <v>3404</v>
      </c>
      <c r="D3919" t="s">
        <v>1234</v>
      </c>
      <c r="E3919" t="s">
        <v>1256</v>
      </c>
      <c r="F3919" t="s">
        <v>179</v>
      </c>
      <c r="G3919" t="s">
        <v>1237</v>
      </c>
      <c r="J3919">
        <v>3</v>
      </c>
    </row>
    <row r="3920" spans="1:10">
      <c r="A3920">
        <v>776068</v>
      </c>
      <c r="B3920" t="s">
        <v>671</v>
      </c>
      <c r="C3920" t="s">
        <v>4453</v>
      </c>
      <c r="D3920" t="s">
        <v>1234</v>
      </c>
      <c r="F3920" t="s">
        <v>380</v>
      </c>
      <c r="G3920" t="s">
        <v>1237</v>
      </c>
      <c r="H3920" t="s">
        <v>1243</v>
      </c>
      <c r="J3920">
        <v>98</v>
      </c>
    </row>
    <row r="3921" spans="1:10">
      <c r="A3921">
        <v>800774</v>
      </c>
      <c r="B3921" t="s">
        <v>1985</v>
      </c>
      <c r="C3921" t="s">
        <v>4454</v>
      </c>
      <c r="D3921" t="s">
        <v>1241</v>
      </c>
      <c r="F3921" t="s">
        <v>380</v>
      </c>
      <c r="G3921" t="s">
        <v>1237</v>
      </c>
      <c r="H3921" t="s">
        <v>1243</v>
      </c>
      <c r="J3921">
        <v>86</v>
      </c>
    </row>
    <row r="3922" spans="1:10">
      <c r="A3922">
        <v>804474</v>
      </c>
      <c r="B3922" t="s">
        <v>2161</v>
      </c>
      <c r="C3922" t="s">
        <v>4454</v>
      </c>
      <c r="D3922" t="s">
        <v>1241</v>
      </c>
      <c r="E3922" t="s">
        <v>1254</v>
      </c>
      <c r="F3922" t="s">
        <v>1829</v>
      </c>
      <c r="G3922" t="s">
        <v>1237</v>
      </c>
      <c r="H3922" t="s">
        <v>1243</v>
      </c>
      <c r="I3922">
        <v>9155057</v>
      </c>
      <c r="J3922">
        <v>2</v>
      </c>
    </row>
    <row r="3923" spans="1:10">
      <c r="A3923">
        <v>718447</v>
      </c>
      <c r="B3923" t="s">
        <v>1718</v>
      </c>
      <c r="C3923" t="s">
        <v>4455</v>
      </c>
      <c r="D3923" t="s">
        <v>1234</v>
      </c>
      <c r="F3923" t="s">
        <v>380</v>
      </c>
      <c r="G3923" t="s">
        <v>1237</v>
      </c>
      <c r="J3923">
        <v>5</v>
      </c>
    </row>
    <row r="3924" spans="1:10">
      <c r="A3924">
        <v>715176</v>
      </c>
      <c r="B3924" t="s">
        <v>675</v>
      </c>
      <c r="C3924" t="s">
        <v>4456</v>
      </c>
      <c r="D3924" t="s">
        <v>1234</v>
      </c>
      <c r="F3924" t="s">
        <v>380</v>
      </c>
      <c r="G3924" t="s">
        <v>1237</v>
      </c>
      <c r="H3924" t="s">
        <v>1243</v>
      </c>
      <c r="J3924">
        <v>86</v>
      </c>
    </row>
    <row r="3925" spans="1:10">
      <c r="A3925">
        <v>716610</v>
      </c>
      <c r="B3925" t="s">
        <v>1153</v>
      </c>
      <c r="C3925" t="s">
        <v>4457</v>
      </c>
      <c r="D3925" t="s">
        <v>1234</v>
      </c>
      <c r="E3925" t="s">
        <v>1254</v>
      </c>
      <c r="F3925" t="s">
        <v>380</v>
      </c>
      <c r="G3925" t="s">
        <v>1237</v>
      </c>
      <c r="J3925">
        <v>96</v>
      </c>
    </row>
    <row r="3926" spans="1:10">
      <c r="A3926">
        <v>776450</v>
      </c>
      <c r="B3926" t="s">
        <v>655</v>
      </c>
      <c r="C3926" t="s">
        <v>4458</v>
      </c>
      <c r="D3926" t="s">
        <v>1234</v>
      </c>
      <c r="E3926" t="s">
        <v>1271</v>
      </c>
      <c r="F3926" t="s">
        <v>169</v>
      </c>
      <c r="G3926" t="s">
        <v>1237</v>
      </c>
      <c r="H3926" t="s">
        <v>1243</v>
      </c>
      <c r="J3926">
        <v>13</v>
      </c>
    </row>
    <row r="3927" spans="1:10">
      <c r="A3927">
        <v>700094</v>
      </c>
      <c r="B3927" t="s">
        <v>1023</v>
      </c>
      <c r="C3927" t="s">
        <v>4459</v>
      </c>
      <c r="D3927" t="s">
        <v>1234</v>
      </c>
      <c r="E3927" t="s">
        <v>1319</v>
      </c>
      <c r="F3927" t="s">
        <v>380</v>
      </c>
      <c r="G3927" t="s">
        <v>1237</v>
      </c>
      <c r="J3927">
        <v>5</v>
      </c>
    </row>
    <row r="3928" spans="1:10">
      <c r="A3928">
        <v>810812</v>
      </c>
      <c r="B3928" t="s">
        <v>4460</v>
      </c>
      <c r="C3928" t="s">
        <v>4461</v>
      </c>
      <c r="D3928" t="s">
        <v>1241</v>
      </c>
      <c r="E3928" t="s">
        <v>1236</v>
      </c>
      <c r="F3928" t="s">
        <v>380</v>
      </c>
      <c r="G3928" t="s">
        <v>1237</v>
      </c>
      <c r="J3928">
        <v>64</v>
      </c>
    </row>
    <row r="3929" spans="1:10">
      <c r="A3929">
        <v>700148</v>
      </c>
      <c r="B3929" t="s">
        <v>661</v>
      </c>
      <c r="C3929" t="s">
        <v>4462</v>
      </c>
      <c r="D3929" t="s">
        <v>1234</v>
      </c>
      <c r="E3929" t="s">
        <v>1245</v>
      </c>
      <c r="F3929" t="s">
        <v>179</v>
      </c>
      <c r="G3929" t="s">
        <v>1237</v>
      </c>
      <c r="H3929" t="s">
        <v>1243</v>
      </c>
      <c r="I3929">
        <v>9150291</v>
      </c>
      <c r="J3929">
        <v>3</v>
      </c>
    </row>
    <row r="3930" spans="1:10">
      <c r="A3930">
        <v>776157</v>
      </c>
      <c r="B3930" t="s">
        <v>661</v>
      </c>
      <c r="C3930" t="s">
        <v>4463</v>
      </c>
      <c r="D3930" t="s">
        <v>1234</v>
      </c>
      <c r="E3930" t="s">
        <v>1264</v>
      </c>
      <c r="F3930" t="s">
        <v>169</v>
      </c>
      <c r="G3930" t="s">
        <v>1237</v>
      </c>
      <c r="H3930" t="s">
        <v>1243</v>
      </c>
      <c r="J3930">
        <v>8</v>
      </c>
    </row>
    <row r="3931" spans="1:10">
      <c r="A3931">
        <v>813010</v>
      </c>
      <c r="B3931" t="s">
        <v>4464</v>
      </c>
      <c r="C3931" t="s">
        <v>4465</v>
      </c>
      <c r="D3931" t="s">
        <v>1241</v>
      </c>
      <c r="E3931" t="s">
        <v>1256</v>
      </c>
      <c r="F3931" t="s">
        <v>380</v>
      </c>
      <c r="G3931" t="s">
        <v>1237</v>
      </c>
      <c r="J3931">
        <v>16</v>
      </c>
    </row>
    <row r="3932" spans="1:10">
      <c r="A3932">
        <v>804875</v>
      </c>
      <c r="B3932" t="s">
        <v>1449</v>
      </c>
      <c r="C3932" t="s">
        <v>4466</v>
      </c>
      <c r="D3932" t="s">
        <v>1241</v>
      </c>
      <c r="E3932" t="s">
        <v>1248</v>
      </c>
      <c r="F3932" t="s">
        <v>380</v>
      </c>
      <c r="G3932" t="s">
        <v>1237</v>
      </c>
      <c r="H3932" t="s">
        <v>1243</v>
      </c>
      <c r="J3932">
        <v>87</v>
      </c>
    </row>
    <row r="3933" spans="1:10">
      <c r="A3933">
        <v>811775</v>
      </c>
      <c r="B3933" t="s">
        <v>1159</v>
      </c>
      <c r="C3933" t="s">
        <v>4467</v>
      </c>
      <c r="D3933" t="s">
        <v>1241</v>
      </c>
      <c r="F3933" t="s">
        <v>380</v>
      </c>
      <c r="G3933" t="s">
        <v>1237</v>
      </c>
      <c r="J3933">
        <v>72</v>
      </c>
    </row>
    <row r="3934" spans="1:10">
      <c r="A3934">
        <v>802838</v>
      </c>
      <c r="B3934" t="s">
        <v>915</v>
      </c>
      <c r="C3934" t="s">
        <v>4468</v>
      </c>
      <c r="D3934" t="s">
        <v>1241</v>
      </c>
      <c r="F3934" t="s">
        <v>380</v>
      </c>
      <c r="G3934" t="s">
        <v>1237</v>
      </c>
      <c r="H3934" t="s">
        <v>1243</v>
      </c>
      <c r="J3934">
        <v>86</v>
      </c>
    </row>
    <row r="3935" spans="1:10">
      <c r="A3935">
        <v>715909</v>
      </c>
      <c r="B3935" t="s">
        <v>1417</v>
      </c>
      <c r="C3935" t="s">
        <v>4469</v>
      </c>
      <c r="D3935" t="s">
        <v>1234</v>
      </c>
      <c r="F3935" t="s">
        <v>380</v>
      </c>
      <c r="G3935" t="s">
        <v>1237</v>
      </c>
      <c r="J3935">
        <v>6</v>
      </c>
    </row>
    <row r="3936" spans="1:10">
      <c r="A3936">
        <v>776103</v>
      </c>
      <c r="B3936" t="s">
        <v>935</v>
      </c>
      <c r="C3936" t="s">
        <v>4469</v>
      </c>
      <c r="D3936" t="s">
        <v>1234</v>
      </c>
      <c r="F3936" t="s">
        <v>380</v>
      </c>
      <c r="G3936" t="s">
        <v>1237</v>
      </c>
      <c r="H3936" t="s">
        <v>1243</v>
      </c>
      <c r="J3936">
        <v>6</v>
      </c>
    </row>
    <row r="3937" spans="1:10">
      <c r="A3937">
        <v>714867</v>
      </c>
      <c r="B3937" t="s">
        <v>1424</v>
      </c>
      <c r="C3937" t="s">
        <v>4470</v>
      </c>
      <c r="D3937" t="s">
        <v>1234</v>
      </c>
      <c r="E3937" t="s">
        <v>1245</v>
      </c>
      <c r="F3937" t="s">
        <v>380</v>
      </c>
      <c r="G3937" t="s">
        <v>1237</v>
      </c>
      <c r="J3937">
        <v>96</v>
      </c>
    </row>
    <row r="3938" spans="1:10">
      <c r="A3938">
        <v>715463</v>
      </c>
      <c r="B3938" t="s">
        <v>1023</v>
      </c>
      <c r="C3938" t="s">
        <v>4471</v>
      </c>
      <c r="D3938" t="s">
        <v>1234</v>
      </c>
      <c r="F3938" t="s">
        <v>380</v>
      </c>
      <c r="G3938" t="s">
        <v>1237</v>
      </c>
      <c r="H3938" t="s">
        <v>1243</v>
      </c>
      <c r="J3938">
        <v>86</v>
      </c>
    </row>
    <row r="3939" spans="1:10">
      <c r="A3939">
        <v>704215</v>
      </c>
      <c r="B3939" t="s">
        <v>4472</v>
      </c>
      <c r="C3939" t="s">
        <v>4473</v>
      </c>
      <c r="D3939" t="s">
        <v>1234</v>
      </c>
      <c r="E3939" t="s">
        <v>1236</v>
      </c>
      <c r="F3939" t="s">
        <v>380</v>
      </c>
      <c r="G3939" t="s">
        <v>1237</v>
      </c>
      <c r="H3939" t="s">
        <v>1243</v>
      </c>
      <c r="J3939">
        <v>88</v>
      </c>
    </row>
    <row r="3940" spans="1:10">
      <c r="A3940">
        <v>716954</v>
      </c>
      <c r="B3940" t="s">
        <v>1288</v>
      </c>
      <c r="C3940" t="s">
        <v>4474</v>
      </c>
      <c r="D3940" t="s">
        <v>1234</v>
      </c>
      <c r="F3940" t="s">
        <v>380</v>
      </c>
      <c r="G3940" t="s">
        <v>1237</v>
      </c>
      <c r="J3940">
        <v>90</v>
      </c>
    </row>
    <row r="3941" spans="1:10">
      <c r="A3941">
        <v>715484</v>
      </c>
      <c r="B3941" t="s">
        <v>1380</v>
      </c>
      <c r="C3941" t="s">
        <v>4475</v>
      </c>
      <c r="D3941" t="s">
        <v>1234</v>
      </c>
      <c r="E3941" t="s">
        <v>1312</v>
      </c>
      <c r="F3941" t="s">
        <v>380</v>
      </c>
      <c r="G3941" t="s">
        <v>1237</v>
      </c>
      <c r="H3941" t="s">
        <v>1243</v>
      </c>
      <c r="J3941">
        <v>86</v>
      </c>
    </row>
    <row r="3942" spans="1:10">
      <c r="A3942">
        <v>803029</v>
      </c>
      <c r="B3942" t="s">
        <v>1333</v>
      </c>
      <c r="C3942" t="s">
        <v>4476</v>
      </c>
      <c r="D3942" t="s">
        <v>1241</v>
      </c>
      <c r="E3942" t="s">
        <v>1242</v>
      </c>
      <c r="F3942" t="s">
        <v>380</v>
      </c>
      <c r="G3942" t="s">
        <v>1237</v>
      </c>
      <c r="J3942">
        <v>87</v>
      </c>
    </row>
    <row r="3943" spans="1:10">
      <c r="A3943">
        <v>711562</v>
      </c>
      <c r="B3943" t="s">
        <v>1288</v>
      </c>
      <c r="C3943" t="s">
        <v>4477</v>
      </c>
      <c r="D3943" t="s">
        <v>1234</v>
      </c>
      <c r="E3943" t="s">
        <v>1236</v>
      </c>
      <c r="F3943" t="s">
        <v>380</v>
      </c>
      <c r="G3943" t="s">
        <v>1237</v>
      </c>
      <c r="J3943">
        <v>94</v>
      </c>
    </row>
    <row r="3944" spans="1:10">
      <c r="A3944">
        <v>714208</v>
      </c>
      <c r="B3944" t="s">
        <v>1336</v>
      </c>
      <c r="C3944" t="s">
        <v>4478</v>
      </c>
      <c r="D3944" t="s">
        <v>1234</v>
      </c>
      <c r="F3944" t="s">
        <v>380</v>
      </c>
      <c r="G3944" t="s">
        <v>1237</v>
      </c>
      <c r="J3944">
        <v>66</v>
      </c>
    </row>
    <row r="3945" spans="1:10">
      <c r="A3945">
        <v>704793</v>
      </c>
      <c r="B3945" t="s">
        <v>652</v>
      </c>
      <c r="C3945" t="s">
        <v>4479</v>
      </c>
      <c r="D3945" t="s">
        <v>1234</v>
      </c>
      <c r="E3945" t="s">
        <v>1248</v>
      </c>
      <c r="F3945" t="s">
        <v>444</v>
      </c>
      <c r="G3945" t="s">
        <v>1237</v>
      </c>
      <c r="H3945" t="s">
        <v>1243</v>
      </c>
      <c r="J3945">
        <v>5</v>
      </c>
    </row>
    <row r="3946" spans="1:10">
      <c r="A3946">
        <v>718616</v>
      </c>
      <c r="B3946" t="s">
        <v>1718</v>
      </c>
      <c r="C3946" t="s">
        <v>4479</v>
      </c>
      <c r="D3946" t="s">
        <v>1234</v>
      </c>
      <c r="E3946" t="s">
        <v>1248</v>
      </c>
      <c r="F3946" t="s">
        <v>444</v>
      </c>
      <c r="G3946" t="s">
        <v>1237</v>
      </c>
      <c r="J3946">
        <v>68</v>
      </c>
    </row>
    <row r="3947" spans="1:10">
      <c r="A3947">
        <v>805524</v>
      </c>
      <c r="B3947" t="s">
        <v>1528</v>
      </c>
      <c r="C3947" t="s">
        <v>4480</v>
      </c>
      <c r="D3947" t="s">
        <v>1241</v>
      </c>
      <c r="E3947" t="s">
        <v>1248</v>
      </c>
      <c r="F3947" t="s">
        <v>444</v>
      </c>
      <c r="G3947" t="s">
        <v>1237</v>
      </c>
      <c r="J3947">
        <v>77</v>
      </c>
    </row>
    <row r="3948" spans="1:10">
      <c r="A3948">
        <v>804704</v>
      </c>
      <c r="B3948" t="s">
        <v>2159</v>
      </c>
      <c r="C3948" t="s">
        <v>4481</v>
      </c>
      <c r="D3948" t="s">
        <v>1241</v>
      </c>
      <c r="E3948" t="s">
        <v>1264</v>
      </c>
      <c r="F3948" t="s">
        <v>210</v>
      </c>
      <c r="G3948" t="s">
        <v>1237</v>
      </c>
      <c r="H3948" t="s">
        <v>1243</v>
      </c>
      <c r="J3948">
        <v>83</v>
      </c>
    </row>
    <row r="3949" spans="1:10">
      <c r="A3949">
        <v>707083</v>
      </c>
      <c r="B3949" t="s">
        <v>1025</v>
      </c>
      <c r="C3949" t="s">
        <v>4482</v>
      </c>
      <c r="D3949" t="s">
        <v>1234</v>
      </c>
      <c r="E3949" t="s">
        <v>1235</v>
      </c>
      <c r="F3949" t="s">
        <v>380</v>
      </c>
      <c r="G3949" t="s">
        <v>1237</v>
      </c>
      <c r="J3949">
        <v>8</v>
      </c>
    </row>
    <row r="3950" spans="1:10">
      <c r="A3950">
        <v>709382</v>
      </c>
      <c r="B3950" t="s">
        <v>1417</v>
      </c>
      <c r="C3950" t="s">
        <v>4483</v>
      </c>
      <c r="D3950" t="s">
        <v>1234</v>
      </c>
      <c r="F3950" t="s">
        <v>380</v>
      </c>
      <c r="G3950" t="s">
        <v>1237</v>
      </c>
      <c r="J3950">
        <v>89</v>
      </c>
    </row>
    <row r="3951" spans="1:10">
      <c r="A3951">
        <v>713165</v>
      </c>
      <c r="B3951" t="s">
        <v>1288</v>
      </c>
      <c r="C3951" t="s">
        <v>4484</v>
      </c>
      <c r="D3951" t="s">
        <v>1234</v>
      </c>
      <c r="E3951" t="s">
        <v>1236</v>
      </c>
      <c r="F3951" t="s">
        <v>380</v>
      </c>
      <c r="G3951" t="s">
        <v>1237</v>
      </c>
      <c r="H3951" t="s">
        <v>1243</v>
      </c>
      <c r="J3951">
        <v>79</v>
      </c>
    </row>
    <row r="3952" spans="1:10">
      <c r="A3952">
        <v>804490</v>
      </c>
      <c r="B3952" t="s">
        <v>4485</v>
      </c>
      <c r="C3952" t="s">
        <v>4486</v>
      </c>
      <c r="D3952" t="s">
        <v>1241</v>
      </c>
      <c r="E3952" t="s">
        <v>1254</v>
      </c>
      <c r="F3952" t="s">
        <v>380</v>
      </c>
      <c r="G3952" t="s">
        <v>1237</v>
      </c>
      <c r="J3952">
        <v>12</v>
      </c>
    </row>
    <row r="3953" spans="1:10">
      <c r="A3953">
        <v>705558</v>
      </c>
      <c r="B3953" t="s">
        <v>655</v>
      </c>
      <c r="C3953" t="s">
        <v>4487</v>
      </c>
      <c r="D3953" t="s">
        <v>1234</v>
      </c>
      <c r="E3953" t="s">
        <v>1292</v>
      </c>
      <c r="F3953" t="s">
        <v>561</v>
      </c>
      <c r="G3953" t="s">
        <v>1237</v>
      </c>
      <c r="J3953">
        <v>83</v>
      </c>
    </row>
    <row r="3954" spans="1:10">
      <c r="A3954">
        <v>804176</v>
      </c>
      <c r="B3954" t="s">
        <v>2159</v>
      </c>
      <c r="C3954" t="s">
        <v>4488</v>
      </c>
      <c r="D3954" t="s">
        <v>1241</v>
      </c>
      <c r="F3954" t="s">
        <v>380</v>
      </c>
      <c r="G3954" t="s">
        <v>1237</v>
      </c>
      <c r="J3954">
        <v>74</v>
      </c>
    </row>
    <row r="3955" spans="1:10">
      <c r="A3955">
        <v>705237</v>
      </c>
      <c r="B3955" t="s">
        <v>4489</v>
      </c>
      <c r="C3955" t="s">
        <v>4490</v>
      </c>
      <c r="D3955" t="s">
        <v>1234</v>
      </c>
      <c r="E3955" t="s">
        <v>1242</v>
      </c>
      <c r="F3955" t="s">
        <v>380</v>
      </c>
      <c r="G3955" t="s">
        <v>1237</v>
      </c>
      <c r="J3955">
        <v>8</v>
      </c>
    </row>
    <row r="3956" spans="1:10">
      <c r="A3956">
        <v>889155</v>
      </c>
      <c r="B3956" t="s">
        <v>4491</v>
      </c>
      <c r="C3956" t="s">
        <v>4490</v>
      </c>
      <c r="D3956" t="s">
        <v>1241</v>
      </c>
      <c r="E3956" t="s">
        <v>1242</v>
      </c>
      <c r="F3956" t="s">
        <v>380</v>
      </c>
      <c r="G3956" t="s">
        <v>1237</v>
      </c>
      <c r="H3956" t="s">
        <v>1243</v>
      </c>
      <c r="J3956">
        <v>11</v>
      </c>
    </row>
    <row r="3957" spans="1:10">
      <c r="A3957">
        <v>707599</v>
      </c>
      <c r="B3957" t="s">
        <v>1382</v>
      </c>
      <c r="C3957" t="s">
        <v>4492</v>
      </c>
      <c r="D3957" t="s">
        <v>1234</v>
      </c>
      <c r="E3957" t="s">
        <v>1235</v>
      </c>
      <c r="F3957" t="s">
        <v>380</v>
      </c>
      <c r="G3957" t="s">
        <v>1237</v>
      </c>
      <c r="J3957">
        <v>89</v>
      </c>
    </row>
    <row r="3958" spans="1:10">
      <c r="A3958">
        <v>714975</v>
      </c>
      <c r="B3958" t="s">
        <v>1477</v>
      </c>
      <c r="C3958" t="s">
        <v>4493</v>
      </c>
      <c r="D3958" t="s">
        <v>1234</v>
      </c>
      <c r="E3958" t="s">
        <v>1254</v>
      </c>
      <c r="F3958" t="s">
        <v>380</v>
      </c>
      <c r="G3958" t="s">
        <v>1237</v>
      </c>
      <c r="H3958" t="s">
        <v>1243</v>
      </c>
      <c r="J3958">
        <v>88</v>
      </c>
    </row>
    <row r="3959" spans="1:10">
      <c r="A3959">
        <v>716134</v>
      </c>
      <c r="B3959" t="s">
        <v>675</v>
      </c>
      <c r="C3959" t="s">
        <v>4494</v>
      </c>
      <c r="D3959" t="s">
        <v>1234</v>
      </c>
      <c r="E3959" t="s">
        <v>1248</v>
      </c>
      <c r="F3959" t="s">
        <v>179</v>
      </c>
      <c r="G3959" t="s">
        <v>1237</v>
      </c>
      <c r="H3959" t="s">
        <v>1243</v>
      </c>
      <c r="J3959">
        <v>6</v>
      </c>
    </row>
    <row r="3960" spans="1:10">
      <c r="A3960">
        <v>700182</v>
      </c>
      <c r="B3960" t="s">
        <v>1382</v>
      </c>
      <c r="C3960" t="s">
        <v>4495</v>
      </c>
      <c r="D3960" t="s">
        <v>1234</v>
      </c>
      <c r="E3960" t="s">
        <v>1236</v>
      </c>
      <c r="F3960" t="s">
        <v>380</v>
      </c>
      <c r="G3960" t="s">
        <v>1237</v>
      </c>
      <c r="H3960" t="s">
        <v>1243</v>
      </c>
      <c r="J3960">
        <v>90</v>
      </c>
    </row>
    <row r="3961" spans="1:10">
      <c r="A3961">
        <v>706898</v>
      </c>
      <c r="B3961" t="s">
        <v>1539</v>
      </c>
      <c r="C3961" t="s">
        <v>1424</v>
      </c>
      <c r="D3961" t="s">
        <v>1234</v>
      </c>
      <c r="E3961" t="s">
        <v>1254</v>
      </c>
      <c r="F3961" t="s">
        <v>380</v>
      </c>
      <c r="G3961" t="s">
        <v>1237</v>
      </c>
      <c r="J3961">
        <v>6</v>
      </c>
    </row>
    <row r="3962" spans="1:10">
      <c r="A3962">
        <v>702850</v>
      </c>
      <c r="B3962" t="s">
        <v>938</v>
      </c>
      <c r="C3962" t="s">
        <v>1424</v>
      </c>
      <c r="D3962" t="s">
        <v>1234</v>
      </c>
      <c r="E3962" t="s">
        <v>1254</v>
      </c>
      <c r="F3962" t="s">
        <v>380</v>
      </c>
      <c r="G3962" t="s">
        <v>1237</v>
      </c>
      <c r="J3962">
        <v>10</v>
      </c>
    </row>
    <row r="3963" spans="1:10">
      <c r="A3963">
        <v>714190</v>
      </c>
      <c r="B3963" t="s">
        <v>4496</v>
      </c>
      <c r="C3963" t="s">
        <v>4497</v>
      </c>
      <c r="D3963" t="s">
        <v>1234</v>
      </c>
      <c r="E3963" t="s">
        <v>1254</v>
      </c>
      <c r="F3963" t="s">
        <v>380</v>
      </c>
      <c r="G3963" t="s">
        <v>1237</v>
      </c>
      <c r="J3963">
        <v>8</v>
      </c>
    </row>
    <row r="3964" spans="1:10">
      <c r="A3964">
        <v>778953</v>
      </c>
      <c r="B3964" t="s">
        <v>1288</v>
      </c>
      <c r="C3964" t="s">
        <v>4498</v>
      </c>
      <c r="D3964" t="s">
        <v>1234</v>
      </c>
      <c r="E3964" t="s">
        <v>1245</v>
      </c>
      <c r="F3964" t="s">
        <v>179</v>
      </c>
      <c r="G3964" t="s">
        <v>1237</v>
      </c>
      <c r="J3964">
        <v>76</v>
      </c>
    </row>
    <row r="3965" spans="1:10">
      <c r="A3965">
        <v>718673</v>
      </c>
      <c r="B3965" t="s">
        <v>116</v>
      </c>
      <c r="C3965" t="s">
        <v>4499</v>
      </c>
      <c r="D3965" t="s">
        <v>1234</v>
      </c>
      <c r="E3965" t="s">
        <v>1250</v>
      </c>
      <c r="F3965" t="s">
        <v>380</v>
      </c>
      <c r="G3965" t="s">
        <v>1237</v>
      </c>
      <c r="H3965" t="s">
        <v>1243</v>
      </c>
      <c r="J3965">
        <v>82</v>
      </c>
    </row>
    <row r="3966" spans="1:10">
      <c r="A3966">
        <v>715085</v>
      </c>
      <c r="B3966" t="s">
        <v>1539</v>
      </c>
      <c r="C3966" t="s">
        <v>4500</v>
      </c>
      <c r="D3966" t="s">
        <v>1234</v>
      </c>
      <c r="E3966" t="s">
        <v>1242</v>
      </c>
      <c r="F3966" t="s">
        <v>380</v>
      </c>
      <c r="G3966" t="s">
        <v>1237</v>
      </c>
      <c r="J3966">
        <v>4</v>
      </c>
    </row>
    <row r="3967" spans="1:10">
      <c r="A3967">
        <v>710904</v>
      </c>
      <c r="B3967" t="s">
        <v>935</v>
      </c>
      <c r="C3967" t="s">
        <v>4501</v>
      </c>
      <c r="D3967" t="s">
        <v>1234</v>
      </c>
      <c r="F3967" t="s">
        <v>380</v>
      </c>
      <c r="G3967" t="s">
        <v>1237</v>
      </c>
      <c r="J3967">
        <v>79</v>
      </c>
    </row>
    <row r="3968" spans="1:10">
      <c r="A3968">
        <v>773200</v>
      </c>
      <c r="B3968" t="s">
        <v>675</v>
      </c>
      <c r="C3968" t="s">
        <v>939</v>
      </c>
      <c r="D3968" t="s">
        <v>1234</v>
      </c>
      <c r="E3968" t="s">
        <v>1256</v>
      </c>
      <c r="F3968" t="s">
        <v>566</v>
      </c>
      <c r="G3968" t="s">
        <v>1237</v>
      </c>
      <c r="H3968" t="s">
        <v>1243</v>
      </c>
      <c r="J3968">
        <v>12</v>
      </c>
    </row>
    <row r="3969" spans="1:10">
      <c r="A3969">
        <v>701921</v>
      </c>
      <c r="B3969" t="s">
        <v>1424</v>
      </c>
      <c r="C3969" t="s">
        <v>4502</v>
      </c>
      <c r="D3969" t="s">
        <v>1234</v>
      </c>
      <c r="E3969" t="s">
        <v>1250</v>
      </c>
      <c r="F3969" t="s">
        <v>380</v>
      </c>
      <c r="G3969" t="s">
        <v>1237</v>
      </c>
      <c r="H3969" t="s">
        <v>1243</v>
      </c>
      <c r="J3969">
        <v>93</v>
      </c>
    </row>
    <row r="3970" spans="1:10">
      <c r="A3970">
        <v>702656</v>
      </c>
      <c r="B3970" t="s">
        <v>1288</v>
      </c>
      <c r="C3970" t="s">
        <v>4503</v>
      </c>
      <c r="D3970" t="s">
        <v>1234</v>
      </c>
      <c r="E3970" t="s">
        <v>1236</v>
      </c>
      <c r="F3970" t="s">
        <v>380</v>
      </c>
      <c r="G3970" t="s">
        <v>1237</v>
      </c>
      <c r="J3970">
        <v>70</v>
      </c>
    </row>
    <row r="3971" spans="1:10">
      <c r="A3971">
        <v>702980</v>
      </c>
      <c r="B3971" t="s">
        <v>1023</v>
      </c>
      <c r="C3971" t="s">
        <v>4504</v>
      </c>
      <c r="D3971" t="s">
        <v>1234</v>
      </c>
      <c r="F3971" t="s">
        <v>1819</v>
      </c>
      <c r="G3971" t="s">
        <v>1237</v>
      </c>
      <c r="J3971">
        <v>74</v>
      </c>
    </row>
    <row r="3972" spans="1:10">
      <c r="A3972">
        <v>774759</v>
      </c>
      <c r="B3972" t="s">
        <v>1023</v>
      </c>
      <c r="C3972" t="s">
        <v>4504</v>
      </c>
      <c r="D3972" t="s">
        <v>1234</v>
      </c>
      <c r="F3972" t="s">
        <v>219</v>
      </c>
      <c r="G3972" t="s">
        <v>1237</v>
      </c>
      <c r="H3972" t="s">
        <v>1243</v>
      </c>
      <c r="I3972">
        <v>9150177</v>
      </c>
      <c r="J3972">
        <v>99</v>
      </c>
    </row>
    <row r="3973" spans="1:10">
      <c r="A3973">
        <v>808254</v>
      </c>
      <c r="B3973" t="s">
        <v>1355</v>
      </c>
      <c r="C3973" t="s">
        <v>4505</v>
      </c>
      <c r="D3973" t="s">
        <v>1241</v>
      </c>
      <c r="F3973" t="s">
        <v>1261</v>
      </c>
      <c r="G3973" t="s">
        <v>1237</v>
      </c>
      <c r="J3973">
        <v>96</v>
      </c>
    </row>
    <row r="3974" spans="1:10">
      <c r="A3974">
        <v>889500</v>
      </c>
      <c r="B3974" t="s">
        <v>4506</v>
      </c>
      <c r="C3974" t="s">
        <v>4507</v>
      </c>
      <c r="D3974" t="s">
        <v>1241</v>
      </c>
      <c r="E3974" t="s">
        <v>1236</v>
      </c>
      <c r="F3974" t="s">
        <v>348</v>
      </c>
      <c r="G3974" t="s">
        <v>1237</v>
      </c>
      <c r="H3974" t="s">
        <v>1243</v>
      </c>
      <c r="J3974">
        <v>16</v>
      </c>
    </row>
    <row r="3975" spans="1:10">
      <c r="A3975">
        <v>718819</v>
      </c>
      <c r="B3975" t="s">
        <v>1247</v>
      </c>
      <c r="C3975" t="s">
        <v>4508</v>
      </c>
      <c r="D3975" t="s">
        <v>1234</v>
      </c>
      <c r="F3975" t="s">
        <v>380</v>
      </c>
      <c r="G3975" t="s">
        <v>1237</v>
      </c>
      <c r="J3975">
        <v>84</v>
      </c>
    </row>
    <row r="3976" spans="1:10">
      <c r="A3976">
        <v>713504</v>
      </c>
      <c r="B3976" t="s">
        <v>527</v>
      </c>
      <c r="C3976" t="s">
        <v>4509</v>
      </c>
      <c r="D3976" t="s">
        <v>1234</v>
      </c>
      <c r="E3976" t="s">
        <v>1319</v>
      </c>
      <c r="F3976" t="s">
        <v>189</v>
      </c>
      <c r="G3976" t="s">
        <v>1237</v>
      </c>
      <c r="H3976" t="s">
        <v>1243</v>
      </c>
      <c r="J3976">
        <v>16</v>
      </c>
    </row>
    <row r="3977" spans="1:10">
      <c r="A3977">
        <v>778297</v>
      </c>
      <c r="B3977" t="s">
        <v>4510</v>
      </c>
      <c r="C3977" t="s">
        <v>4509</v>
      </c>
      <c r="D3977" t="s">
        <v>1234</v>
      </c>
      <c r="E3977" t="s">
        <v>1319</v>
      </c>
      <c r="F3977" t="s">
        <v>189</v>
      </c>
      <c r="G3977" t="s">
        <v>1237</v>
      </c>
      <c r="J3977">
        <v>18</v>
      </c>
    </row>
    <row r="3978" spans="1:10">
      <c r="A3978">
        <v>703700</v>
      </c>
      <c r="B3978" t="s">
        <v>1288</v>
      </c>
      <c r="C3978" t="s">
        <v>4511</v>
      </c>
      <c r="D3978" t="s">
        <v>1234</v>
      </c>
      <c r="F3978" t="s">
        <v>380</v>
      </c>
      <c r="G3978" t="s">
        <v>1237</v>
      </c>
      <c r="H3978" t="s">
        <v>1243</v>
      </c>
      <c r="J3978">
        <v>87</v>
      </c>
    </row>
    <row r="3979" spans="1:10">
      <c r="A3979">
        <v>801919</v>
      </c>
      <c r="B3979" t="s">
        <v>1831</v>
      </c>
      <c r="C3979" t="s">
        <v>4512</v>
      </c>
      <c r="D3979" t="s">
        <v>1241</v>
      </c>
      <c r="F3979" t="s">
        <v>380</v>
      </c>
      <c r="G3979" t="s">
        <v>1237</v>
      </c>
      <c r="H3979" t="s">
        <v>1243</v>
      </c>
      <c r="J3979">
        <v>86</v>
      </c>
    </row>
    <row r="3980" spans="1:10">
      <c r="A3980">
        <v>718185</v>
      </c>
      <c r="B3980" t="s">
        <v>943</v>
      </c>
      <c r="C3980" t="s">
        <v>4513</v>
      </c>
      <c r="D3980" t="s">
        <v>1234</v>
      </c>
      <c r="E3980" t="s">
        <v>1242</v>
      </c>
      <c r="F3980" t="s">
        <v>380</v>
      </c>
      <c r="G3980" t="s">
        <v>1237</v>
      </c>
      <c r="J3980">
        <v>6</v>
      </c>
    </row>
    <row r="3981" spans="1:10">
      <c r="A3981">
        <v>704334</v>
      </c>
      <c r="B3981" t="s">
        <v>652</v>
      </c>
      <c r="C3981" t="s">
        <v>4514</v>
      </c>
      <c r="D3981" t="s">
        <v>1234</v>
      </c>
      <c r="F3981" t="s">
        <v>380</v>
      </c>
      <c r="G3981" t="s">
        <v>1237</v>
      </c>
      <c r="J3981">
        <v>1</v>
      </c>
    </row>
    <row r="3982" spans="1:10">
      <c r="A3982">
        <v>715650</v>
      </c>
      <c r="B3982" t="s">
        <v>1265</v>
      </c>
      <c r="C3982" t="s">
        <v>4515</v>
      </c>
      <c r="D3982" t="s">
        <v>1234</v>
      </c>
      <c r="E3982" t="s">
        <v>1271</v>
      </c>
      <c r="F3982" t="s">
        <v>327</v>
      </c>
      <c r="G3982" t="s">
        <v>1237</v>
      </c>
      <c r="J3982">
        <v>6</v>
      </c>
    </row>
    <row r="3983" spans="1:10">
      <c r="A3983">
        <v>812693</v>
      </c>
      <c r="B3983" t="s">
        <v>1462</v>
      </c>
      <c r="C3983" t="s">
        <v>4516</v>
      </c>
      <c r="D3983" t="s">
        <v>1241</v>
      </c>
      <c r="E3983" t="s">
        <v>1236</v>
      </c>
      <c r="F3983" t="s">
        <v>380</v>
      </c>
      <c r="G3983" t="s">
        <v>1237</v>
      </c>
      <c r="J3983">
        <v>80</v>
      </c>
    </row>
    <row r="3984" spans="1:10">
      <c r="A3984">
        <v>718654</v>
      </c>
      <c r="B3984" t="s">
        <v>1258</v>
      </c>
      <c r="C3984" t="s">
        <v>4517</v>
      </c>
      <c r="D3984" t="s">
        <v>1234</v>
      </c>
      <c r="E3984" t="s">
        <v>1242</v>
      </c>
      <c r="F3984" t="s">
        <v>219</v>
      </c>
      <c r="G3984" t="s">
        <v>1237</v>
      </c>
      <c r="J3984">
        <v>8</v>
      </c>
    </row>
    <row r="3985" spans="1:10">
      <c r="A3985">
        <v>701594</v>
      </c>
      <c r="B3985" t="s">
        <v>525</v>
      </c>
      <c r="C3985" t="s">
        <v>4518</v>
      </c>
      <c r="D3985" t="s">
        <v>1234</v>
      </c>
      <c r="F3985" t="s">
        <v>179</v>
      </c>
      <c r="G3985" t="s">
        <v>1237</v>
      </c>
      <c r="J3985">
        <v>71</v>
      </c>
    </row>
    <row r="3986" spans="1:10">
      <c r="A3986">
        <v>813262</v>
      </c>
      <c r="B3986" t="s">
        <v>915</v>
      </c>
      <c r="C3986" t="s">
        <v>4519</v>
      </c>
      <c r="D3986" t="s">
        <v>1241</v>
      </c>
      <c r="E3986" t="s">
        <v>1250</v>
      </c>
      <c r="F3986" t="s">
        <v>1888</v>
      </c>
      <c r="G3986" t="s">
        <v>1237</v>
      </c>
      <c r="J3986">
        <v>98</v>
      </c>
    </row>
    <row r="3987" spans="1:10">
      <c r="A3987">
        <v>889181</v>
      </c>
      <c r="B3987" t="s">
        <v>915</v>
      </c>
      <c r="C3987" t="s">
        <v>4520</v>
      </c>
      <c r="D3987" t="s">
        <v>1241</v>
      </c>
      <c r="E3987" t="s">
        <v>1254</v>
      </c>
      <c r="F3987" t="s">
        <v>380</v>
      </c>
      <c r="G3987" t="s">
        <v>1237</v>
      </c>
      <c r="H3987" t="s">
        <v>1243</v>
      </c>
      <c r="J3987">
        <v>9</v>
      </c>
    </row>
    <row r="3988" spans="1:10">
      <c r="A3988">
        <v>715225</v>
      </c>
      <c r="B3988" t="s">
        <v>1336</v>
      </c>
      <c r="C3988" t="s">
        <v>4521</v>
      </c>
      <c r="D3988" t="s">
        <v>1234</v>
      </c>
      <c r="E3988" t="s">
        <v>1236</v>
      </c>
      <c r="F3988" t="s">
        <v>210</v>
      </c>
      <c r="G3988" t="s">
        <v>1237</v>
      </c>
      <c r="J3988">
        <v>8</v>
      </c>
    </row>
    <row r="3989" spans="1:10">
      <c r="A3989">
        <v>713245</v>
      </c>
      <c r="B3989" t="s">
        <v>1399</v>
      </c>
      <c r="C3989" t="s">
        <v>4521</v>
      </c>
      <c r="D3989" t="s">
        <v>1234</v>
      </c>
      <c r="E3989" t="s">
        <v>1236</v>
      </c>
      <c r="F3989" t="s">
        <v>210</v>
      </c>
      <c r="G3989" t="s">
        <v>1237</v>
      </c>
      <c r="J3989">
        <v>5</v>
      </c>
    </row>
    <row r="3990" spans="1:10">
      <c r="A3990">
        <v>709968</v>
      </c>
      <c r="B3990" t="s">
        <v>1133</v>
      </c>
      <c r="C3990" t="s">
        <v>4522</v>
      </c>
      <c r="D3990" t="s">
        <v>1234</v>
      </c>
      <c r="F3990" t="s">
        <v>380</v>
      </c>
      <c r="G3990" t="s">
        <v>1237</v>
      </c>
      <c r="J3990">
        <v>8</v>
      </c>
    </row>
    <row r="3991" spans="1:10">
      <c r="A3991">
        <v>702409</v>
      </c>
      <c r="B3991" t="s">
        <v>938</v>
      </c>
      <c r="C3991" t="s">
        <v>4523</v>
      </c>
      <c r="D3991" t="s">
        <v>1234</v>
      </c>
      <c r="F3991" t="s">
        <v>380</v>
      </c>
      <c r="G3991" t="s">
        <v>1237</v>
      </c>
      <c r="H3991" t="s">
        <v>1243</v>
      </c>
      <c r="J3991">
        <v>84</v>
      </c>
    </row>
    <row r="3992" spans="1:10">
      <c r="A3992">
        <v>718372</v>
      </c>
      <c r="B3992" t="s">
        <v>661</v>
      </c>
      <c r="C3992" t="s">
        <v>4524</v>
      </c>
      <c r="D3992" t="s">
        <v>1234</v>
      </c>
      <c r="F3992" t="s">
        <v>380</v>
      </c>
      <c r="G3992" t="s">
        <v>1237</v>
      </c>
      <c r="J3992">
        <v>9</v>
      </c>
    </row>
    <row r="3993" spans="1:10">
      <c r="A3993">
        <v>710008</v>
      </c>
      <c r="B3993" t="s">
        <v>529</v>
      </c>
      <c r="C3993" t="s">
        <v>4525</v>
      </c>
      <c r="D3993" t="s">
        <v>1234</v>
      </c>
      <c r="F3993" t="s">
        <v>380</v>
      </c>
      <c r="G3993" t="s">
        <v>1237</v>
      </c>
      <c r="H3993" t="s">
        <v>1243</v>
      </c>
      <c r="J3993">
        <v>82</v>
      </c>
    </row>
    <row r="3994" spans="1:10">
      <c r="A3994">
        <v>700388</v>
      </c>
      <c r="B3994" t="s">
        <v>1133</v>
      </c>
      <c r="C3994" t="s">
        <v>4526</v>
      </c>
      <c r="D3994" t="s">
        <v>1234</v>
      </c>
      <c r="F3994" t="s">
        <v>1937</v>
      </c>
      <c r="G3994" t="s">
        <v>1237</v>
      </c>
      <c r="J3994">
        <v>88</v>
      </c>
    </row>
    <row r="3995" spans="1:10">
      <c r="A3995">
        <v>708960</v>
      </c>
      <c r="B3995" t="s">
        <v>1411</v>
      </c>
      <c r="C3995" t="s">
        <v>4526</v>
      </c>
      <c r="D3995" t="s">
        <v>1234</v>
      </c>
      <c r="E3995" t="s">
        <v>1271</v>
      </c>
      <c r="F3995" t="s">
        <v>380</v>
      </c>
      <c r="G3995" t="s">
        <v>1237</v>
      </c>
      <c r="J3995">
        <v>66</v>
      </c>
    </row>
    <row r="3996" spans="1:10">
      <c r="A3996">
        <v>707024</v>
      </c>
      <c r="B3996" t="s">
        <v>1539</v>
      </c>
      <c r="C3996" t="s">
        <v>4526</v>
      </c>
      <c r="D3996" t="s">
        <v>1234</v>
      </c>
      <c r="E3996" t="s">
        <v>1242</v>
      </c>
      <c r="F3996" t="s">
        <v>380</v>
      </c>
      <c r="G3996" t="s">
        <v>1237</v>
      </c>
      <c r="J3996">
        <v>5</v>
      </c>
    </row>
    <row r="3997" spans="1:10">
      <c r="A3997">
        <v>703369</v>
      </c>
      <c r="B3997" t="s">
        <v>655</v>
      </c>
      <c r="C3997" t="s">
        <v>4526</v>
      </c>
      <c r="D3997" t="s">
        <v>1234</v>
      </c>
      <c r="E3997" t="s">
        <v>1242</v>
      </c>
      <c r="F3997" t="s">
        <v>380</v>
      </c>
      <c r="G3997" t="s">
        <v>1237</v>
      </c>
      <c r="J3997">
        <v>5</v>
      </c>
    </row>
    <row r="3998" spans="1:10">
      <c r="A3998">
        <v>774741</v>
      </c>
      <c r="B3998" t="s">
        <v>938</v>
      </c>
      <c r="C3998" t="s">
        <v>4526</v>
      </c>
      <c r="D3998" t="s">
        <v>1234</v>
      </c>
      <c r="F3998" t="s">
        <v>1937</v>
      </c>
      <c r="G3998" t="s">
        <v>1237</v>
      </c>
      <c r="H3998" t="s">
        <v>1243</v>
      </c>
      <c r="J3998">
        <v>62</v>
      </c>
    </row>
    <row r="3999" spans="1:10">
      <c r="A3999">
        <v>800193</v>
      </c>
      <c r="B3999" t="s">
        <v>1406</v>
      </c>
      <c r="C3999" t="s">
        <v>4527</v>
      </c>
      <c r="D3999" t="s">
        <v>1241</v>
      </c>
      <c r="E3999" t="s">
        <v>1242</v>
      </c>
      <c r="F3999" t="s">
        <v>380</v>
      </c>
      <c r="G3999" t="s">
        <v>1237</v>
      </c>
      <c r="J3999">
        <v>8</v>
      </c>
    </row>
    <row r="4000" spans="1:10">
      <c r="A4000">
        <v>803633</v>
      </c>
      <c r="B4000" t="s">
        <v>1168</v>
      </c>
      <c r="C4000" t="s">
        <v>4527</v>
      </c>
      <c r="D4000" t="s">
        <v>1241</v>
      </c>
      <c r="E4000" t="s">
        <v>1271</v>
      </c>
      <c r="F4000" t="s">
        <v>380</v>
      </c>
      <c r="G4000" t="s">
        <v>1237</v>
      </c>
      <c r="J4000">
        <v>71</v>
      </c>
    </row>
    <row r="4001" spans="1:10">
      <c r="A4001">
        <v>802470</v>
      </c>
      <c r="B4001" t="s">
        <v>1279</v>
      </c>
      <c r="C4001" t="s">
        <v>4527</v>
      </c>
      <c r="D4001" t="s">
        <v>1241</v>
      </c>
      <c r="F4001" t="s">
        <v>380</v>
      </c>
      <c r="G4001" t="s">
        <v>1237</v>
      </c>
      <c r="J4001">
        <v>72</v>
      </c>
    </row>
    <row r="4002" spans="1:10">
      <c r="A4002">
        <v>806863</v>
      </c>
      <c r="B4002" t="s">
        <v>965</v>
      </c>
      <c r="C4002" t="s">
        <v>4527</v>
      </c>
      <c r="D4002" t="s">
        <v>1241</v>
      </c>
      <c r="E4002" t="s">
        <v>1250</v>
      </c>
      <c r="F4002" t="s">
        <v>380</v>
      </c>
      <c r="G4002" t="s">
        <v>1237</v>
      </c>
      <c r="J4002">
        <v>90</v>
      </c>
    </row>
    <row r="4003" spans="1:10">
      <c r="A4003">
        <v>888130</v>
      </c>
      <c r="B4003" t="s">
        <v>1462</v>
      </c>
      <c r="C4003" t="s">
        <v>4527</v>
      </c>
      <c r="D4003" t="s">
        <v>1241</v>
      </c>
      <c r="F4003" t="s">
        <v>1937</v>
      </c>
      <c r="G4003" t="s">
        <v>1237</v>
      </c>
      <c r="H4003" t="s">
        <v>1243</v>
      </c>
      <c r="J4003">
        <v>67</v>
      </c>
    </row>
    <row r="4004" spans="1:10">
      <c r="A4004">
        <v>888129</v>
      </c>
      <c r="B4004" t="s">
        <v>1462</v>
      </c>
      <c r="C4004" t="s">
        <v>4527</v>
      </c>
      <c r="D4004" t="s">
        <v>1241</v>
      </c>
      <c r="F4004" t="s">
        <v>219</v>
      </c>
      <c r="G4004" t="s">
        <v>1237</v>
      </c>
      <c r="H4004" t="s">
        <v>1243</v>
      </c>
      <c r="J4004">
        <v>91</v>
      </c>
    </row>
    <row r="4005" spans="1:10">
      <c r="A4005">
        <v>889144</v>
      </c>
      <c r="B4005" t="s">
        <v>2047</v>
      </c>
      <c r="C4005" t="s">
        <v>4527</v>
      </c>
      <c r="D4005" t="s">
        <v>1241</v>
      </c>
      <c r="E4005" t="s">
        <v>1242</v>
      </c>
      <c r="F4005" t="s">
        <v>380</v>
      </c>
      <c r="G4005" t="s">
        <v>1237</v>
      </c>
      <c r="H4005" t="s">
        <v>1243</v>
      </c>
      <c r="J4005">
        <v>7</v>
      </c>
    </row>
    <row r="4006" spans="1:10">
      <c r="A4006">
        <v>809869</v>
      </c>
      <c r="B4006" t="s">
        <v>1470</v>
      </c>
      <c r="C4006" t="s">
        <v>3372</v>
      </c>
      <c r="D4006" t="s">
        <v>1241</v>
      </c>
      <c r="E4006" t="s">
        <v>1242</v>
      </c>
      <c r="F4006" t="s">
        <v>380</v>
      </c>
      <c r="G4006" t="s">
        <v>1237</v>
      </c>
      <c r="J4006">
        <v>74</v>
      </c>
    </row>
    <row r="4007" spans="1:10">
      <c r="A4007">
        <v>710363</v>
      </c>
      <c r="B4007" t="s">
        <v>1288</v>
      </c>
      <c r="C4007" t="s">
        <v>4528</v>
      </c>
      <c r="D4007" t="s">
        <v>1234</v>
      </c>
      <c r="F4007" t="s">
        <v>1263</v>
      </c>
      <c r="G4007" t="s">
        <v>1237</v>
      </c>
      <c r="J4007">
        <v>65</v>
      </c>
    </row>
    <row r="4008" spans="1:10">
      <c r="A4008">
        <v>718258</v>
      </c>
      <c r="B4008" t="s">
        <v>1999</v>
      </c>
      <c r="C4008" t="s">
        <v>4529</v>
      </c>
      <c r="D4008" t="s">
        <v>1234</v>
      </c>
      <c r="E4008" t="s">
        <v>1256</v>
      </c>
      <c r="F4008" t="s">
        <v>1647</v>
      </c>
      <c r="G4008" t="s">
        <v>1237</v>
      </c>
      <c r="J4008">
        <v>10</v>
      </c>
    </row>
    <row r="4009" spans="1:10">
      <c r="A4009">
        <v>709448</v>
      </c>
      <c r="B4009" t="s">
        <v>1417</v>
      </c>
      <c r="C4009" t="s">
        <v>4530</v>
      </c>
      <c r="D4009" t="s">
        <v>1234</v>
      </c>
      <c r="F4009" t="s">
        <v>380</v>
      </c>
      <c r="G4009" t="s">
        <v>1237</v>
      </c>
      <c r="J4009">
        <v>91</v>
      </c>
    </row>
    <row r="4010" spans="1:10">
      <c r="A4010">
        <v>708024</v>
      </c>
      <c r="B4010" t="s">
        <v>2564</v>
      </c>
      <c r="C4010" t="s">
        <v>4531</v>
      </c>
      <c r="D4010" t="s">
        <v>1234</v>
      </c>
      <c r="E4010" t="s">
        <v>1271</v>
      </c>
      <c r="F4010" t="s">
        <v>380</v>
      </c>
      <c r="G4010" t="s">
        <v>1237</v>
      </c>
      <c r="J4010">
        <v>75</v>
      </c>
    </row>
    <row r="4011" spans="1:10">
      <c r="A4011">
        <v>801812</v>
      </c>
      <c r="B4011" t="s">
        <v>1429</v>
      </c>
      <c r="C4011" t="s">
        <v>4532</v>
      </c>
      <c r="D4011" t="s">
        <v>1241</v>
      </c>
      <c r="E4011" t="s">
        <v>1256</v>
      </c>
      <c r="F4011" t="s">
        <v>380</v>
      </c>
      <c r="G4011" t="s">
        <v>1237</v>
      </c>
      <c r="H4011" t="s">
        <v>1243</v>
      </c>
      <c r="J4011">
        <v>87</v>
      </c>
    </row>
    <row r="4012" spans="1:10">
      <c r="A4012">
        <v>717929</v>
      </c>
      <c r="B4012" t="s">
        <v>4440</v>
      </c>
      <c r="C4012" t="s">
        <v>4533</v>
      </c>
      <c r="D4012" t="s">
        <v>1234</v>
      </c>
      <c r="F4012" t="s">
        <v>179</v>
      </c>
      <c r="G4012" t="s">
        <v>1237</v>
      </c>
      <c r="J4012">
        <v>10</v>
      </c>
    </row>
    <row r="4013" spans="1:10">
      <c r="A4013">
        <v>718314</v>
      </c>
      <c r="B4013" t="s">
        <v>661</v>
      </c>
      <c r="C4013" t="s">
        <v>4534</v>
      </c>
      <c r="D4013" t="s">
        <v>1234</v>
      </c>
      <c r="F4013" t="s">
        <v>380</v>
      </c>
      <c r="G4013" t="s">
        <v>1237</v>
      </c>
      <c r="J4013">
        <v>6</v>
      </c>
    </row>
    <row r="4014" spans="1:10">
      <c r="A4014">
        <v>703952</v>
      </c>
      <c r="B4014" t="s">
        <v>1023</v>
      </c>
      <c r="C4014" t="s">
        <v>4535</v>
      </c>
      <c r="D4014" t="s">
        <v>1234</v>
      </c>
      <c r="F4014" t="s">
        <v>380</v>
      </c>
      <c r="G4014" t="s">
        <v>1237</v>
      </c>
      <c r="J4014">
        <v>7</v>
      </c>
    </row>
    <row r="4015" spans="1:10">
      <c r="A4015">
        <v>715853</v>
      </c>
      <c r="B4015" t="s">
        <v>1539</v>
      </c>
      <c r="C4015" t="s">
        <v>4535</v>
      </c>
      <c r="D4015" t="s">
        <v>1234</v>
      </c>
      <c r="E4015" t="s">
        <v>1245</v>
      </c>
      <c r="F4015" t="s">
        <v>380</v>
      </c>
      <c r="G4015" t="s">
        <v>1237</v>
      </c>
      <c r="J4015">
        <v>90</v>
      </c>
    </row>
    <row r="4016" spans="1:10">
      <c r="A4016">
        <v>707220</v>
      </c>
      <c r="B4016" t="s">
        <v>1814</v>
      </c>
      <c r="C4016" t="s">
        <v>4535</v>
      </c>
      <c r="D4016" t="s">
        <v>1234</v>
      </c>
      <c r="F4016" t="s">
        <v>380</v>
      </c>
      <c r="G4016" t="s">
        <v>1237</v>
      </c>
      <c r="J4016">
        <v>88</v>
      </c>
    </row>
    <row r="4017" spans="1:10">
      <c r="A4017">
        <v>807239</v>
      </c>
      <c r="B4017" t="s">
        <v>1745</v>
      </c>
      <c r="C4017" t="s">
        <v>4536</v>
      </c>
      <c r="D4017" t="s">
        <v>1241</v>
      </c>
      <c r="F4017" t="s">
        <v>169</v>
      </c>
      <c r="G4017" t="s">
        <v>1237</v>
      </c>
      <c r="H4017" t="s">
        <v>1243</v>
      </c>
      <c r="J4017">
        <v>4</v>
      </c>
    </row>
    <row r="4018" spans="1:10">
      <c r="A4018">
        <v>802678</v>
      </c>
      <c r="B4018" t="s">
        <v>4255</v>
      </c>
      <c r="C4018" t="s">
        <v>4536</v>
      </c>
      <c r="D4018" t="s">
        <v>1241</v>
      </c>
      <c r="E4018" t="s">
        <v>1242</v>
      </c>
      <c r="F4018" t="s">
        <v>380</v>
      </c>
      <c r="G4018" t="s">
        <v>1237</v>
      </c>
      <c r="J4018">
        <v>7</v>
      </c>
    </row>
    <row r="4019" spans="1:10">
      <c r="A4019">
        <v>804145</v>
      </c>
      <c r="B4019" t="s">
        <v>1406</v>
      </c>
      <c r="C4019" t="s">
        <v>4537</v>
      </c>
      <c r="D4019" t="s">
        <v>1241</v>
      </c>
      <c r="E4019" t="s">
        <v>1236</v>
      </c>
      <c r="F4019" t="s">
        <v>169</v>
      </c>
      <c r="G4019" t="s">
        <v>1237</v>
      </c>
      <c r="J4019">
        <v>10</v>
      </c>
    </row>
    <row r="4020" spans="1:10">
      <c r="A4020">
        <v>810015</v>
      </c>
      <c r="B4020" t="s">
        <v>131</v>
      </c>
      <c r="C4020" t="s">
        <v>4537</v>
      </c>
      <c r="D4020" t="s">
        <v>1241</v>
      </c>
      <c r="F4020" t="s">
        <v>380</v>
      </c>
      <c r="G4020" t="s">
        <v>1237</v>
      </c>
      <c r="J4020">
        <v>6</v>
      </c>
    </row>
    <row r="4021" spans="1:10">
      <c r="A4021">
        <v>713528</v>
      </c>
      <c r="B4021" t="s">
        <v>1539</v>
      </c>
      <c r="C4021" t="s">
        <v>4538</v>
      </c>
      <c r="D4021" t="s">
        <v>1234</v>
      </c>
      <c r="E4021" t="s">
        <v>1319</v>
      </c>
      <c r="F4021" t="s">
        <v>179</v>
      </c>
      <c r="G4021" t="s">
        <v>1237</v>
      </c>
      <c r="H4021" t="s">
        <v>1243</v>
      </c>
      <c r="J4021">
        <v>6</v>
      </c>
    </row>
    <row r="4022" spans="1:10">
      <c r="A4022">
        <v>773707</v>
      </c>
      <c r="B4022" t="s">
        <v>655</v>
      </c>
      <c r="C4022" t="s">
        <v>4538</v>
      </c>
      <c r="D4022" t="s">
        <v>1234</v>
      </c>
      <c r="E4022" t="s">
        <v>1249</v>
      </c>
      <c r="F4022" t="s">
        <v>179</v>
      </c>
      <c r="G4022" t="s">
        <v>1237</v>
      </c>
      <c r="H4022" t="s">
        <v>1243</v>
      </c>
      <c r="I4022">
        <v>9150015</v>
      </c>
      <c r="J4022">
        <v>84</v>
      </c>
    </row>
    <row r="4023" spans="1:10">
      <c r="A4023">
        <v>889860</v>
      </c>
      <c r="B4023" t="s">
        <v>131</v>
      </c>
      <c r="C4023" t="s">
        <v>129</v>
      </c>
      <c r="D4023" t="s">
        <v>1241</v>
      </c>
      <c r="E4023" t="s">
        <v>1236</v>
      </c>
      <c r="F4023" t="s">
        <v>197</v>
      </c>
      <c r="G4023" t="s">
        <v>1237</v>
      </c>
      <c r="H4023" t="s">
        <v>1243</v>
      </c>
      <c r="J4023">
        <v>17</v>
      </c>
    </row>
    <row r="4024" spans="1:10">
      <c r="A4024">
        <v>889861</v>
      </c>
      <c r="B4024" t="s">
        <v>130</v>
      </c>
      <c r="C4024" t="s">
        <v>129</v>
      </c>
      <c r="D4024" t="s">
        <v>1241</v>
      </c>
      <c r="E4024" t="s">
        <v>1236</v>
      </c>
      <c r="F4024" t="s">
        <v>197</v>
      </c>
      <c r="G4024" t="s">
        <v>1237</v>
      </c>
      <c r="H4024" t="s">
        <v>1243</v>
      </c>
      <c r="J4024">
        <v>15</v>
      </c>
    </row>
    <row r="4025" spans="1:10">
      <c r="A4025">
        <v>703758</v>
      </c>
      <c r="B4025" t="s">
        <v>4539</v>
      </c>
      <c r="C4025" t="s">
        <v>4540</v>
      </c>
      <c r="D4025" t="s">
        <v>1234</v>
      </c>
      <c r="F4025" t="s">
        <v>2845</v>
      </c>
      <c r="G4025" t="s">
        <v>1237</v>
      </c>
      <c r="J4025">
        <v>3</v>
      </c>
    </row>
    <row r="4026" spans="1:10">
      <c r="A4026">
        <v>808088</v>
      </c>
      <c r="B4026" t="s">
        <v>1442</v>
      </c>
      <c r="C4026" t="s">
        <v>4541</v>
      </c>
      <c r="D4026" t="s">
        <v>1241</v>
      </c>
      <c r="E4026" t="s">
        <v>1256</v>
      </c>
      <c r="F4026" t="s">
        <v>1647</v>
      </c>
      <c r="G4026" t="s">
        <v>1237</v>
      </c>
      <c r="J4026">
        <v>8</v>
      </c>
    </row>
    <row r="4027" spans="1:10">
      <c r="A4027">
        <v>810585</v>
      </c>
      <c r="B4027" t="s">
        <v>1279</v>
      </c>
      <c r="C4027" t="s">
        <v>4541</v>
      </c>
      <c r="D4027" t="s">
        <v>1241</v>
      </c>
      <c r="F4027" t="s">
        <v>380</v>
      </c>
      <c r="G4027" t="s">
        <v>1237</v>
      </c>
      <c r="J4027">
        <v>81</v>
      </c>
    </row>
    <row r="4028" spans="1:10">
      <c r="A4028">
        <v>718249</v>
      </c>
      <c r="B4028" t="s">
        <v>1666</v>
      </c>
      <c r="C4028" t="s">
        <v>4542</v>
      </c>
      <c r="D4028" t="s">
        <v>1234</v>
      </c>
      <c r="F4028" t="s">
        <v>380</v>
      </c>
      <c r="G4028" t="s">
        <v>1237</v>
      </c>
      <c r="J4028">
        <v>79</v>
      </c>
    </row>
    <row r="4029" spans="1:10">
      <c r="A4029">
        <v>716326</v>
      </c>
      <c r="B4029" t="s">
        <v>4543</v>
      </c>
      <c r="C4029" t="s">
        <v>4544</v>
      </c>
      <c r="D4029" t="s">
        <v>1234</v>
      </c>
      <c r="E4029" t="s">
        <v>1235</v>
      </c>
      <c r="F4029" t="s">
        <v>380</v>
      </c>
      <c r="G4029" t="s">
        <v>1237</v>
      </c>
      <c r="H4029" t="s">
        <v>1243</v>
      </c>
      <c r="J4029">
        <v>83</v>
      </c>
    </row>
    <row r="4030" spans="1:10">
      <c r="A4030">
        <v>702354</v>
      </c>
      <c r="B4030" t="s">
        <v>4440</v>
      </c>
      <c r="C4030" t="s">
        <v>4545</v>
      </c>
      <c r="D4030" t="s">
        <v>1234</v>
      </c>
      <c r="E4030" t="s">
        <v>1254</v>
      </c>
      <c r="F4030" t="s">
        <v>380</v>
      </c>
      <c r="G4030" t="s">
        <v>1237</v>
      </c>
      <c r="J4030">
        <v>8</v>
      </c>
    </row>
    <row r="4031" spans="1:10">
      <c r="A4031">
        <v>807544</v>
      </c>
      <c r="B4031" t="s">
        <v>1279</v>
      </c>
      <c r="C4031" t="s">
        <v>4546</v>
      </c>
      <c r="D4031" t="s">
        <v>1241</v>
      </c>
      <c r="F4031" t="s">
        <v>380</v>
      </c>
      <c r="G4031" t="s">
        <v>1237</v>
      </c>
      <c r="J4031">
        <v>69</v>
      </c>
    </row>
    <row r="4032" spans="1:10">
      <c r="A4032">
        <v>800314</v>
      </c>
      <c r="B4032" t="s">
        <v>1333</v>
      </c>
      <c r="C4032" t="s">
        <v>4546</v>
      </c>
      <c r="D4032" t="s">
        <v>1241</v>
      </c>
      <c r="F4032" t="s">
        <v>380</v>
      </c>
      <c r="G4032" t="s">
        <v>1237</v>
      </c>
      <c r="H4032" t="s">
        <v>1243</v>
      </c>
      <c r="J4032">
        <v>86</v>
      </c>
    </row>
    <row r="4033" spans="1:10">
      <c r="A4033">
        <v>715425</v>
      </c>
      <c r="B4033" t="s">
        <v>675</v>
      </c>
      <c r="C4033" t="s">
        <v>4547</v>
      </c>
      <c r="D4033" t="s">
        <v>1234</v>
      </c>
      <c r="E4033" t="s">
        <v>1250</v>
      </c>
      <c r="F4033" t="s">
        <v>380</v>
      </c>
      <c r="G4033" t="s">
        <v>1237</v>
      </c>
      <c r="H4033" t="s">
        <v>1243</v>
      </c>
      <c r="J4033">
        <v>86</v>
      </c>
    </row>
    <row r="4034" spans="1:10">
      <c r="A4034">
        <v>713788</v>
      </c>
      <c r="B4034" t="s">
        <v>1288</v>
      </c>
      <c r="C4034" t="s">
        <v>4547</v>
      </c>
      <c r="D4034" t="s">
        <v>1234</v>
      </c>
      <c r="E4034" t="s">
        <v>1271</v>
      </c>
      <c r="F4034" t="s">
        <v>380</v>
      </c>
      <c r="G4034" t="s">
        <v>1237</v>
      </c>
      <c r="H4034" t="s">
        <v>1243</v>
      </c>
      <c r="J4034">
        <v>81</v>
      </c>
    </row>
    <row r="4035" spans="1:10">
      <c r="A4035">
        <v>777763</v>
      </c>
      <c r="B4035" t="s">
        <v>1288</v>
      </c>
      <c r="C4035" t="s">
        <v>4547</v>
      </c>
      <c r="D4035" t="s">
        <v>1234</v>
      </c>
      <c r="E4035" t="s">
        <v>1236</v>
      </c>
      <c r="F4035" t="s">
        <v>179</v>
      </c>
      <c r="G4035" t="s">
        <v>1237</v>
      </c>
      <c r="H4035" t="s">
        <v>1243</v>
      </c>
      <c r="J4035">
        <v>11</v>
      </c>
    </row>
    <row r="4036" spans="1:10">
      <c r="A4036">
        <v>703049</v>
      </c>
      <c r="B4036" t="s">
        <v>4548</v>
      </c>
      <c r="C4036" t="s">
        <v>4549</v>
      </c>
      <c r="D4036" t="s">
        <v>1234</v>
      </c>
      <c r="E4036" t="s">
        <v>1250</v>
      </c>
      <c r="F4036" t="s">
        <v>380</v>
      </c>
      <c r="G4036" t="s">
        <v>1237</v>
      </c>
      <c r="H4036" t="s">
        <v>1243</v>
      </c>
      <c r="J4036">
        <v>80</v>
      </c>
    </row>
    <row r="4037" spans="1:10">
      <c r="A4037">
        <v>800421</v>
      </c>
      <c r="B4037" t="s">
        <v>1333</v>
      </c>
      <c r="C4037" t="s">
        <v>4550</v>
      </c>
      <c r="D4037" t="s">
        <v>1241</v>
      </c>
      <c r="E4037" t="s">
        <v>1236</v>
      </c>
      <c r="F4037" t="s">
        <v>380</v>
      </c>
      <c r="G4037" t="s">
        <v>1237</v>
      </c>
      <c r="H4037" t="s">
        <v>1243</v>
      </c>
      <c r="J4037">
        <v>81</v>
      </c>
    </row>
    <row r="4038" spans="1:10">
      <c r="A4038">
        <v>774371</v>
      </c>
      <c r="B4038" t="s">
        <v>1262</v>
      </c>
      <c r="C4038" t="s">
        <v>4551</v>
      </c>
      <c r="D4038" t="s">
        <v>1234</v>
      </c>
      <c r="E4038" t="s">
        <v>1248</v>
      </c>
      <c r="F4038" t="s">
        <v>197</v>
      </c>
      <c r="G4038" t="s">
        <v>1237</v>
      </c>
      <c r="H4038" t="s">
        <v>1243</v>
      </c>
      <c r="J4038">
        <v>14</v>
      </c>
    </row>
    <row r="4039" spans="1:10">
      <c r="A4039">
        <v>703226</v>
      </c>
      <c r="B4039" t="s">
        <v>1019</v>
      </c>
      <c r="C4039" t="s">
        <v>4552</v>
      </c>
      <c r="D4039" t="s">
        <v>1234</v>
      </c>
      <c r="E4039" t="s">
        <v>1242</v>
      </c>
      <c r="F4039" t="s">
        <v>380</v>
      </c>
      <c r="G4039" t="s">
        <v>1237</v>
      </c>
      <c r="H4039" t="s">
        <v>1243</v>
      </c>
      <c r="J4039">
        <v>85</v>
      </c>
    </row>
    <row r="4040" spans="1:10">
      <c r="A4040">
        <v>710752</v>
      </c>
      <c r="B4040" t="s">
        <v>4553</v>
      </c>
      <c r="C4040" t="s">
        <v>4554</v>
      </c>
      <c r="D4040" t="s">
        <v>1234</v>
      </c>
      <c r="E4040" t="s">
        <v>1312</v>
      </c>
      <c r="F4040" t="s">
        <v>380</v>
      </c>
      <c r="G4040" t="s">
        <v>1237</v>
      </c>
      <c r="H4040" t="s">
        <v>1243</v>
      </c>
      <c r="J4040">
        <v>87</v>
      </c>
    </row>
    <row r="4041" spans="1:10">
      <c r="A4041">
        <v>709116</v>
      </c>
      <c r="B4041" t="s">
        <v>652</v>
      </c>
      <c r="C4041" t="s">
        <v>4554</v>
      </c>
      <c r="D4041" t="s">
        <v>1234</v>
      </c>
      <c r="E4041" t="s">
        <v>1242</v>
      </c>
      <c r="F4041" t="s">
        <v>380</v>
      </c>
      <c r="G4041" t="s">
        <v>1237</v>
      </c>
      <c r="J4041">
        <v>8</v>
      </c>
    </row>
    <row r="4042" spans="1:10">
      <c r="A4042">
        <v>776114</v>
      </c>
      <c r="B4042" t="s">
        <v>655</v>
      </c>
      <c r="C4042" t="s">
        <v>4554</v>
      </c>
      <c r="D4042" t="s">
        <v>1234</v>
      </c>
      <c r="F4042" t="s">
        <v>380</v>
      </c>
      <c r="G4042" t="s">
        <v>1237</v>
      </c>
      <c r="H4042" t="s">
        <v>1243</v>
      </c>
      <c r="J4042">
        <v>10</v>
      </c>
    </row>
    <row r="4043" spans="1:10">
      <c r="A4043">
        <v>809939</v>
      </c>
      <c r="B4043" t="s">
        <v>1563</v>
      </c>
      <c r="C4043" t="s">
        <v>4555</v>
      </c>
      <c r="D4043" t="s">
        <v>1241</v>
      </c>
      <c r="E4043" t="s">
        <v>1292</v>
      </c>
      <c r="F4043" t="s">
        <v>169</v>
      </c>
      <c r="G4043" t="s">
        <v>1237</v>
      </c>
      <c r="J4043">
        <v>13</v>
      </c>
    </row>
    <row r="4044" spans="1:10">
      <c r="A4044">
        <v>776104</v>
      </c>
      <c r="B4044" t="s">
        <v>1288</v>
      </c>
      <c r="C4044" t="s">
        <v>4556</v>
      </c>
      <c r="D4044" t="s">
        <v>1234</v>
      </c>
      <c r="E4044" t="s">
        <v>1254</v>
      </c>
      <c r="F4044" t="s">
        <v>380</v>
      </c>
      <c r="G4044" t="s">
        <v>1237</v>
      </c>
      <c r="H4044" t="s">
        <v>1243</v>
      </c>
      <c r="J4044">
        <v>5</v>
      </c>
    </row>
    <row r="4045" spans="1:10">
      <c r="A4045">
        <v>706236</v>
      </c>
      <c r="B4045" t="s">
        <v>1380</v>
      </c>
      <c r="C4045" t="s">
        <v>4557</v>
      </c>
      <c r="D4045" t="s">
        <v>1234</v>
      </c>
      <c r="E4045" t="s">
        <v>1254</v>
      </c>
      <c r="F4045" t="s">
        <v>380</v>
      </c>
      <c r="G4045" t="s">
        <v>1237</v>
      </c>
      <c r="H4045" t="s">
        <v>1243</v>
      </c>
      <c r="J4045">
        <v>92</v>
      </c>
    </row>
    <row r="4046" spans="1:10">
      <c r="A4046">
        <v>776339</v>
      </c>
      <c r="B4046" t="s">
        <v>4558</v>
      </c>
      <c r="C4046" t="s">
        <v>4557</v>
      </c>
      <c r="D4046" t="s">
        <v>1234</v>
      </c>
      <c r="E4046" t="s">
        <v>1242</v>
      </c>
      <c r="F4046" t="s">
        <v>1261</v>
      </c>
      <c r="G4046" t="s">
        <v>1237</v>
      </c>
      <c r="H4046" t="s">
        <v>1243</v>
      </c>
      <c r="J4046">
        <v>5</v>
      </c>
    </row>
    <row r="4047" spans="1:10">
      <c r="A4047">
        <v>715589</v>
      </c>
      <c r="B4047" t="s">
        <v>529</v>
      </c>
      <c r="C4047" t="s">
        <v>4557</v>
      </c>
      <c r="D4047" t="s">
        <v>1234</v>
      </c>
      <c r="E4047" t="s">
        <v>1271</v>
      </c>
      <c r="F4047" t="s">
        <v>380</v>
      </c>
      <c r="G4047" t="s">
        <v>1237</v>
      </c>
      <c r="H4047" t="s">
        <v>1243</v>
      </c>
      <c r="J4047">
        <v>93</v>
      </c>
    </row>
    <row r="4048" spans="1:10">
      <c r="A4048">
        <v>802026</v>
      </c>
      <c r="B4048" t="s">
        <v>927</v>
      </c>
      <c r="C4048" t="s">
        <v>4559</v>
      </c>
      <c r="D4048" t="s">
        <v>1241</v>
      </c>
      <c r="E4048" t="s">
        <v>1256</v>
      </c>
      <c r="F4048" t="s">
        <v>181</v>
      </c>
      <c r="G4048" t="s">
        <v>1237</v>
      </c>
      <c r="J4048">
        <v>17</v>
      </c>
    </row>
    <row r="4049" spans="1:10">
      <c r="A4049">
        <v>713645</v>
      </c>
      <c r="B4049" t="s">
        <v>1595</v>
      </c>
      <c r="C4049" t="s">
        <v>4560</v>
      </c>
      <c r="D4049" t="s">
        <v>1234</v>
      </c>
      <c r="E4049" t="s">
        <v>1254</v>
      </c>
      <c r="F4049" t="s">
        <v>380</v>
      </c>
      <c r="G4049" t="s">
        <v>1237</v>
      </c>
      <c r="J4049">
        <v>5</v>
      </c>
    </row>
    <row r="4050" spans="1:10">
      <c r="A4050">
        <v>813133</v>
      </c>
      <c r="B4050" t="s">
        <v>1406</v>
      </c>
      <c r="C4050" t="s">
        <v>4561</v>
      </c>
      <c r="D4050" t="s">
        <v>1241</v>
      </c>
      <c r="E4050" t="s">
        <v>1236</v>
      </c>
      <c r="F4050" t="s">
        <v>3561</v>
      </c>
      <c r="G4050" t="s">
        <v>1237</v>
      </c>
      <c r="J4050">
        <v>11</v>
      </c>
    </row>
    <row r="4051" spans="1:10">
      <c r="A4051">
        <v>887775</v>
      </c>
      <c r="B4051" t="s">
        <v>1770</v>
      </c>
      <c r="C4051" t="s">
        <v>4561</v>
      </c>
      <c r="D4051" t="s">
        <v>1241</v>
      </c>
      <c r="E4051" t="s">
        <v>1264</v>
      </c>
      <c r="F4051" t="s">
        <v>1263</v>
      </c>
      <c r="G4051" t="s">
        <v>1237</v>
      </c>
      <c r="H4051" t="s">
        <v>1243</v>
      </c>
      <c r="J4051">
        <v>0</v>
      </c>
    </row>
    <row r="4052" spans="1:10">
      <c r="A4052">
        <v>802184</v>
      </c>
      <c r="B4052" t="s">
        <v>2537</v>
      </c>
      <c r="C4052" t="s">
        <v>4561</v>
      </c>
      <c r="D4052" t="s">
        <v>1241</v>
      </c>
      <c r="F4052" t="s">
        <v>380</v>
      </c>
      <c r="G4052" t="s">
        <v>1237</v>
      </c>
      <c r="J4052">
        <v>70</v>
      </c>
    </row>
    <row r="4053" spans="1:10">
      <c r="A4053">
        <v>804766</v>
      </c>
      <c r="B4053" t="s">
        <v>1159</v>
      </c>
      <c r="C4053" t="s">
        <v>4561</v>
      </c>
      <c r="D4053" t="s">
        <v>1241</v>
      </c>
      <c r="E4053" t="s">
        <v>1264</v>
      </c>
      <c r="F4053" t="s">
        <v>1263</v>
      </c>
      <c r="G4053" t="s">
        <v>1237</v>
      </c>
      <c r="J4053">
        <v>64</v>
      </c>
    </row>
    <row r="4054" spans="1:10">
      <c r="A4054">
        <v>803605</v>
      </c>
      <c r="B4054" t="s">
        <v>3307</v>
      </c>
      <c r="C4054" t="s">
        <v>4561</v>
      </c>
      <c r="D4054" t="s">
        <v>1241</v>
      </c>
      <c r="F4054" t="s">
        <v>380</v>
      </c>
      <c r="G4054" t="s">
        <v>1237</v>
      </c>
      <c r="J4054">
        <v>88</v>
      </c>
    </row>
    <row r="4055" spans="1:10">
      <c r="A4055">
        <v>887776</v>
      </c>
      <c r="B4055" t="s">
        <v>1432</v>
      </c>
      <c r="C4055" t="s">
        <v>4561</v>
      </c>
      <c r="D4055" t="s">
        <v>1241</v>
      </c>
      <c r="E4055" t="s">
        <v>1264</v>
      </c>
      <c r="F4055" t="s">
        <v>1263</v>
      </c>
      <c r="G4055" t="s">
        <v>1237</v>
      </c>
      <c r="H4055" t="s">
        <v>1243</v>
      </c>
      <c r="J4055">
        <v>87</v>
      </c>
    </row>
    <row r="4056" spans="1:10">
      <c r="A4056">
        <v>808019</v>
      </c>
      <c r="B4056" t="s">
        <v>2136</v>
      </c>
      <c r="C4056" t="s">
        <v>4561</v>
      </c>
      <c r="D4056" t="s">
        <v>1241</v>
      </c>
      <c r="E4056" t="s">
        <v>1242</v>
      </c>
      <c r="F4056" t="s">
        <v>380</v>
      </c>
      <c r="G4056" t="s">
        <v>1237</v>
      </c>
      <c r="J4056">
        <v>65</v>
      </c>
    </row>
    <row r="4057" spans="1:10">
      <c r="A4057">
        <v>803676</v>
      </c>
      <c r="B4057" t="s">
        <v>1386</v>
      </c>
      <c r="C4057" t="s">
        <v>4562</v>
      </c>
      <c r="D4057" t="s">
        <v>1241</v>
      </c>
      <c r="E4057" t="s">
        <v>1236</v>
      </c>
      <c r="F4057" t="s">
        <v>380</v>
      </c>
      <c r="G4057" t="s">
        <v>1237</v>
      </c>
      <c r="H4057" t="s">
        <v>1243</v>
      </c>
      <c r="J4057">
        <v>86</v>
      </c>
    </row>
    <row r="4058" spans="1:10">
      <c r="A4058">
        <v>701020</v>
      </c>
      <c r="B4058" t="s">
        <v>1411</v>
      </c>
      <c r="C4058" t="s">
        <v>4563</v>
      </c>
      <c r="D4058" t="s">
        <v>1234</v>
      </c>
      <c r="E4058" t="s">
        <v>1248</v>
      </c>
      <c r="F4058" t="s">
        <v>380</v>
      </c>
      <c r="G4058" t="s">
        <v>1237</v>
      </c>
      <c r="J4058">
        <v>76</v>
      </c>
    </row>
    <row r="4059" spans="1:10">
      <c r="A4059">
        <v>716661</v>
      </c>
      <c r="B4059" t="s">
        <v>652</v>
      </c>
      <c r="C4059" t="s">
        <v>4564</v>
      </c>
      <c r="D4059" t="s">
        <v>1234</v>
      </c>
      <c r="E4059" t="s">
        <v>1236</v>
      </c>
      <c r="F4059" t="s">
        <v>380</v>
      </c>
      <c r="G4059" t="s">
        <v>1237</v>
      </c>
      <c r="J4059">
        <v>78</v>
      </c>
    </row>
    <row r="4060" spans="1:10">
      <c r="A4060">
        <v>703414</v>
      </c>
      <c r="B4060" t="s">
        <v>1258</v>
      </c>
      <c r="C4060" t="s">
        <v>4564</v>
      </c>
      <c r="D4060" t="s">
        <v>1234</v>
      </c>
      <c r="E4060" t="s">
        <v>1250</v>
      </c>
      <c r="F4060" t="s">
        <v>380</v>
      </c>
      <c r="G4060" t="s">
        <v>1237</v>
      </c>
      <c r="H4060" t="s">
        <v>1243</v>
      </c>
      <c r="J4060">
        <v>86</v>
      </c>
    </row>
    <row r="4061" spans="1:10">
      <c r="A4061">
        <v>779103</v>
      </c>
      <c r="B4061" t="s">
        <v>943</v>
      </c>
      <c r="C4061" t="s">
        <v>4565</v>
      </c>
      <c r="D4061" t="s">
        <v>1234</v>
      </c>
      <c r="E4061" t="s">
        <v>1271</v>
      </c>
      <c r="F4061" t="s">
        <v>169</v>
      </c>
      <c r="G4061" t="s">
        <v>1237</v>
      </c>
      <c r="H4061" t="s">
        <v>1243</v>
      </c>
      <c r="J4061">
        <v>17</v>
      </c>
    </row>
    <row r="4062" spans="1:10">
      <c r="A4062">
        <v>705112</v>
      </c>
      <c r="B4062" t="s">
        <v>4566</v>
      </c>
      <c r="C4062" t="s">
        <v>4567</v>
      </c>
      <c r="D4062" t="s">
        <v>1234</v>
      </c>
      <c r="E4062" t="s">
        <v>1256</v>
      </c>
      <c r="F4062" t="s">
        <v>179</v>
      </c>
      <c r="G4062" t="s">
        <v>1237</v>
      </c>
      <c r="J4062">
        <v>9</v>
      </c>
    </row>
    <row r="4063" spans="1:10">
      <c r="A4063">
        <v>804434</v>
      </c>
      <c r="B4063" t="s">
        <v>1592</v>
      </c>
      <c r="C4063" t="s">
        <v>4568</v>
      </c>
      <c r="D4063" t="s">
        <v>1241</v>
      </c>
      <c r="E4063" t="s">
        <v>1256</v>
      </c>
      <c r="F4063" t="s">
        <v>179</v>
      </c>
      <c r="G4063" t="s">
        <v>1237</v>
      </c>
      <c r="J4063">
        <v>7</v>
      </c>
    </row>
    <row r="4064" spans="1:10">
      <c r="A4064">
        <v>812651</v>
      </c>
      <c r="B4064" t="s">
        <v>1929</v>
      </c>
      <c r="C4064" t="s">
        <v>4569</v>
      </c>
      <c r="D4064" t="s">
        <v>1241</v>
      </c>
      <c r="E4064" t="s">
        <v>1312</v>
      </c>
      <c r="F4064" t="s">
        <v>380</v>
      </c>
      <c r="G4064" t="s">
        <v>1237</v>
      </c>
      <c r="J4064">
        <v>11</v>
      </c>
    </row>
    <row r="4065" spans="1:10">
      <c r="A4065">
        <v>709241</v>
      </c>
      <c r="B4065" t="s">
        <v>1025</v>
      </c>
      <c r="C4065" t="s">
        <v>4569</v>
      </c>
      <c r="D4065" t="s">
        <v>1234</v>
      </c>
      <c r="E4065" t="s">
        <v>1312</v>
      </c>
      <c r="F4065" t="s">
        <v>380</v>
      </c>
      <c r="G4065" t="s">
        <v>1237</v>
      </c>
      <c r="J4065">
        <v>14</v>
      </c>
    </row>
    <row r="4066" spans="1:10">
      <c r="A4066">
        <v>700937</v>
      </c>
      <c r="B4066" t="s">
        <v>935</v>
      </c>
      <c r="C4066" t="s">
        <v>4570</v>
      </c>
      <c r="D4066" t="s">
        <v>1234</v>
      </c>
      <c r="E4066" t="s">
        <v>1264</v>
      </c>
      <c r="F4066" t="s">
        <v>380</v>
      </c>
      <c r="G4066" t="s">
        <v>1237</v>
      </c>
      <c r="J4066">
        <v>77</v>
      </c>
    </row>
    <row r="4067" spans="1:10">
      <c r="A4067">
        <v>712952</v>
      </c>
      <c r="B4067" t="s">
        <v>116</v>
      </c>
      <c r="C4067" t="s">
        <v>4571</v>
      </c>
      <c r="D4067" t="s">
        <v>1234</v>
      </c>
      <c r="F4067" t="s">
        <v>1263</v>
      </c>
      <c r="G4067" t="s">
        <v>1237</v>
      </c>
      <c r="J4067">
        <v>53</v>
      </c>
    </row>
    <row r="4068" spans="1:10">
      <c r="A4068">
        <v>776042</v>
      </c>
      <c r="B4068" t="s">
        <v>3400</v>
      </c>
      <c r="C4068" t="s">
        <v>4572</v>
      </c>
      <c r="D4068" t="s">
        <v>1234</v>
      </c>
      <c r="F4068" t="s">
        <v>380</v>
      </c>
      <c r="G4068" t="s">
        <v>1237</v>
      </c>
      <c r="H4068" t="s">
        <v>1243</v>
      </c>
      <c r="I4068">
        <v>9150216</v>
      </c>
      <c r="J4068">
        <v>1</v>
      </c>
    </row>
    <row r="4069" spans="1:10">
      <c r="A4069">
        <v>891774</v>
      </c>
      <c r="B4069" t="s">
        <v>1849</v>
      </c>
      <c r="C4069" t="s">
        <v>4573</v>
      </c>
      <c r="D4069" t="s">
        <v>1241</v>
      </c>
      <c r="E4069" t="s">
        <v>1248</v>
      </c>
      <c r="F4069" t="s">
        <v>179</v>
      </c>
      <c r="G4069" t="s">
        <v>1237</v>
      </c>
      <c r="H4069" t="s">
        <v>1243</v>
      </c>
      <c r="J4069">
        <v>16</v>
      </c>
    </row>
    <row r="4070" spans="1:10">
      <c r="A4070">
        <v>713289</v>
      </c>
      <c r="B4070" t="s">
        <v>1399</v>
      </c>
      <c r="C4070" t="s">
        <v>4574</v>
      </c>
      <c r="D4070" t="s">
        <v>1234</v>
      </c>
      <c r="E4070" t="s">
        <v>1242</v>
      </c>
      <c r="F4070" t="s">
        <v>1261</v>
      </c>
      <c r="G4070" t="s">
        <v>1237</v>
      </c>
      <c r="J4070">
        <v>13</v>
      </c>
    </row>
    <row r="4071" spans="1:10">
      <c r="A4071">
        <v>801568</v>
      </c>
      <c r="B4071" t="s">
        <v>1795</v>
      </c>
      <c r="C4071" t="s">
        <v>4575</v>
      </c>
      <c r="D4071" t="s">
        <v>1241</v>
      </c>
      <c r="E4071" t="s">
        <v>1242</v>
      </c>
      <c r="F4071" t="s">
        <v>380</v>
      </c>
      <c r="G4071" t="s">
        <v>1237</v>
      </c>
      <c r="J4071">
        <v>87</v>
      </c>
    </row>
    <row r="4072" spans="1:10">
      <c r="A4072">
        <v>804050</v>
      </c>
      <c r="B4072" t="s">
        <v>965</v>
      </c>
      <c r="C4072" t="s">
        <v>4576</v>
      </c>
      <c r="D4072" t="s">
        <v>1241</v>
      </c>
      <c r="E4072" t="s">
        <v>1312</v>
      </c>
      <c r="F4072" t="s">
        <v>1937</v>
      </c>
      <c r="G4072" t="s">
        <v>1237</v>
      </c>
      <c r="J4072">
        <v>58</v>
      </c>
    </row>
    <row r="4073" spans="1:10">
      <c r="A4073">
        <v>717055</v>
      </c>
      <c r="B4073" t="s">
        <v>1023</v>
      </c>
      <c r="C4073" t="s">
        <v>4577</v>
      </c>
      <c r="D4073" t="s">
        <v>1234</v>
      </c>
      <c r="E4073" t="s">
        <v>1312</v>
      </c>
      <c r="F4073" t="s">
        <v>219</v>
      </c>
      <c r="G4073" t="s">
        <v>1237</v>
      </c>
      <c r="J4073">
        <v>55</v>
      </c>
    </row>
    <row r="4074" spans="1:10">
      <c r="A4074">
        <v>774752</v>
      </c>
      <c r="B4074" t="s">
        <v>1023</v>
      </c>
      <c r="C4074" t="s">
        <v>4577</v>
      </c>
      <c r="D4074" t="s">
        <v>1234</v>
      </c>
      <c r="E4074" t="s">
        <v>1312</v>
      </c>
      <c r="F4074" t="s">
        <v>219</v>
      </c>
      <c r="G4074" t="s">
        <v>1237</v>
      </c>
      <c r="H4074" t="s">
        <v>1243</v>
      </c>
      <c r="J4074">
        <v>89</v>
      </c>
    </row>
    <row r="4075" spans="1:10">
      <c r="A4075">
        <v>774751</v>
      </c>
      <c r="B4075" t="s">
        <v>1539</v>
      </c>
      <c r="C4075" t="s">
        <v>4577</v>
      </c>
      <c r="D4075" t="s">
        <v>1234</v>
      </c>
      <c r="E4075" t="s">
        <v>1312</v>
      </c>
      <c r="F4075" t="s">
        <v>219</v>
      </c>
      <c r="G4075" t="s">
        <v>1237</v>
      </c>
      <c r="H4075" t="s">
        <v>1243</v>
      </c>
      <c r="J4075">
        <v>85</v>
      </c>
    </row>
    <row r="4076" spans="1:10">
      <c r="A4076">
        <v>773739</v>
      </c>
      <c r="B4076" t="s">
        <v>1392</v>
      </c>
      <c r="C4076" t="s">
        <v>4578</v>
      </c>
      <c r="D4076" t="s">
        <v>1234</v>
      </c>
      <c r="F4076" t="s">
        <v>189</v>
      </c>
      <c r="G4076" t="s">
        <v>1237</v>
      </c>
      <c r="H4076" t="s">
        <v>1243</v>
      </c>
      <c r="I4076">
        <v>9150397</v>
      </c>
      <c r="J4076">
        <v>8</v>
      </c>
    </row>
    <row r="4077" spans="1:10">
      <c r="A4077">
        <v>708655</v>
      </c>
      <c r="B4077" t="s">
        <v>1288</v>
      </c>
      <c r="C4077" t="s">
        <v>4578</v>
      </c>
      <c r="D4077" t="s">
        <v>1234</v>
      </c>
      <c r="E4077" t="s">
        <v>1319</v>
      </c>
      <c r="F4077" t="s">
        <v>189</v>
      </c>
      <c r="G4077" t="s">
        <v>1237</v>
      </c>
      <c r="J4077">
        <v>76</v>
      </c>
    </row>
    <row r="4078" spans="1:10">
      <c r="A4078">
        <v>715248</v>
      </c>
      <c r="B4078" t="s">
        <v>1069</v>
      </c>
      <c r="C4078" t="s">
        <v>4579</v>
      </c>
      <c r="D4078" t="s">
        <v>1234</v>
      </c>
      <c r="E4078" t="s">
        <v>1248</v>
      </c>
      <c r="F4078" t="s">
        <v>380</v>
      </c>
      <c r="G4078" t="s">
        <v>1237</v>
      </c>
      <c r="H4078" t="s">
        <v>1243</v>
      </c>
      <c r="J4078">
        <v>84</v>
      </c>
    </row>
    <row r="4079" spans="1:10">
      <c r="A4079">
        <v>887307</v>
      </c>
      <c r="B4079" t="s">
        <v>1299</v>
      </c>
      <c r="C4079" t="s">
        <v>4580</v>
      </c>
      <c r="D4079" t="s">
        <v>1241</v>
      </c>
      <c r="E4079" t="s">
        <v>1319</v>
      </c>
      <c r="F4079" t="s">
        <v>189</v>
      </c>
      <c r="G4079" t="s">
        <v>1237</v>
      </c>
      <c r="H4079" t="s">
        <v>1243</v>
      </c>
      <c r="J4079">
        <v>11</v>
      </c>
    </row>
    <row r="4080" spans="1:10">
      <c r="A4080">
        <v>709784</v>
      </c>
      <c r="B4080" t="s">
        <v>1424</v>
      </c>
      <c r="C4080" t="s">
        <v>4581</v>
      </c>
      <c r="D4080" t="s">
        <v>1234</v>
      </c>
      <c r="E4080" t="s">
        <v>1242</v>
      </c>
      <c r="F4080" t="s">
        <v>179</v>
      </c>
      <c r="G4080" t="s">
        <v>1237</v>
      </c>
      <c r="J4080">
        <v>7</v>
      </c>
    </row>
    <row r="4081" spans="1:10">
      <c r="A4081">
        <v>802611</v>
      </c>
      <c r="B4081" t="s">
        <v>1351</v>
      </c>
      <c r="C4081" t="s">
        <v>4582</v>
      </c>
      <c r="D4081" t="s">
        <v>1241</v>
      </c>
      <c r="E4081" t="s">
        <v>1264</v>
      </c>
      <c r="F4081" t="s">
        <v>210</v>
      </c>
      <c r="G4081" t="s">
        <v>1237</v>
      </c>
      <c r="J4081">
        <v>86</v>
      </c>
    </row>
    <row r="4082" spans="1:10">
      <c r="A4082">
        <v>812953</v>
      </c>
      <c r="B4082" t="s">
        <v>965</v>
      </c>
      <c r="C4082" t="s">
        <v>1107</v>
      </c>
      <c r="D4082" t="s">
        <v>1241</v>
      </c>
      <c r="E4082" t="s">
        <v>1271</v>
      </c>
      <c r="F4082" t="s">
        <v>380</v>
      </c>
      <c r="G4082" t="s">
        <v>1237</v>
      </c>
      <c r="J4082">
        <v>82</v>
      </c>
    </row>
    <row r="4083" spans="1:10">
      <c r="A4083">
        <v>779187</v>
      </c>
      <c r="B4083" t="s">
        <v>1108</v>
      </c>
      <c r="C4083" t="s">
        <v>1107</v>
      </c>
      <c r="D4083" t="s">
        <v>1234</v>
      </c>
      <c r="E4083" t="s">
        <v>1236</v>
      </c>
      <c r="F4083" t="s">
        <v>179</v>
      </c>
      <c r="G4083" t="s">
        <v>1237</v>
      </c>
      <c r="J4083">
        <v>13</v>
      </c>
    </row>
    <row r="4084" spans="1:10">
      <c r="A4084">
        <v>811145</v>
      </c>
      <c r="B4084" t="s">
        <v>965</v>
      </c>
      <c r="C4084" t="s">
        <v>4583</v>
      </c>
      <c r="D4084" t="s">
        <v>1241</v>
      </c>
      <c r="E4084" t="s">
        <v>1248</v>
      </c>
      <c r="F4084" t="s">
        <v>2845</v>
      </c>
      <c r="G4084" t="s">
        <v>1237</v>
      </c>
      <c r="J4084">
        <v>89</v>
      </c>
    </row>
    <row r="4085" spans="1:10">
      <c r="A4085">
        <v>802255</v>
      </c>
      <c r="B4085" t="s">
        <v>1425</v>
      </c>
      <c r="C4085" t="s">
        <v>4584</v>
      </c>
      <c r="D4085" t="s">
        <v>1241</v>
      </c>
      <c r="F4085" t="s">
        <v>380</v>
      </c>
      <c r="G4085" t="s">
        <v>1237</v>
      </c>
      <c r="J4085">
        <v>70</v>
      </c>
    </row>
    <row r="4086" spans="1:10">
      <c r="A4086">
        <v>778773</v>
      </c>
      <c r="B4086" t="s">
        <v>935</v>
      </c>
      <c r="C4086" t="s">
        <v>4585</v>
      </c>
      <c r="D4086" t="s">
        <v>1234</v>
      </c>
      <c r="E4086" t="s">
        <v>1256</v>
      </c>
      <c r="F4086" t="s">
        <v>1937</v>
      </c>
      <c r="G4086" t="s">
        <v>1237</v>
      </c>
      <c r="J4086">
        <v>89</v>
      </c>
    </row>
    <row r="4087" spans="1:10">
      <c r="A4087">
        <v>702624</v>
      </c>
      <c r="B4087" t="s">
        <v>1298</v>
      </c>
      <c r="C4087" t="s">
        <v>4586</v>
      </c>
      <c r="D4087" t="s">
        <v>1234</v>
      </c>
      <c r="E4087" t="s">
        <v>1245</v>
      </c>
      <c r="F4087" t="s">
        <v>380</v>
      </c>
      <c r="G4087" t="s">
        <v>1237</v>
      </c>
      <c r="H4087" t="s">
        <v>1243</v>
      </c>
      <c r="J4087">
        <v>87</v>
      </c>
    </row>
    <row r="4088" spans="1:10">
      <c r="A4088">
        <v>712016</v>
      </c>
      <c r="B4088" t="s">
        <v>1133</v>
      </c>
      <c r="C4088" t="s">
        <v>4587</v>
      </c>
      <c r="D4088" t="s">
        <v>1234</v>
      </c>
      <c r="E4088" t="s">
        <v>1254</v>
      </c>
      <c r="F4088" t="s">
        <v>179</v>
      </c>
      <c r="G4088" t="s">
        <v>1237</v>
      </c>
      <c r="J4088">
        <v>96</v>
      </c>
    </row>
    <row r="4089" spans="1:10">
      <c r="A4089">
        <v>812872</v>
      </c>
      <c r="B4089" t="s">
        <v>915</v>
      </c>
      <c r="C4089" t="s">
        <v>4588</v>
      </c>
      <c r="D4089" t="s">
        <v>1241</v>
      </c>
      <c r="F4089" t="s">
        <v>380</v>
      </c>
      <c r="G4089" t="s">
        <v>1237</v>
      </c>
      <c r="J4089">
        <v>9</v>
      </c>
    </row>
    <row r="4090" spans="1:10">
      <c r="A4090">
        <v>811733</v>
      </c>
      <c r="B4090" t="s">
        <v>1429</v>
      </c>
      <c r="C4090" t="s">
        <v>4589</v>
      </c>
      <c r="D4090" t="s">
        <v>1241</v>
      </c>
      <c r="E4090" t="s">
        <v>1245</v>
      </c>
      <c r="F4090" t="s">
        <v>179</v>
      </c>
      <c r="G4090" t="s">
        <v>1237</v>
      </c>
      <c r="H4090" t="s">
        <v>1243</v>
      </c>
      <c r="I4090">
        <v>9155047</v>
      </c>
      <c r="J4090">
        <v>99</v>
      </c>
    </row>
    <row r="4091" spans="1:10">
      <c r="A4091">
        <v>813004</v>
      </c>
      <c r="B4091" t="s">
        <v>1307</v>
      </c>
      <c r="C4091" t="s">
        <v>4590</v>
      </c>
      <c r="D4091" t="s">
        <v>1241</v>
      </c>
      <c r="F4091" t="s">
        <v>380</v>
      </c>
      <c r="G4091" t="s">
        <v>1237</v>
      </c>
      <c r="J4091">
        <v>79</v>
      </c>
    </row>
    <row r="4092" spans="1:10">
      <c r="A4092">
        <v>803017</v>
      </c>
      <c r="B4092" t="s">
        <v>1351</v>
      </c>
      <c r="C4092" t="s">
        <v>4591</v>
      </c>
      <c r="D4092" t="s">
        <v>1241</v>
      </c>
      <c r="E4092" t="s">
        <v>1271</v>
      </c>
      <c r="F4092" t="s">
        <v>380</v>
      </c>
      <c r="G4092" t="s">
        <v>1237</v>
      </c>
      <c r="J4092">
        <v>68</v>
      </c>
    </row>
    <row r="4093" spans="1:10">
      <c r="A4093">
        <v>811334</v>
      </c>
      <c r="B4093" t="s">
        <v>1462</v>
      </c>
      <c r="C4093" t="s">
        <v>4592</v>
      </c>
      <c r="D4093" t="s">
        <v>1241</v>
      </c>
      <c r="F4093" t="s">
        <v>380</v>
      </c>
      <c r="G4093" t="s">
        <v>1237</v>
      </c>
      <c r="J4093">
        <v>75</v>
      </c>
    </row>
    <row r="4094" spans="1:10">
      <c r="A4094">
        <v>702444</v>
      </c>
      <c r="B4094" t="s">
        <v>1404</v>
      </c>
      <c r="C4094" t="s">
        <v>4593</v>
      </c>
      <c r="D4094" t="s">
        <v>1234</v>
      </c>
      <c r="E4094" t="s">
        <v>1242</v>
      </c>
      <c r="F4094" t="s">
        <v>380</v>
      </c>
      <c r="G4094" t="s">
        <v>1237</v>
      </c>
      <c r="J4094">
        <v>15</v>
      </c>
    </row>
    <row r="4095" spans="1:10">
      <c r="A4095">
        <v>704705</v>
      </c>
      <c r="B4095" t="s">
        <v>675</v>
      </c>
      <c r="C4095" t="s">
        <v>4594</v>
      </c>
      <c r="D4095" t="s">
        <v>1234</v>
      </c>
      <c r="E4095" t="s">
        <v>1242</v>
      </c>
      <c r="F4095" t="s">
        <v>380</v>
      </c>
      <c r="G4095" t="s">
        <v>1237</v>
      </c>
      <c r="J4095">
        <v>9</v>
      </c>
    </row>
    <row r="4096" spans="1:10">
      <c r="A4096">
        <v>714385</v>
      </c>
      <c r="B4096" t="s">
        <v>1411</v>
      </c>
      <c r="C4096" t="s">
        <v>4594</v>
      </c>
      <c r="D4096" t="s">
        <v>1234</v>
      </c>
      <c r="E4096" t="s">
        <v>1264</v>
      </c>
      <c r="F4096" t="s">
        <v>1263</v>
      </c>
      <c r="G4096" t="s">
        <v>1237</v>
      </c>
      <c r="J4096">
        <v>52</v>
      </c>
    </row>
    <row r="4097" spans="1:10">
      <c r="A4097">
        <v>712194</v>
      </c>
      <c r="B4097" t="s">
        <v>529</v>
      </c>
      <c r="C4097" t="s">
        <v>4594</v>
      </c>
      <c r="D4097" t="s">
        <v>1234</v>
      </c>
      <c r="E4097" t="s">
        <v>1235</v>
      </c>
      <c r="F4097" t="s">
        <v>171</v>
      </c>
      <c r="G4097" t="s">
        <v>1237</v>
      </c>
      <c r="H4097" t="s">
        <v>1243</v>
      </c>
      <c r="I4097">
        <v>9150172</v>
      </c>
      <c r="J4097">
        <v>93</v>
      </c>
    </row>
    <row r="4098" spans="1:10">
      <c r="A4098">
        <v>717189</v>
      </c>
      <c r="B4098" t="s">
        <v>1519</v>
      </c>
      <c r="C4098" t="s">
        <v>4594</v>
      </c>
      <c r="D4098" t="s">
        <v>1234</v>
      </c>
      <c r="E4098" t="s">
        <v>1242</v>
      </c>
      <c r="F4098" t="s">
        <v>380</v>
      </c>
      <c r="G4098" t="s">
        <v>1237</v>
      </c>
      <c r="J4098">
        <v>2</v>
      </c>
    </row>
    <row r="4099" spans="1:10">
      <c r="A4099">
        <v>710144</v>
      </c>
      <c r="B4099" t="s">
        <v>935</v>
      </c>
      <c r="C4099" t="s">
        <v>4594</v>
      </c>
      <c r="D4099" t="s">
        <v>1234</v>
      </c>
      <c r="E4099" t="s">
        <v>1248</v>
      </c>
      <c r="F4099" t="s">
        <v>327</v>
      </c>
      <c r="G4099" t="s">
        <v>1237</v>
      </c>
      <c r="H4099" t="s">
        <v>1243</v>
      </c>
      <c r="J4099">
        <v>98</v>
      </c>
    </row>
    <row r="4100" spans="1:10">
      <c r="A4100">
        <v>710222</v>
      </c>
      <c r="B4100" t="s">
        <v>1156</v>
      </c>
      <c r="C4100" t="s">
        <v>4594</v>
      </c>
      <c r="D4100" t="s">
        <v>1234</v>
      </c>
      <c r="E4100" t="s">
        <v>1236</v>
      </c>
      <c r="F4100" t="s">
        <v>380</v>
      </c>
      <c r="G4100" t="s">
        <v>1237</v>
      </c>
      <c r="J4100">
        <v>74</v>
      </c>
    </row>
    <row r="4101" spans="1:10">
      <c r="A4101">
        <v>774329</v>
      </c>
      <c r="B4101" t="s">
        <v>1477</v>
      </c>
      <c r="C4101" t="s">
        <v>4594</v>
      </c>
      <c r="D4101" t="s">
        <v>1234</v>
      </c>
      <c r="E4101" t="s">
        <v>1264</v>
      </c>
      <c r="F4101" t="s">
        <v>1263</v>
      </c>
      <c r="G4101" t="s">
        <v>1237</v>
      </c>
      <c r="H4101" t="s">
        <v>1243</v>
      </c>
      <c r="J4101">
        <v>94</v>
      </c>
    </row>
    <row r="4102" spans="1:10">
      <c r="A4102">
        <v>803646</v>
      </c>
      <c r="B4102" t="s">
        <v>4595</v>
      </c>
      <c r="C4102" t="s">
        <v>4596</v>
      </c>
      <c r="D4102" t="s">
        <v>1241</v>
      </c>
      <c r="E4102" t="s">
        <v>1264</v>
      </c>
      <c r="F4102" t="s">
        <v>1263</v>
      </c>
      <c r="G4102" t="s">
        <v>1237</v>
      </c>
      <c r="J4102">
        <v>62</v>
      </c>
    </row>
    <row r="4103" spans="1:10">
      <c r="A4103">
        <v>813387</v>
      </c>
      <c r="B4103" t="s">
        <v>1351</v>
      </c>
      <c r="C4103" t="s">
        <v>4596</v>
      </c>
      <c r="D4103" t="s">
        <v>1241</v>
      </c>
      <c r="F4103" t="s">
        <v>1367</v>
      </c>
      <c r="G4103" t="s">
        <v>1237</v>
      </c>
      <c r="J4103">
        <v>4</v>
      </c>
    </row>
    <row r="4104" spans="1:10">
      <c r="A4104">
        <v>803066</v>
      </c>
      <c r="B4104" t="s">
        <v>965</v>
      </c>
      <c r="C4104" t="s">
        <v>4596</v>
      </c>
      <c r="D4104" t="s">
        <v>1241</v>
      </c>
      <c r="F4104" t="s">
        <v>1263</v>
      </c>
      <c r="G4104" t="s">
        <v>1237</v>
      </c>
      <c r="J4104">
        <v>11</v>
      </c>
    </row>
    <row r="4105" spans="1:10">
      <c r="A4105">
        <v>809329</v>
      </c>
      <c r="B4105" t="s">
        <v>1432</v>
      </c>
      <c r="C4105" t="s">
        <v>4596</v>
      </c>
      <c r="D4105" t="s">
        <v>1241</v>
      </c>
      <c r="E4105" t="s">
        <v>1242</v>
      </c>
      <c r="F4105" t="s">
        <v>380</v>
      </c>
      <c r="G4105" t="s">
        <v>1237</v>
      </c>
      <c r="J4105">
        <v>88</v>
      </c>
    </row>
    <row r="4106" spans="1:10">
      <c r="A4106">
        <v>701894</v>
      </c>
      <c r="B4106" t="s">
        <v>4026</v>
      </c>
      <c r="C4106" t="s">
        <v>4597</v>
      </c>
      <c r="D4106" t="s">
        <v>1234</v>
      </c>
      <c r="F4106" t="s">
        <v>380</v>
      </c>
      <c r="G4106" t="s">
        <v>1237</v>
      </c>
      <c r="J4106">
        <v>78</v>
      </c>
    </row>
    <row r="4107" spans="1:10">
      <c r="A4107">
        <v>709117</v>
      </c>
      <c r="B4107" t="s">
        <v>1380</v>
      </c>
      <c r="C4107" t="s">
        <v>4597</v>
      </c>
      <c r="D4107" t="s">
        <v>1234</v>
      </c>
      <c r="E4107" t="s">
        <v>1242</v>
      </c>
      <c r="F4107" t="s">
        <v>380</v>
      </c>
      <c r="G4107" t="s">
        <v>1237</v>
      </c>
      <c r="J4107">
        <v>11</v>
      </c>
    </row>
    <row r="4108" spans="1:10">
      <c r="A4108">
        <v>702985</v>
      </c>
      <c r="B4108" t="s">
        <v>1288</v>
      </c>
      <c r="C4108" t="s">
        <v>4597</v>
      </c>
      <c r="D4108" t="s">
        <v>1234</v>
      </c>
      <c r="F4108" t="s">
        <v>380</v>
      </c>
      <c r="G4108" t="s">
        <v>1237</v>
      </c>
      <c r="J4108">
        <v>70</v>
      </c>
    </row>
    <row r="4109" spans="1:10">
      <c r="A4109">
        <v>710905</v>
      </c>
      <c r="B4109" t="s">
        <v>1477</v>
      </c>
      <c r="C4109" t="s">
        <v>4597</v>
      </c>
      <c r="D4109" t="s">
        <v>1234</v>
      </c>
      <c r="E4109" t="s">
        <v>1250</v>
      </c>
      <c r="F4109" t="s">
        <v>1367</v>
      </c>
      <c r="G4109" t="s">
        <v>1237</v>
      </c>
      <c r="J4109">
        <v>7</v>
      </c>
    </row>
    <row r="4110" spans="1:10">
      <c r="A4110">
        <v>802444</v>
      </c>
      <c r="B4110" t="s">
        <v>1478</v>
      </c>
      <c r="C4110" t="s">
        <v>4598</v>
      </c>
      <c r="D4110" t="s">
        <v>1241</v>
      </c>
      <c r="E4110" t="s">
        <v>1235</v>
      </c>
      <c r="F4110" t="s">
        <v>380</v>
      </c>
      <c r="G4110" t="s">
        <v>1237</v>
      </c>
      <c r="J4110">
        <v>9</v>
      </c>
    </row>
    <row r="4111" spans="1:10">
      <c r="A4111">
        <v>711670</v>
      </c>
      <c r="B4111" t="s">
        <v>1153</v>
      </c>
      <c r="C4111" t="s">
        <v>4599</v>
      </c>
      <c r="D4111" t="s">
        <v>1234</v>
      </c>
      <c r="E4111" t="s">
        <v>1235</v>
      </c>
      <c r="F4111" t="s">
        <v>179</v>
      </c>
      <c r="G4111" t="s">
        <v>1237</v>
      </c>
      <c r="H4111" t="s">
        <v>1243</v>
      </c>
      <c r="I4111">
        <v>9150248</v>
      </c>
      <c r="J4111">
        <v>94</v>
      </c>
    </row>
    <row r="4112" spans="1:10">
      <c r="A4112">
        <v>810245</v>
      </c>
      <c r="B4112" t="s">
        <v>1169</v>
      </c>
      <c r="C4112" t="s">
        <v>4600</v>
      </c>
      <c r="D4112" t="s">
        <v>1241</v>
      </c>
      <c r="F4112" t="s">
        <v>380</v>
      </c>
      <c r="G4112" t="s">
        <v>1237</v>
      </c>
      <c r="J4112">
        <v>6</v>
      </c>
    </row>
    <row r="4113" spans="1:10">
      <c r="A4113">
        <v>712048</v>
      </c>
      <c r="B4113" t="s">
        <v>1019</v>
      </c>
      <c r="C4113" t="s">
        <v>4601</v>
      </c>
      <c r="D4113" t="s">
        <v>1234</v>
      </c>
      <c r="E4113" t="s">
        <v>1254</v>
      </c>
      <c r="F4113" t="s">
        <v>380</v>
      </c>
      <c r="G4113" t="s">
        <v>1237</v>
      </c>
      <c r="J4113">
        <v>6</v>
      </c>
    </row>
    <row r="4114" spans="1:10">
      <c r="A4114">
        <v>710483</v>
      </c>
      <c r="B4114" t="s">
        <v>1258</v>
      </c>
      <c r="C4114" t="s">
        <v>4601</v>
      </c>
      <c r="D4114" t="s">
        <v>1234</v>
      </c>
      <c r="E4114" t="s">
        <v>1254</v>
      </c>
      <c r="F4114" t="s">
        <v>380</v>
      </c>
      <c r="G4114" t="s">
        <v>1237</v>
      </c>
      <c r="J4114">
        <v>0</v>
      </c>
    </row>
    <row r="4115" spans="1:10">
      <c r="A4115">
        <v>709716</v>
      </c>
      <c r="B4115" t="s">
        <v>938</v>
      </c>
      <c r="C4115" t="s">
        <v>4602</v>
      </c>
      <c r="D4115" t="s">
        <v>1234</v>
      </c>
      <c r="F4115" t="s">
        <v>380</v>
      </c>
      <c r="G4115" t="s">
        <v>1237</v>
      </c>
      <c r="J4115">
        <v>75</v>
      </c>
    </row>
    <row r="4116" spans="1:10">
      <c r="A4116">
        <v>704114</v>
      </c>
      <c r="B4116" t="s">
        <v>1075</v>
      </c>
      <c r="C4116" t="s">
        <v>4603</v>
      </c>
      <c r="D4116" t="s">
        <v>1234</v>
      </c>
      <c r="F4116" t="s">
        <v>380</v>
      </c>
      <c r="G4116" t="s">
        <v>1237</v>
      </c>
      <c r="J4116">
        <v>4</v>
      </c>
    </row>
    <row r="4117" spans="1:10">
      <c r="A4117">
        <v>802517</v>
      </c>
      <c r="B4117" t="s">
        <v>915</v>
      </c>
      <c r="C4117" t="s">
        <v>4604</v>
      </c>
      <c r="D4117" t="s">
        <v>1241</v>
      </c>
      <c r="F4117" t="s">
        <v>380</v>
      </c>
      <c r="G4117" t="s">
        <v>1237</v>
      </c>
      <c r="J4117">
        <v>8</v>
      </c>
    </row>
    <row r="4118" spans="1:10">
      <c r="A4118">
        <v>716236</v>
      </c>
      <c r="B4118" t="s">
        <v>935</v>
      </c>
      <c r="C4118" t="s">
        <v>4605</v>
      </c>
      <c r="D4118" t="s">
        <v>1234</v>
      </c>
      <c r="E4118" t="s">
        <v>1236</v>
      </c>
      <c r="F4118" t="s">
        <v>1568</v>
      </c>
      <c r="G4118" t="s">
        <v>1237</v>
      </c>
      <c r="J4118">
        <v>78</v>
      </c>
    </row>
    <row r="4119" spans="1:10">
      <c r="A4119">
        <v>811438</v>
      </c>
      <c r="B4119" t="s">
        <v>4606</v>
      </c>
      <c r="C4119" t="s">
        <v>4607</v>
      </c>
      <c r="D4119" t="s">
        <v>1241</v>
      </c>
      <c r="F4119" t="s">
        <v>380</v>
      </c>
      <c r="G4119" t="s">
        <v>1237</v>
      </c>
      <c r="J4119">
        <v>98</v>
      </c>
    </row>
    <row r="4120" spans="1:10">
      <c r="A4120">
        <v>810945</v>
      </c>
      <c r="B4120" t="s">
        <v>1726</v>
      </c>
      <c r="C4120" t="s">
        <v>4608</v>
      </c>
      <c r="D4120" t="s">
        <v>1241</v>
      </c>
      <c r="E4120" t="s">
        <v>1236</v>
      </c>
      <c r="F4120" t="s">
        <v>380</v>
      </c>
      <c r="G4120" t="s">
        <v>1237</v>
      </c>
      <c r="J4120">
        <v>80</v>
      </c>
    </row>
    <row r="4121" spans="1:10">
      <c r="A4121">
        <v>811443</v>
      </c>
      <c r="B4121" t="s">
        <v>1168</v>
      </c>
      <c r="C4121" t="s">
        <v>4608</v>
      </c>
      <c r="D4121" t="s">
        <v>1241</v>
      </c>
      <c r="E4121" t="s">
        <v>1236</v>
      </c>
      <c r="F4121" t="s">
        <v>1568</v>
      </c>
      <c r="G4121" t="s">
        <v>1237</v>
      </c>
      <c r="J4121">
        <v>57</v>
      </c>
    </row>
    <row r="4122" spans="1:10">
      <c r="A4122">
        <v>809771</v>
      </c>
      <c r="B4122" t="s">
        <v>1498</v>
      </c>
      <c r="C4122" t="s">
        <v>4608</v>
      </c>
      <c r="D4122" t="s">
        <v>1241</v>
      </c>
      <c r="E4122" t="s">
        <v>1236</v>
      </c>
      <c r="F4122" t="s">
        <v>1568</v>
      </c>
      <c r="G4122" t="s">
        <v>1237</v>
      </c>
      <c r="J4122">
        <v>80</v>
      </c>
    </row>
    <row r="4123" spans="1:10">
      <c r="A4123">
        <v>779178</v>
      </c>
      <c r="B4123" t="s">
        <v>1404</v>
      </c>
      <c r="C4123" t="s">
        <v>4609</v>
      </c>
      <c r="D4123" t="s">
        <v>1234</v>
      </c>
      <c r="E4123" t="s">
        <v>1254</v>
      </c>
      <c r="F4123" t="s">
        <v>179</v>
      </c>
      <c r="G4123" t="s">
        <v>1237</v>
      </c>
      <c r="J4123">
        <v>17</v>
      </c>
    </row>
    <row r="4124" spans="1:10">
      <c r="A4124">
        <v>709812</v>
      </c>
      <c r="B4124" t="s">
        <v>938</v>
      </c>
      <c r="C4124" t="s">
        <v>4610</v>
      </c>
      <c r="D4124" t="s">
        <v>1234</v>
      </c>
      <c r="F4124" t="s">
        <v>179</v>
      </c>
      <c r="G4124" t="s">
        <v>1237</v>
      </c>
      <c r="J4124">
        <v>82</v>
      </c>
    </row>
    <row r="4125" spans="1:10">
      <c r="A4125">
        <v>809026</v>
      </c>
      <c r="B4125" t="s">
        <v>1030</v>
      </c>
      <c r="C4125" t="s">
        <v>4611</v>
      </c>
      <c r="D4125" t="s">
        <v>1241</v>
      </c>
      <c r="F4125" t="s">
        <v>380</v>
      </c>
      <c r="G4125" t="s">
        <v>1237</v>
      </c>
      <c r="J4125">
        <v>70</v>
      </c>
    </row>
    <row r="4126" spans="1:10">
      <c r="A4126">
        <v>700010</v>
      </c>
      <c r="B4126" t="s">
        <v>1133</v>
      </c>
      <c r="C4126" t="s">
        <v>4612</v>
      </c>
      <c r="D4126" t="s">
        <v>1234</v>
      </c>
      <c r="E4126" t="s">
        <v>1264</v>
      </c>
      <c r="F4126" t="s">
        <v>380</v>
      </c>
      <c r="G4126" t="s">
        <v>1237</v>
      </c>
      <c r="H4126" t="s">
        <v>1243</v>
      </c>
      <c r="J4126">
        <v>85</v>
      </c>
    </row>
    <row r="4127" spans="1:10">
      <c r="A4127">
        <v>811425</v>
      </c>
      <c r="B4127" t="s">
        <v>1563</v>
      </c>
      <c r="C4127" t="s">
        <v>4613</v>
      </c>
      <c r="D4127" t="s">
        <v>1241</v>
      </c>
      <c r="E4127" t="s">
        <v>1292</v>
      </c>
      <c r="F4127" t="s">
        <v>169</v>
      </c>
      <c r="G4127" t="s">
        <v>1237</v>
      </c>
      <c r="H4127" t="s">
        <v>1243</v>
      </c>
      <c r="J4127">
        <v>4</v>
      </c>
    </row>
    <row r="4128" spans="1:10">
      <c r="A4128">
        <v>804801</v>
      </c>
      <c r="B4128" t="s">
        <v>131</v>
      </c>
      <c r="C4128" t="s">
        <v>4614</v>
      </c>
      <c r="D4128" t="s">
        <v>1241</v>
      </c>
      <c r="F4128" t="s">
        <v>380</v>
      </c>
      <c r="G4128" t="s">
        <v>1237</v>
      </c>
      <c r="H4128" t="s">
        <v>1243</v>
      </c>
      <c r="J4128">
        <v>89</v>
      </c>
    </row>
    <row r="4129" spans="1:10">
      <c r="A4129">
        <v>705020</v>
      </c>
      <c r="B4129" t="s">
        <v>3532</v>
      </c>
      <c r="C4129" t="s">
        <v>4615</v>
      </c>
      <c r="D4129" t="s">
        <v>1234</v>
      </c>
      <c r="F4129" t="s">
        <v>380</v>
      </c>
      <c r="G4129" t="s">
        <v>1237</v>
      </c>
      <c r="H4129" t="s">
        <v>1243</v>
      </c>
      <c r="J4129">
        <v>80</v>
      </c>
    </row>
    <row r="4130" spans="1:10">
      <c r="A4130">
        <v>807457</v>
      </c>
      <c r="B4130" t="s">
        <v>1592</v>
      </c>
      <c r="C4130" t="s">
        <v>4616</v>
      </c>
      <c r="D4130" t="s">
        <v>1241</v>
      </c>
      <c r="E4130" t="s">
        <v>1242</v>
      </c>
      <c r="F4130" t="s">
        <v>380</v>
      </c>
      <c r="G4130" t="s">
        <v>1237</v>
      </c>
      <c r="J4130">
        <v>11</v>
      </c>
    </row>
    <row r="4131" spans="1:10">
      <c r="A4131">
        <v>715971</v>
      </c>
      <c r="B4131" t="s">
        <v>122</v>
      </c>
      <c r="C4131" t="s">
        <v>4617</v>
      </c>
      <c r="D4131" t="s">
        <v>1234</v>
      </c>
      <c r="E4131" t="s">
        <v>1312</v>
      </c>
      <c r="F4131" t="s">
        <v>179</v>
      </c>
      <c r="G4131" t="s">
        <v>1237</v>
      </c>
      <c r="H4131" t="s">
        <v>1243</v>
      </c>
      <c r="J4131">
        <v>9</v>
      </c>
    </row>
    <row r="4132" spans="1:10">
      <c r="A4132">
        <v>718765</v>
      </c>
      <c r="B4132" t="s">
        <v>1023</v>
      </c>
      <c r="C4132" t="s">
        <v>4618</v>
      </c>
      <c r="D4132" t="s">
        <v>1234</v>
      </c>
      <c r="E4132" t="s">
        <v>1264</v>
      </c>
      <c r="F4132" t="s">
        <v>179</v>
      </c>
      <c r="G4132" t="s">
        <v>1237</v>
      </c>
      <c r="J4132">
        <v>87</v>
      </c>
    </row>
    <row r="4133" spans="1:10">
      <c r="A4133">
        <v>803872</v>
      </c>
      <c r="B4133" t="s">
        <v>4619</v>
      </c>
      <c r="C4133" t="s">
        <v>4620</v>
      </c>
      <c r="D4133" t="s">
        <v>1241</v>
      </c>
      <c r="E4133" t="s">
        <v>1236</v>
      </c>
      <c r="F4133" t="s">
        <v>1261</v>
      </c>
      <c r="G4133" t="s">
        <v>1237</v>
      </c>
    </row>
    <row r="4134" spans="1:10">
      <c r="A4134">
        <v>807795</v>
      </c>
      <c r="B4134" t="s">
        <v>4621</v>
      </c>
      <c r="C4134" t="s">
        <v>4620</v>
      </c>
      <c r="D4134" t="s">
        <v>1241</v>
      </c>
      <c r="E4134" t="s">
        <v>1236</v>
      </c>
      <c r="F4134" t="s">
        <v>1261</v>
      </c>
      <c r="G4134" t="s">
        <v>1237</v>
      </c>
    </row>
    <row r="4135" spans="1:10">
      <c r="A4135">
        <v>717343</v>
      </c>
      <c r="B4135" t="s">
        <v>1023</v>
      </c>
      <c r="C4135" t="s">
        <v>4622</v>
      </c>
      <c r="D4135" t="s">
        <v>1234</v>
      </c>
      <c r="F4135" t="s">
        <v>380</v>
      </c>
      <c r="G4135" t="s">
        <v>1237</v>
      </c>
      <c r="J4135">
        <v>56</v>
      </c>
    </row>
    <row r="4136" spans="1:10">
      <c r="A4136">
        <v>812058</v>
      </c>
      <c r="B4136" t="s">
        <v>915</v>
      </c>
      <c r="C4136" t="s">
        <v>4623</v>
      </c>
      <c r="D4136" t="s">
        <v>1241</v>
      </c>
      <c r="E4136" t="s">
        <v>1242</v>
      </c>
      <c r="F4136" t="s">
        <v>4017</v>
      </c>
      <c r="G4136" t="s">
        <v>1237</v>
      </c>
      <c r="J4136">
        <v>5</v>
      </c>
    </row>
    <row r="4137" spans="1:10">
      <c r="A4137">
        <v>716078</v>
      </c>
      <c r="B4137" t="s">
        <v>4175</v>
      </c>
      <c r="C4137" t="s">
        <v>4624</v>
      </c>
      <c r="D4137" t="s">
        <v>1234</v>
      </c>
      <c r="E4137" t="s">
        <v>1271</v>
      </c>
      <c r="F4137" t="s">
        <v>380</v>
      </c>
      <c r="G4137" t="s">
        <v>1237</v>
      </c>
      <c r="J4137">
        <v>95</v>
      </c>
    </row>
    <row r="4138" spans="1:10">
      <c r="A4138">
        <v>702101</v>
      </c>
      <c r="B4138" t="s">
        <v>2813</v>
      </c>
      <c r="C4138" t="s">
        <v>4625</v>
      </c>
      <c r="D4138" t="s">
        <v>1234</v>
      </c>
      <c r="E4138" t="s">
        <v>1312</v>
      </c>
      <c r="F4138" t="s">
        <v>380</v>
      </c>
      <c r="G4138" t="s">
        <v>1237</v>
      </c>
      <c r="H4138" t="s">
        <v>1243</v>
      </c>
      <c r="J4138">
        <v>92</v>
      </c>
    </row>
    <row r="4139" spans="1:10">
      <c r="A4139">
        <v>805377</v>
      </c>
      <c r="B4139" t="s">
        <v>929</v>
      </c>
      <c r="C4139" t="s">
        <v>4626</v>
      </c>
      <c r="D4139" t="s">
        <v>1241</v>
      </c>
      <c r="E4139" t="s">
        <v>1254</v>
      </c>
      <c r="F4139" t="s">
        <v>380</v>
      </c>
      <c r="G4139" t="s">
        <v>1237</v>
      </c>
      <c r="J4139">
        <v>6</v>
      </c>
    </row>
    <row r="4140" spans="1:10">
      <c r="A4140">
        <v>717455</v>
      </c>
      <c r="B4140" t="s">
        <v>1153</v>
      </c>
      <c r="C4140" t="s">
        <v>4627</v>
      </c>
      <c r="D4140" t="s">
        <v>1234</v>
      </c>
      <c r="E4140" t="s">
        <v>1254</v>
      </c>
      <c r="F4140" t="s">
        <v>1261</v>
      </c>
      <c r="G4140" t="s">
        <v>1237</v>
      </c>
      <c r="J4140">
        <v>9</v>
      </c>
    </row>
    <row r="4141" spans="1:10">
      <c r="A4141">
        <v>702145</v>
      </c>
      <c r="B4141" t="s">
        <v>1258</v>
      </c>
      <c r="C4141" t="s">
        <v>4628</v>
      </c>
      <c r="D4141" t="s">
        <v>1234</v>
      </c>
      <c r="E4141" t="s">
        <v>1254</v>
      </c>
      <c r="F4141" t="s">
        <v>1261</v>
      </c>
      <c r="G4141" t="s">
        <v>1237</v>
      </c>
      <c r="J4141">
        <v>97</v>
      </c>
    </row>
    <row r="4142" spans="1:10">
      <c r="A4142">
        <v>803164</v>
      </c>
      <c r="B4142" t="s">
        <v>1279</v>
      </c>
      <c r="C4142" t="s">
        <v>4629</v>
      </c>
      <c r="D4142" t="s">
        <v>1241</v>
      </c>
      <c r="E4142" t="s">
        <v>1292</v>
      </c>
      <c r="F4142" t="s">
        <v>179</v>
      </c>
      <c r="G4142" t="s">
        <v>1237</v>
      </c>
      <c r="H4142" t="s">
        <v>1243</v>
      </c>
      <c r="J4142">
        <v>3</v>
      </c>
    </row>
    <row r="4143" spans="1:10">
      <c r="A4143">
        <v>802542</v>
      </c>
      <c r="B4143" t="s">
        <v>1333</v>
      </c>
      <c r="C4143" t="s">
        <v>4630</v>
      </c>
      <c r="D4143" t="s">
        <v>1241</v>
      </c>
      <c r="E4143" t="s">
        <v>1292</v>
      </c>
      <c r="F4143" t="s">
        <v>179</v>
      </c>
      <c r="G4143" t="s">
        <v>1237</v>
      </c>
      <c r="H4143" t="s">
        <v>1243</v>
      </c>
      <c r="J4143">
        <v>93</v>
      </c>
    </row>
    <row r="4144" spans="1:10">
      <c r="A4144">
        <v>889189</v>
      </c>
      <c r="B4144" t="s">
        <v>4201</v>
      </c>
      <c r="C4144" t="s">
        <v>4631</v>
      </c>
      <c r="D4144" t="s">
        <v>1241</v>
      </c>
      <c r="F4144" t="s">
        <v>380</v>
      </c>
      <c r="G4144" t="s">
        <v>1237</v>
      </c>
      <c r="H4144" t="s">
        <v>1243</v>
      </c>
      <c r="J4144">
        <v>12</v>
      </c>
    </row>
    <row r="4145" spans="1:10">
      <c r="A4145">
        <v>707299</v>
      </c>
      <c r="B4145" t="s">
        <v>1023</v>
      </c>
      <c r="C4145" t="s">
        <v>4632</v>
      </c>
      <c r="D4145" t="s">
        <v>1234</v>
      </c>
      <c r="E4145" t="s">
        <v>1236</v>
      </c>
      <c r="F4145" t="s">
        <v>380</v>
      </c>
      <c r="G4145" t="s">
        <v>1237</v>
      </c>
      <c r="J4145">
        <v>84</v>
      </c>
    </row>
    <row r="4146" spans="1:10">
      <c r="A4146">
        <v>708456</v>
      </c>
      <c r="B4146" t="s">
        <v>675</v>
      </c>
      <c r="C4146" t="s">
        <v>4633</v>
      </c>
      <c r="D4146" t="s">
        <v>1234</v>
      </c>
      <c r="E4146" t="s">
        <v>1271</v>
      </c>
      <c r="F4146" t="s">
        <v>219</v>
      </c>
      <c r="G4146" t="s">
        <v>1237</v>
      </c>
      <c r="J4146">
        <v>84</v>
      </c>
    </row>
    <row r="4147" spans="1:10">
      <c r="A4147">
        <v>701484</v>
      </c>
      <c r="B4147" t="s">
        <v>1069</v>
      </c>
      <c r="C4147" t="s">
        <v>4633</v>
      </c>
      <c r="D4147" t="s">
        <v>1234</v>
      </c>
      <c r="E4147" t="s">
        <v>1312</v>
      </c>
      <c r="F4147" t="s">
        <v>219</v>
      </c>
      <c r="G4147" t="s">
        <v>1237</v>
      </c>
      <c r="J4147">
        <v>61</v>
      </c>
    </row>
    <row r="4148" spans="1:10">
      <c r="A4148">
        <v>891072</v>
      </c>
      <c r="B4148" t="s">
        <v>4634</v>
      </c>
      <c r="C4148" t="s">
        <v>4635</v>
      </c>
      <c r="D4148" t="s">
        <v>1241</v>
      </c>
      <c r="E4148" t="s">
        <v>1271</v>
      </c>
      <c r="F4148" t="s">
        <v>4636</v>
      </c>
      <c r="G4148" t="s">
        <v>1237</v>
      </c>
      <c r="J4148">
        <v>61</v>
      </c>
    </row>
    <row r="4149" spans="1:10">
      <c r="A4149">
        <v>713213</v>
      </c>
      <c r="B4149" t="s">
        <v>1288</v>
      </c>
      <c r="C4149" t="s">
        <v>4637</v>
      </c>
      <c r="D4149" t="s">
        <v>1234</v>
      </c>
      <c r="E4149" t="s">
        <v>1254</v>
      </c>
      <c r="F4149" t="s">
        <v>181</v>
      </c>
      <c r="G4149" t="s">
        <v>1237</v>
      </c>
      <c r="J4149">
        <v>92</v>
      </c>
    </row>
    <row r="4150" spans="1:10">
      <c r="A4150">
        <v>804283</v>
      </c>
      <c r="B4150" t="s">
        <v>1563</v>
      </c>
      <c r="C4150" t="s">
        <v>4638</v>
      </c>
      <c r="D4150" t="s">
        <v>1241</v>
      </c>
      <c r="E4150" t="s">
        <v>1312</v>
      </c>
      <c r="F4150" t="s">
        <v>219</v>
      </c>
      <c r="G4150" t="s">
        <v>1237</v>
      </c>
      <c r="H4150" t="s">
        <v>1243</v>
      </c>
      <c r="J4150">
        <v>16</v>
      </c>
    </row>
    <row r="4151" spans="1:10">
      <c r="A4151">
        <v>702151</v>
      </c>
      <c r="B4151" t="s">
        <v>1417</v>
      </c>
      <c r="C4151" t="s">
        <v>4639</v>
      </c>
      <c r="D4151" t="s">
        <v>1234</v>
      </c>
      <c r="E4151" t="s">
        <v>1249</v>
      </c>
      <c r="F4151" t="s">
        <v>380</v>
      </c>
      <c r="G4151" t="s">
        <v>1237</v>
      </c>
      <c r="J4151">
        <v>76</v>
      </c>
    </row>
    <row r="4152" spans="1:10">
      <c r="A4152">
        <v>778002</v>
      </c>
      <c r="B4152" t="s">
        <v>1258</v>
      </c>
      <c r="C4152" t="s">
        <v>4640</v>
      </c>
      <c r="D4152" t="s">
        <v>1234</v>
      </c>
      <c r="E4152" t="s">
        <v>1256</v>
      </c>
      <c r="F4152" t="s">
        <v>179</v>
      </c>
      <c r="G4152" t="s">
        <v>1237</v>
      </c>
      <c r="J4152">
        <v>90</v>
      </c>
    </row>
    <row r="4153" spans="1:10">
      <c r="A4153">
        <v>705306</v>
      </c>
      <c r="B4153" t="s">
        <v>1023</v>
      </c>
      <c r="C4153" t="s">
        <v>4641</v>
      </c>
      <c r="D4153" t="s">
        <v>1234</v>
      </c>
      <c r="E4153" t="s">
        <v>1236</v>
      </c>
      <c r="F4153" t="s">
        <v>1566</v>
      </c>
      <c r="G4153" t="s">
        <v>1237</v>
      </c>
      <c r="J4153">
        <v>2</v>
      </c>
    </row>
    <row r="4154" spans="1:10">
      <c r="A4154">
        <v>801989</v>
      </c>
      <c r="B4154" t="s">
        <v>1449</v>
      </c>
      <c r="C4154" t="s">
        <v>4642</v>
      </c>
      <c r="D4154" t="s">
        <v>1241</v>
      </c>
      <c r="E4154" t="s">
        <v>1236</v>
      </c>
      <c r="F4154" t="s">
        <v>1261</v>
      </c>
      <c r="G4154" t="s">
        <v>1237</v>
      </c>
      <c r="J4154">
        <v>86</v>
      </c>
    </row>
    <row r="4155" spans="1:10">
      <c r="A4155">
        <v>890395</v>
      </c>
      <c r="B4155" t="s">
        <v>960</v>
      </c>
      <c r="C4155" t="s">
        <v>4643</v>
      </c>
      <c r="D4155" t="s">
        <v>1241</v>
      </c>
      <c r="E4155" t="s">
        <v>1292</v>
      </c>
      <c r="F4155" t="s">
        <v>169</v>
      </c>
      <c r="G4155" t="s">
        <v>1237</v>
      </c>
      <c r="H4155" t="s">
        <v>1243</v>
      </c>
      <c r="J4155">
        <v>11</v>
      </c>
    </row>
    <row r="4156" spans="1:10">
      <c r="A4156">
        <v>706002</v>
      </c>
      <c r="B4156" t="s">
        <v>1019</v>
      </c>
      <c r="C4156" t="s">
        <v>4644</v>
      </c>
      <c r="D4156" t="s">
        <v>1234</v>
      </c>
      <c r="F4156" t="s">
        <v>380</v>
      </c>
      <c r="G4156" t="s">
        <v>1237</v>
      </c>
      <c r="J4156">
        <v>93</v>
      </c>
    </row>
    <row r="4157" spans="1:10">
      <c r="A4157">
        <v>703126</v>
      </c>
      <c r="B4157" t="s">
        <v>1028</v>
      </c>
      <c r="C4157" t="s">
        <v>4644</v>
      </c>
      <c r="D4157" t="s">
        <v>1234</v>
      </c>
      <c r="F4157" t="s">
        <v>1261</v>
      </c>
      <c r="G4157" t="s">
        <v>1237</v>
      </c>
      <c r="J4157">
        <v>76</v>
      </c>
    </row>
    <row r="4158" spans="1:10">
      <c r="A4158">
        <v>811923</v>
      </c>
      <c r="B4158" t="s">
        <v>1351</v>
      </c>
      <c r="C4158" t="s">
        <v>4645</v>
      </c>
      <c r="D4158" t="s">
        <v>1241</v>
      </c>
      <c r="E4158" t="s">
        <v>1242</v>
      </c>
      <c r="F4158" t="s">
        <v>179</v>
      </c>
      <c r="G4158" t="s">
        <v>1237</v>
      </c>
      <c r="J4158">
        <v>11</v>
      </c>
    </row>
    <row r="4159" spans="1:10">
      <c r="A4159">
        <v>888159</v>
      </c>
      <c r="B4159" t="s">
        <v>1085</v>
      </c>
      <c r="C4159" t="s">
        <v>4646</v>
      </c>
      <c r="D4159" t="s">
        <v>1241</v>
      </c>
      <c r="F4159" t="s">
        <v>1937</v>
      </c>
      <c r="G4159" t="s">
        <v>1237</v>
      </c>
      <c r="H4159" t="s">
        <v>1243</v>
      </c>
      <c r="I4159">
        <v>9155086</v>
      </c>
      <c r="J4159">
        <v>98</v>
      </c>
    </row>
    <row r="4160" spans="1:10">
      <c r="A4160">
        <v>810417</v>
      </c>
      <c r="B4160" t="s">
        <v>4647</v>
      </c>
      <c r="C4160" t="s">
        <v>4648</v>
      </c>
      <c r="D4160" t="s">
        <v>1241</v>
      </c>
      <c r="F4160" t="s">
        <v>210</v>
      </c>
      <c r="G4160" t="s">
        <v>1237</v>
      </c>
      <c r="J4160">
        <v>66</v>
      </c>
    </row>
    <row r="4161" spans="1:10">
      <c r="A4161">
        <v>807939</v>
      </c>
      <c r="B4161" t="s">
        <v>2274</v>
      </c>
      <c r="C4161" t="s">
        <v>4649</v>
      </c>
      <c r="D4161" t="s">
        <v>1241</v>
      </c>
      <c r="F4161" t="s">
        <v>380</v>
      </c>
      <c r="G4161" t="s">
        <v>1237</v>
      </c>
      <c r="J4161">
        <v>11</v>
      </c>
    </row>
    <row r="4162" spans="1:10">
      <c r="A4162">
        <v>714979</v>
      </c>
      <c r="B4162" t="s">
        <v>1745</v>
      </c>
      <c r="C4162" t="s">
        <v>4649</v>
      </c>
      <c r="D4162" t="s">
        <v>1234</v>
      </c>
      <c r="F4162" t="s">
        <v>380</v>
      </c>
      <c r="G4162" t="s">
        <v>1237</v>
      </c>
      <c r="J4162">
        <v>8</v>
      </c>
    </row>
    <row r="4163" spans="1:10">
      <c r="A4163">
        <v>804783</v>
      </c>
      <c r="B4163" t="s">
        <v>1563</v>
      </c>
      <c r="C4163" t="s">
        <v>4650</v>
      </c>
      <c r="D4163" t="s">
        <v>1241</v>
      </c>
      <c r="E4163" t="s">
        <v>1271</v>
      </c>
      <c r="F4163" t="s">
        <v>179</v>
      </c>
      <c r="G4163" t="s">
        <v>1237</v>
      </c>
      <c r="J4163">
        <v>72</v>
      </c>
    </row>
    <row r="4164" spans="1:10">
      <c r="A4164">
        <v>718434</v>
      </c>
      <c r="B4164" t="s">
        <v>946</v>
      </c>
      <c r="C4164" t="s">
        <v>4651</v>
      </c>
      <c r="D4164" t="s">
        <v>1234</v>
      </c>
      <c r="E4164" t="s">
        <v>1242</v>
      </c>
      <c r="F4164" t="s">
        <v>380</v>
      </c>
      <c r="G4164" t="s">
        <v>1237</v>
      </c>
      <c r="J4164">
        <v>9</v>
      </c>
    </row>
    <row r="4165" spans="1:10">
      <c r="A4165">
        <v>700930</v>
      </c>
      <c r="B4165" t="s">
        <v>675</v>
      </c>
      <c r="C4165" t="s">
        <v>4652</v>
      </c>
      <c r="D4165" t="s">
        <v>1234</v>
      </c>
      <c r="F4165" t="s">
        <v>380</v>
      </c>
      <c r="G4165" t="s">
        <v>1237</v>
      </c>
      <c r="J4165">
        <v>92</v>
      </c>
    </row>
    <row r="4166" spans="1:10">
      <c r="A4166">
        <v>889361</v>
      </c>
      <c r="B4166" t="s">
        <v>1795</v>
      </c>
      <c r="C4166" t="s">
        <v>4653</v>
      </c>
      <c r="D4166" t="s">
        <v>1241</v>
      </c>
      <c r="E4166" t="s">
        <v>1250</v>
      </c>
      <c r="F4166" t="s">
        <v>1261</v>
      </c>
      <c r="G4166" t="s">
        <v>1237</v>
      </c>
      <c r="H4166" t="s">
        <v>1243</v>
      </c>
      <c r="J4166">
        <v>5</v>
      </c>
    </row>
    <row r="4167" spans="1:10">
      <c r="A4167">
        <v>808547</v>
      </c>
      <c r="B4167" t="s">
        <v>2454</v>
      </c>
      <c r="C4167" t="s">
        <v>4654</v>
      </c>
      <c r="D4167" t="s">
        <v>1241</v>
      </c>
      <c r="F4167" t="s">
        <v>380</v>
      </c>
      <c r="G4167" t="s">
        <v>1237</v>
      </c>
      <c r="J4167">
        <v>78</v>
      </c>
    </row>
    <row r="4168" spans="1:10">
      <c r="A4168">
        <v>704070</v>
      </c>
      <c r="B4168" t="s">
        <v>1251</v>
      </c>
      <c r="C4168" t="s">
        <v>4655</v>
      </c>
      <c r="D4168" t="s">
        <v>1234</v>
      </c>
      <c r="F4168" t="s">
        <v>380</v>
      </c>
      <c r="G4168" t="s">
        <v>1237</v>
      </c>
      <c r="H4168" t="s">
        <v>1243</v>
      </c>
      <c r="J4168">
        <v>97</v>
      </c>
    </row>
    <row r="4169" spans="1:10">
      <c r="A4169">
        <v>705864</v>
      </c>
      <c r="B4169" t="s">
        <v>1824</v>
      </c>
      <c r="C4169" t="s">
        <v>4656</v>
      </c>
      <c r="D4169" t="s">
        <v>1234</v>
      </c>
      <c r="F4169" t="s">
        <v>380</v>
      </c>
      <c r="G4169" t="s">
        <v>1237</v>
      </c>
      <c r="J4169">
        <v>8</v>
      </c>
    </row>
    <row r="4170" spans="1:10">
      <c r="A4170">
        <v>807336</v>
      </c>
      <c r="B4170" t="s">
        <v>925</v>
      </c>
      <c r="C4170" t="s">
        <v>4657</v>
      </c>
      <c r="D4170" t="s">
        <v>1241</v>
      </c>
      <c r="E4170" t="s">
        <v>1319</v>
      </c>
      <c r="F4170" t="s">
        <v>179</v>
      </c>
      <c r="G4170" t="s">
        <v>1237</v>
      </c>
      <c r="H4170" t="s">
        <v>1243</v>
      </c>
      <c r="J4170">
        <v>6</v>
      </c>
    </row>
    <row r="4171" spans="1:10">
      <c r="A4171">
        <v>806893</v>
      </c>
      <c r="B4171" t="s">
        <v>1315</v>
      </c>
      <c r="C4171" t="s">
        <v>4658</v>
      </c>
      <c r="D4171" t="s">
        <v>1241</v>
      </c>
      <c r="F4171" t="s">
        <v>380</v>
      </c>
      <c r="G4171" t="s">
        <v>1237</v>
      </c>
      <c r="J4171">
        <v>8</v>
      </c>
    </row>
    <row r="4172" spans="1:10">
      <c r="A4172">
        <v>888138</v>
      </c>
      <c r="B4172" t="s">
        <v>2028</v>
      </c>
      <c r="C4172" t="s">
        <v>4659</v>
      </c>
      <c r="D4172" t="s">
        <v>1241</v>
      </c>
      <c r="E4172" t="s">
        <v>1264</v>
      </c>
      <c r="F4172" t="s">
        <v>219</v>
      </c>
      <c r="G4172" t="s">
        <v>1237</v>
      </c>
      <c r="H4172" t="s">
        <v>1243</v>
      </c>
      <c r="J4172">
        <v>87</v>
      </c>
    </row>
    <row r="4173" spans="1:10">
      <c r="A4173">
        <v>711642</v>
      </c>
      <c r="B4173" t="s">
        <v>1411</v>
      </c>
      <c r="C4173" t="s">
        <v>4660</v>
      </c>
      <c r="D4173" t="s">
        <v>1234</v>
      </c>
      <c r="E4173" t="s">
        <v>1248</v>
      </c>
      <c r="F4173" t="s">
        <v>380</v>
      </c>
      <c r="G4173" t="s">
        <v>1237</v>
      </c>
      <c r="H4173" t="s">
        <v>1243</v>
      </c>
      <c r="J4173">
        <v>84</v>
      </c>
    </row>
    <row r="4174" spans="1:10">
      <c r="A4174">
        <v>702133</v>
      </c>
      <c r="B4174" t="s">
        <v>1373</v>
      </c>
      <c r="C4174" t="s">
        <v>4661</v>
      </c>
      <c r="D4174" t="s">
        <v>1234</v>
      </c>
      <c r="F4174" t="s">
        <v>169</v>
      </c>
      <c r="G4174" t="s">
        <v>1237</v>
      </c>
      <c r="H4174" t="s">
        <v>1243</v>
      </c>
      <c r="J4174">
        <v>2</v>
      </c>
    </row>
    <row r="4175" spans="1:10">
      <c r="A4175">
        <v>708591</v>
      </c>
      <c r="B4175" t="s">
        <v>675</v>
      </c>
      <c r="C4175" t="s">
        <v>4662</v>
      </c>
      <c r="D4175" t="s">
        <v>1234</v>
      </c>
      <c r="E4175" t="s">
        <v>1248</v>
      </c>
      <c r="F4175" t="s">
        <v>380</v>
      </c>
      <c r="G4175" t="s">
        <v>1237</v>
      </c>
      <c r="H4175" t="s">
        <v>1243</v>
      </c>
      <c r="J4175">
        <v>87</v>
      </c>
    </row>
    <row r="4176" spans="1:10">
      <c r="A4176">
        <v>714554</v>
      </c>
      <c r="B4176" t="s">
        <v>1666</v>
      </c>
      <c r="C4176" t="s">
        <v>4663</v>
      </c>
      <c r="D4176" t="s">
        <v>1234</v>
      </c>
      <c r="E4176" t="s">
        <v>1249</v>
      </c>
      <c r="F4176" t="s">
        <v>380</v>
      </c>
      <c r="G4176" t="s">
        <v>1237</v>
      </c>
      <c r="J4176">
        <v>83</v>
      </c>
    </row>
    <row r="4177" spans="1:10">
      <c r="A4177">
        <v>705265</v>
      </c>
      <c r="B4177" t="s">
        <v>1013</v>
      </c>
      <c r="C4177" t="s">
        <v>4664</v>
      </c>
      <c r="D4177" t="s">
        <v>1234</v>
      </c>
      <c r="F4177" t="s">
        <v>380</v>
      </c>
      <c r="G4177" t="s">
        <v>1237</v>
      </c>
      <c r="J4177">
        <v>89</v>
      </c>
    </row>
    <row r="4178" spans="1:10">
      <c r="A4178">
        <v>705052</v>
      </c>
      <c r="B4178" t="s">
        <v>938</v>
      </c>
      <c r="C4178" t="s">
        <v>4665</v>
      </c>
      <c r="D4178" t="s">
        <v>1234</v>
      </c>
      <c r="E4178" t="s">
        <v>1242</v>
      </c>
      <c r="F4178" t="s">
        <v>380</v>
      </c>
      <c r="G4178" t="s">
        <v>1237</v>
      </c>
      <c r="J4178">
        <v>77</v>
      </c>
    </row>
    <row r="4179" spans="1:10">
      <c r="A4179">
        <v>709661</v>
      </c>
      <c r="B4179" t="s">
        <v>675</v>
      </c>
      <c r="C4179" t="s">
        <v>4666</v>
      </c>
      <c r="D4179" t="s">
        <v>1234</v>
      </c>
      <c r="F4179" t="s">
        <v>380</v>
      </c>
      <c r="G4179" t="s">
        <v>1237</v>
      </c>
      <c r="J4179">
        <v>4</v>
      </c>
    </row>
    <row r="4180" spans="1:10">
      <c r="A4180">
        <v>812083</v>
      </c>
      <c r="B4180" t="s">
        <v>1351</v>
      </c>
      <c r="C4180" t="s">
        <v>4667</v>
      </c>
      <c r="D4180" t="s">
        <v>1241</v>
      </c>
      <c r="F4180" t="s">
        <v>380</v>
      </c>
      <c r="G4180" t="s">
        <v>1237</v>
      </c>
      <c r="J4180">
        <v>73</v>
      </c>
    </row>
    <row r="4181" spans="1:10">
      <c r="A4181">
        <v>716044</v>
      </c>
      <c r="B4181" t="s">
        <v>1019</v>
      </c>
      <c r="C4181" t="s">
        <v>4668</v>
      </c>
      <c r="D4181" t="s">
        <v>1234</v>
      </c>
      <c r="E4181" t="s">
        <v>1236</v>
      </c>
      <c r="F4181" t="s">
        <v>380</v>
      </c>
      <c r="G4181" t="s">
        <v>1237</v>
      </c>
      <c r="J4181">
        <v>73</v>
      </c>
    </row>
    <row r="4182" spans="1:10">
      <c r="A4182">
        <v>708628</v>
      </c>
      <c r="B4182" t="s">
        <v>3944</v>
      </c>
      <c r="C4182" t="s">
        <v>4668</v>
      </c>
      <c r="D4182" t="s">
        <v>1234</v>
      </c>
      <c r="F4182" t="s">
        <v>380</v>
      </c>
      <c r="G4182" t="s">
        <v>1237</v>
      </c>
      <c r="J4182">
        <v>57</v>
      </c>
    </row>
    <row r="4183" spans="1:10">
      <c r="A4183">
        <v>706939</v>
      </c>
      <c r="B4183" t="s">
        <v>938</v>
      </c>
      <c r="C4183" t="s">
        <v>4668</v>
      </c>
      <c r="D4183" t="s">
        <v>1234</v>
      </c>
      <c r="F4183" t="s">
        <v>219</v>
      </c>
      <c r="G4183" t="s">
        <v>1237</v>
      </c>
      <c r="H4183" t="s">
        <v>1243</v>
      </c>
      <c r="I4183">
        <v>9150061</v>
      </c>
      <c r="J4183">
        <v>75</v>
      </c>
    </row>
    <row r="4184" spans="1:10">
      <c r="A4184">
        <v>701529</v>
      </c>
      <c r="B4184" t="s">
        <v>938</v>
      </c>
      <c r="C4184" t="s">
        <v>4668</v>
      </c>
      <c r="D4184" t="s">
        <v>1234</v>
      </c>
      <c r="F4184" t="s">
        <v>219</v>
      </c>
      <c r="G4184" t="s">
        <v>1237</v>
      </c>
      <c r="J4184">
        <v>75</v>
      </c>
    </row>
    <row r="4185" spans="1:10">
      <c r="A4185">
        <v>806074</v>
      </c>
      <c r="B4185" t="s">
        <v>1498</v>
      </c>
      <c r="C4185" t="s">
        <v>4669</v>
      </c>
      <c r="D4185" t="s">
        <v>1241</v>
      </c>
      <c r="E4185" t="s">
        <v>1248</v>
      </c>
      <c r="F4185" t="s">
        <v>171</v>
      </c>
      <c r="G4185" t="s">
        <v>1237</v>
      </c>
      <c r="J4185">
        <v>74</v>
      </c>
    </row>
    <row r="4186" spans="1:10">
      <c r="A4186">
        <v>708859</v>
      </c>
      <c r="B4186" t="s">
        <v>652</v>
      </c>
      <c r="C4186" t="s">
        <v>4670</v>
      </c>
      <c r="D4186" t="s">
        <v>1234</v>
      </c>
      <c r="E4186" t="s">
        <v>1250</v>
      </c>
      <c r="F4186" t="s">
        <v>169</v>
      </c>
      <c r="G4186" t="s">
        <v>1237</v>
      </c>
      <c r="H4186" t="s">
        <v>1243</v>
      </c>
      <c r="J4186">
        <v>9</v>
      </c>
    </row>
    <row r="4187" spans="1:10">
      <c r="A4187">
        <v>804962</v>
      </c>
      <c r="B4187" t="s">
        <v>4352</v>
      </c>
      <c r="C4187" t="s">
        <v>4671</v>
      </c>
      <c r="D4187" t="s">
        <v>1241</v>
      </c>
      <c r="E4187" t="s">
        <v>1250</v>
      </c>
      <c r="F4187" t="s">
        <v>169</v>
      </c>
      <c r="G4187" t="s">
        <v>1237</v>
      </c>
      <c r="H4187" t="s">
        <v>1243</v>
      </c>
      <c r="J4187">
        <v>7</v>
      </c>
    </row>
    <row r="4188" spans="1:10">
      <c r="A4188">
        <v>718839</v>
      </c>
      <c r="B4188" t="s">
        <v>671</v>
      </c>
      <c r="C4188" t="s">
        <v>4672</v>
      </c>
      <c r="D4188" t="s">
        <v>1234</v>
      </c>
      <c r="F4188" t="s">
        <v>1263</v>
      </c>
      <c r="G4188" t="s">
        <v>1237</v>
      </c>
      <c r="H4188" t="s">
        <v>1243</v>
      </c>
      <c r="J4188">
        <v>11</v>
      </c>
    </row>
    <row r="4189" spans="1:10">
      <c r="A4189">
        <v>800657</v>
      </c>
      <c r="B4189" t="s">
        <v>1355</v>
      </c>
      <c r="C4189" t="s">
        <v>4673</v>
      </c>
      <c r="D4189" t="s">
        <v>1241</v>
      </c>
      <c r="F4189" t="s">
        <v>1263</v>
      </c>
      <c r="G4189" t="s">
        <v>1237</v>
      </c>
      <c r="H4189" t="s">
        <v>1243</v>
      </c>
      <c r="J4189">
        <v>14</v>
      </c>
    </row>
    <row r="4190" spans="1:10">
      <c r="A4190">
        <v>779014</v>
      </c>
      <c r="B4190" t="s">
        <v>1105</v>
      </c>
      <c r="C4190" t="s">
        <v>4674</v>
      </c>
      <c r="D4190" t="s">
        <v>1234</v>
      </c>
      <c r="E4190" t="s">
        <v>1236</v>
      </c>
      <c r="F4190" t="s">
        <v>380</v>
      </c>
      <c r="G4190" t="s">
        <v>1237</v>
      </c>
      <c r="J4190">
        <v>10</v>
      </c>
    </row>
    <row r="4191" spans="1:10">
      <c r="A4191">
        <v>803663</v>
      </c>
      <c r="B4191" t="s">
        <v>131</v>
      </c>
      <c r="C4191" t="s">
        <v>4675</v>
      </c>
      <c r="D4191" t="s">
        <v>1241</v>
      </c>
      <c r="F4191" t="s">
        <v>380</v>
      </c>
      <c r="G4191" t="s">
        <v>1237</v>
      </c>
      <c r="J4191">
        <v>12</v>
      </c>
    </row>
    <row r="4192" spans="1:10">
      <c r="A4192">
        <v>889177</v>
      </c>
      <c r="B4192" t="s">
        <v>1267</v>
      </c>
      <c r="C4192" t="s">
        <v>4675</v>
      </c>
      <c r="D4192" t="s">
        <v>1241</v>
      </c>
      <c r="E4192" t="s">
        <v>1254</v>
      </c>
      <c r="F4192" t="s">
        <v>380</v>
      </c>
      <c r="G4192" t="s">
        <v>1237</v>
      </c>
      <c r="H4192" t="s">
        <v>1243</v>
      </c>
      <c r="J4192">
        <v>10</v>
      </c>
    </row>
    <row r="4193" spans="1:10">
      <c r="A4193">
        <v>808694</v>
      </c>
      <c r="B4193" t="s">
        <v>1592</v>
      </c>
      <c r="C4193" t="s">
        <v>4675</v>
      </c>
      <c r="D4193" t="s">
        <v>1241</v>
      </c>
      <c r="F4193" t="s">
        <v>380</v>
      </c>
      <c r="G4193" t="s">
        <v>1237</v>
      </c>
      <c r="J4193">
        <v>82</v>
      </c>
    </row>
    <row r="4194" spans="1:10">
      <c r="A4194">
        <v>707817</v>
      </c>
      <c r="B4194" t="s">
        <v>1133</v>
      </c>
      <c r="C4194" t="s">
        <v>4676</v>
      </c>
      <c r="D4194" t="s">
        <v>1234</v>
      </c>
      <c r="F4194" t="s">
        <v>380</v>
      </c>
      <c r="G4194" t="s">
        <v>1237</v>
      </c>
      <c r="H4194" t="s">
        <v>1243</v>
      </c>
      <c r="J4194">
        <v>89</v>
      </c>
    </row>
    <row r="4195" spans="1:10">
      <c r="A4195">
        <v>714501</v>
      </c>
      <c r="B4195" t="s">
        <v>1288</v>
      </c>
      <c r="C4195" t="s">
        <v>4676</v>
      </c>
      <c r="D4195" t="s">
        <v>1234</v>
      </c>
      <c r="F4195" t="s">
        <v>380</v>
      </c>
      <c r="G4195" t="s">
        <v>1237</v>
      </c>
      <c r="H4195" t="s">
        <v>1243</v>
      </c>
      <c r="J4195">
        <v>84</v>
      </c>
    </row>
    <row r="4196" spans="1:10">
      <c r="A4196">
        <v>775680</v>
      </c>
      <c r="B4196" t="s">
        <v>1399</v>
      </c>
      <c r="C4196" t="s">
        <v>4677</v>
      </c>
      <c r="D4196" t="s">
        <v>1234</v>
      </c>
      <c r="E4196" t="s">
        <v>1256</v>
      </c>
      <c r="F4196" t="s">
        <v>327</v>
      </c>
      <c r="G4196" t="s">
        <v>1237</v>
      </c>
      <c r="H4196" t="s">
        <v>1243</v>
      </c>
      <c r="I4196">
        <v>9150353</v>
      </c>
      <c r="J4196">
        <v>8</v>
      </c>
    </row>
    <row r="4197" spans="1:10">
      <c r="A4197">
        <v>703188</v>
      </c>
      <c r="B4197" t="s">
        <v>1718</v>
      </c>
      <c r="C4197" t="s">
        <v>4677</v>
      </c>
      <c r="D4197" t="s">
        <v>1234</v>
      </c>
      <c r="E4197" t="s">
        <v>1236</v>
      </c>
      <c r="F4197" t="s">
        <v>327</v>
      </c>
      <c r="G4197" t="s">
        <v>1237</v>
      </c>
      <c r="I4197">
        <v>1154996</v>
      </c>
      <c r="J4197">
        <v>76</v>
      </c>
    </row>
    <row r="4198" spans="1:10">
      <c r="A4198">
        <v>775667</v>
      </c>
      <c r="B4198" t="s">
        <v>1477</v>
      </c>
      <c r="C4198" t="s">
        <v>4677</v>
      </c>
      <c r="D4198" t="s">
        <v>1234</v>
      </c>
      <c r="E4198" t="s">
        <v>1256</v>
      </c>
      <c r="F4198" t="s">
        <v>327</v>
      </c>
      <c r="G4198" t="s">
        <v>1237</v>
      </c>
      <c r="H4198" t="s">
        <v>1243</v>
      </c>
      <c r="J4198">
        <v>11</v>
      </c>
    </row>
    <row r="4199" spans="1:10">
      <c r="A4199">
        <v>715772</v>
      </c>
      <c r="B4199" t="s">
        <v>1063</v>
      </c>
      <c r="C4199" t="s">
        <v>4678</v>
      </c>
      <c r="D4199" t="s">
        <v>1234</v>
      </c>
      <c r="E4199" t="s">
        <v>1242</v>
      </c>
      <c r="F4199" t="s">
        <v>380</v>
      </c>
      <c r="G4199" t="s">
        <v>1237</v>
      </c>
      <c r="J4199">
        <v>9</v>
      </c>
    </row>
    <row r="4200" spans="1:10">
      <c r="A4200">
        <v>701888</v>
      </c>
      <c r="B4200" t="s">
        <v>1539</v>
      </c>
      <c r="C4200" t="s">
        <v>4678</v>
      </c>
      <c r="D4200" t="s">
        <v>1234</v>
      </c>
      <c r="F4200" t="s">
        <v>348</v>
      </c>
      <c r="G4200" t="s">
        <v>1237</v>
      </c>
      <c r="H4200" t="s">
        <v>1243</v>
      </c>
      <c r="J4200">
        <v>9</v>
      </c>
    </row>
    <row r="4201" spans="1:10">
      <c r="A4201">
        <v>805272</v>
      </c>
      <c r="B4201" t="s">
        <v>1500</v>
      </c>
      <c r="C4201" t="s">
        <v>4679</v>
      </c>
      <c r="D4201" t="s">
        <v>1241</v>
      </c>
      <c r="E4201" t="s">
        <v>1236</v>
      </c>
      <c r="F4201" t="s">
        <v>380</v>
      </c>
      <c r="G4201" t="s">
        <v>1237</v>
      </c>
      <c r="H4201" t="s">
        <v>1243</v>
      </c>
      <c r="J4201">
        <v>87</v>
      </c>
    </row>
    <row r="4202" spans="1:10">
      <c r="A4202">
        <v>702793</v>
      </c>
      <c r="B4202" t="s">
        <v>1153</v>
      </c>
      <c r="C4202" t="s">
        <v>4680</v>
      </c>
      <c r="D4202" t="s">
        <v>1234</v>
      </c>
      <c r="E4202" t="s">
        <v>1250</v>
      </c>
      <c r="F4202" t="s">
        <v>1827</v>
      </c>
      <c r="G4202" t="s">
        <v>1237</v>
      </c>
      <c r="H4202" t="s">
        <v>1243</v>
      </c>
      <c r="I4202">
        <v>9150183</v>
      </c>
      <c r="J4202">
        <v>0</v>
      </c>
    </row>
    <row r="4203" spans="1:10">
      <c r="A4203">
        <v>776034</v>
      </c>
      <c r="B4203" t="s">
        <v>1019</v>
      </c>
      <c r="C4203" t="s">
        <v>4681</v>
      </c>
      <c r="D4203" t="s">
        <v>1234</v>
      </c>
      <c r="E4203" t="s">
        <v>1236</v>
      </c>
      <c r="F4203" t="s">
        <v>380</v>
      </c>
      <c r="G4203" t="s">
        <v>1237</v>
      </c>
      <c r="H4203" t="s">
        <v>1243</v>
      </c>
      <c r="J4203">
        <v>92</v>
      </c>
    </row>
    <row r="4204" spans="1:10">
      <c r="A4204">
        <v>703504</v>
      </c>
      <c r="B4204" t="s">
        <v>652</v>
      </c>
      <c r="C4204" t="s">
        <v>4682</v>
      </c>
      <c r="D4204" t="s">
        <v>1234</v>
      </c>
      <c r="F4204" t="s">
        <v>380</v>
      </c>
      <c r="G4204" t="s">
        <v>1237</v>
      </c>
      <c r="J4204">
        <v>8</v>
      </c>
    </row>
    <row r="4205" spans="1:10">
      <c r="A4205">
        <v>804154</v>
      </c>
      <c r="B4205" t="s">
        <v>1355</v>
      </c>
      <c r="C4205" t="s">
        <v>4683</v>
      </c>
      <c r="D4205" t="s">
        <v>1241</v>
      </c>
      <c r="E4205" t="s">
        <v>1242</v>
      </c>
      <c r="F4205" t="s">
        <v>179</v>
      </c>
      <c r="G4205" t="s">
        <v>1237</v>
      </c>
      <c r="J4205">
        <v>3</v>
      </c>
    </row>
    <row r="4206" spans="1:10">
      <c r="A4206">
        <v>715616</v>
      </c>
      <c r="B4206" t="s">
        <v>1288</v>
      </c>
      <c r="C4206" t="s">
        <v>4684</v>
      </c>
      <c r="D4206" t="s">
        <v>1234</v>
      </c>
      <c r="E4206" t="s">
        <v>1235</v>
      </c>
      <c r="F4206" t="s">
        <v>380</v>
      </c>
      <c r="G4206" t="s">
        <v>1237</v>
      </c>
      <c r="H4206" t="s">
        <v>1243</v>
      </c>
      <c r="J4206">
        <v>79</v>
      </c>
    </row>
    <row r="4207" spans="1:10">
      <c r="A4207">
        <v>774474</v>
      </c>
      <c r="B4207" t="s">
        <v>661</v>
      </c>
      <c r="C4207" t="s">
        <v>1076</v>
      </c>
      <c r="D4207" t="s">
        <v>1234</v>
      </c>
      <c r="E4207" t="s">
        <v>1256</v>
      </c>
      <c r="F4207" t="s">
        <v>195</v>
      </c>
      <c r="G4207" t="s">
        <v>1237</v>
      </c>
      <c r="H4207" t="s">
        <v>1243</v>
      </c>
      <c r="J4207">
        <v>15</v>
      </c>
    </row>
    <row r="4208" spans="1:10">
      <c r="A4208">
        <v>709346</v>
      </c>
      <c r="B4208" t="s">
        <v>675</v>
      </c>
      <c r="C4208" t="s">
        <v>1076</v>
      </c>
      <c r="D4208" t="s">
        <v>1234</v>
      </c>
      <c r="E4208" t="s">
        <v>1256</v>
      </c>
      <c r="F4208" t="s">
        <v>195</v>
      </c>
      <c r="G4208" t="s">
        <v>1237</v>
      </c>
      <c r="H4208" t="s">
        <v>1243</v>
      </c>
      <c r="J4208">
        <v>18</v>
      </c>
    </row>
    <row r="4209" spans="1:10">
      <c r="A4209">
        <v>774099</v>
      </c>
      <c r="B4209" t="s">
        <v>1105</v>
      </c>
      <c r="C4209" t="s">
        <v>4685</v>
      </c>
      <c r="D4209" t="s">
        <v>1234</v>
      </c>
      <c r="E4209" t="s">
        <v>1264</v>
      </c>
      <c r="F4209" t="s">
        <v>210</v>
      </c>
      <c r="G4209" t="s">
        <v>1237</v>
      </c>
      <c r="H4209" t="s">
        <v>1243</v>
      </c>
      <c r="J4209">
        <v>4</v>
      </c>
    </row>
    <row r="4210" spans="1:10">
      <c r="A4210">
        <v>888858</v>
      </c>
      <c r="B4210" t="s">
        <v>1307</v>
      </c>
      <c r="C4210" t="s">
        <v>4686</v>
      </c>
      <c r="D4210" t="s">
        <v>1241</v>
      </c>
      <c r="E4210" t="s">
        <v>1254</v>
      </c>
      <c r="F4210" t="s">
        <v>59</v>
      </c>
      <c r="G4210" t="s">
        <v>1237</v>
      </c>
      <c r="H4210" t="s">
        <v>1243</v>
      </c>
      <c r="I4210">
        <v>9155037</v>
      </c>
      <c r="J4210">
        <v>1</v>
      </c>
    </row>
    <row r="4211" spans="1:10">
      <c r="A4211">
        <v>888859</v>
      </c>
      <c r="B4211" t="s">
        <v>1333</v>
      </c>
      <c r="C4211" t="s">
        <v>4686</v>
      </c>
      <c r="D4211" t="s">
        <v>1241</v>
      </c>
      <c r="E4211" t="s">
        <v>1254</v>
      </c>
      <c r="F4211" t="s">
        <v>59</v>
      </c>
      <c r="G4211" t="s">
        <v>1237</v>
      </c>
      <c r="H4211" t="s">
        <v>1243</v>
      </c>
      <c r="I4211">
        <v>9155096</v>
      </c>
      <c r="J4211">
        <v>4</v>
      </c>
    </row>
    <row r="4212" spans="1:10">
      <c r="A4212">
        <v>801165</v>
      </c>
      <c r="B4212" t="s">
        <v>4595</v>
      </c>
      <c r="C4212" t="s">
        <v>4687</v>
      </c>
      <c r="D4212" t="s">
        <v>1241</v>
      </c>
      <c r="E4212" t="s">
        <v>1254</v>
      </c>
      <c r="F4212" t="s">
        <v>59</v>
      </c>
      <c r="G4212" t="s">
        <v>1237</v>
      </c>
      <c r="J4212">
        <v>71</v>
      </c>
    </row>
    <row r="4213" spans="1:10">
      <c r="A4213">
        <v>775688</v>
      </c>
      <c r="B4213" t="s">
        <v>1023</v>
      </c>
      <c r="C4213" t="s">
        <v>4688</v>
      </c>
      <c r="D4213" t="s">
        <v>1234</v>
      </c>
      <c r="E4213" t="s">
        <v>1254</v>
      </c>
      <c r="F4213" t="s">
        <v>59</v>
      </c>
      <c r="G4213" t="s">
        <v>1237</v>
      </c>
      <c r="H4213" t="s">
        <v>1243</v>
      </c>
      <c r="I4213">
        <v>9150184</v>
      </c>
      <c r="J4213">
        <v>71</v>
      </c>
    </row>
    <row r="4214" spans="1:10">
      <c r="A4214">
        <v>777706</v>
      </c>
      <c r="B4214" t="s">
        <v>1814</v>
      </c>
      <c r="C4214" t="s">
        <v>4688</v>
      </c>
      <c r="D4214" t="s">
        <v>1234</v>
      </c>
      <c r="E4214" t="s">
        <v>1236</v>
      </c>
      <c r="F4214" t="s">
        <v>169</v>
      </c>
      <c r="G4214" t="s">
        <v>1237</v>
      </c>
      <c r="H4214" t="s">
        <v>1243</v>
      </c>
      <c r="J4214">
        <v>13</v>
      </c>
    </row>
    <row r="4215" spans="1:10">
      <c r="A4215">
        <v>803812</v>
      </c>
      <c r="B4215" t="s">
        <v>1279</v>
      </c>
      <c r="C4215" t="s">
        <v>4689</v>
      </c>
      <c r="D4215" t="s">
        <v>1241</v>
      </c>
      <c r="F4215" t="s">
        <v>380</v>
      </c>
      <c r="G4215" t="s">
        <v>1237</v>
      </c>
      <c r="J4215">
        <v>80</v>
      </c>
    </row>
    <row r="4216" spans="1:10">
      <c r="A4216">
        <v>707419</v>
      </c>
      <c r="B4216" t="s">
        <v>671</v>
      </c>
      <c r="C4216" t="s">
        <v>4690</v>
      </c>
      <c r="D4216" t="s">
        <v>1234</v>
      </c>
      <c r="E4216" t="s">
        <v>1236</v>
      </c>
      <c r="F4216" t="s">
        <v>380</v>
      </c>
      <c r="G4216" t="s">
        <v>1237</v>
      </c>
      <c r="J4216">
        <v>94</v>
      </c>
    </row>
    <row r="4217" spans="1:10">
      <c r="A4217">
        <v>802836</v>
      </c>
      <c r="B4217" t="s">
        <v>1355</v>
      </c>
      <c r="C4217" t="s">
        <v>4691</v>
      </c>
      <c r="D4217" t="s">
        <v>1241</v>
      </c>
      <c r="E4217" t="s">
        <v>1242</v>
      </c>
      <c r="F4217" t="s">
        <v>380</v>
      </c>
      <c r="G4217" t="s">
        <v>1237</v>
      </c>
      <c r="J4217">
        <v>82</v>
      </c>
    </row>
    <row r="4218" spans="1:10">
      <c r="A4218">
        <v>700611</v>
      </c>
      <c r="B4218" t="s">
        <v>1133</v>
      </c>
      <c r="C4218" t="s">
        <v>4692</v>
      </c>
      <c r="D4218" t="s">
        <v>1234</v>
      </c>
      <c r="F4218" t="s">
        <v>380</v>
      </c>
      <c r="G4218" t="s">
        <v>1237</v>
      </c>
      <c r="J4218">
        <v>88</v>
      </c>
    </row>
    <row r="4219" spans="1:10">
      <c r="A4219">
        <v>801960</v>
      </c>
      <c r="B4219" t="s">
        <v>333</v>
      </c>
      <c r="C4219" t="s">
        <v>4693</v>
      </c>
      <c r="D4219" t="s">
        <v>1241</v>
      </c>
      <c r="F4219" t="s">
        <v>380</v>
      </c>
      <c r="G4219" t="s">
        <v>1237</v>
      </c>
      <c r="J4219">
        <v>73</v>
      </c>
    </row>
    <row r="4220" spans="1:10">
      <c r="A4220">
        <v>707596</v>
      </c>
      <c r="B4220" t="s">
        <v>529</v>
      </c>
      <c r="C4220" t="s">
        <v>4694</v>
      </c>
      <c r="D4220" t="s">
        <v>1234</v>
      </c>
      <c r="F4220" t="s">
        <v>1261</v>
      </c>
      <c r="G4220" t="s">
        <v>1237</v>
      </c>
      <c r="J4220">
        <v>94</v>
      </c>
    </row>
    <row r="4221" spans="1:10">
      <c r="A4221">
        <v>774344</v>
      </c>
      <c r="B4221" t="s">
        <v>1399</v>
      </c>
      <c r="C4221" t="s">
        <v>4694</v>
      </c>
      <c r="D4221" t="s">
        <v>1234</v>
      </c>
      <c r="E4221" t="s">
        <v>1236</v>
      </c>
      <c r="F4221" t="s">
        <v>219</v>
      </c>
      <c r="G4221" t="s">
        <v>1237</v>
      </c>
      <c r="H4221" t="s">
        <v>1243</v>
      </c>
      <c r="J4221">
        <v>8</v>
      </c>
    </row>
    <row r="4222" spans="1:10">
      <c r="A4222">
        <v>809177</v>
      </c>
      <c r="B4222" t="s">
        <v>4695</v>
      </c>
      <c r="C4222" t="s">
        <v>4694</v>
      </c>
      <c r="D4222" t="s">
        <v>1241</v>
      </c>
      <c r="E4222" t="s">
        <v>1271</v>
      </c>
      <c r="F4222" t="s">
        <v>1261</v>
      </c>
      <c r="G4222" t="s">
        <v>1237</v>
      </c>
      <c r="J4222">
        <v>90</v>
      </c>
    </row>
    <row r="4223" spans="1:10">
      <c r="A4223">
        <v>774343</v>
      </c>
      <c r="B4223" t="s">
        <v>1258</v>
      </c>
      <c r="C4223" t="s">
        <v>4694</v>
      </c>
      <c r="D4223" t="s">
        <v>1234</v>
      </c>
      <c r="E4223" t="s">
        <v>1236</v>
      </c>
      <c r="F4223" t="s">
        <v>1263</v>
      </c>
      <c r="G4223" t="s">
        <v>1237</v>
      </c>
      <c r="H4223" t="s">
        <v>1243</v>
      </c>
      <c r="J4223">
        <v>0</v>
      </c>
    </row>
    <row r="4224" spans="1:10">
      <c r="A4224">
        <v>714897</v>
      </c>
      <c r="B4224" t="s">
        <v>1288</v>
      </c>
      <c r="C4224" t="s">
        <v>4694</v>
      </c>
      <c r="D4224" t="s">
        <v>1234</v>
      </c>
      <c r="E4224" t="s">
        <v>1249</v>
      </c>
      <c r="F4224" t="s">
        <v>380</v>
      </c>
      <c r="G4224" t="s">
        <v>1237</v>
      </c>
      <c r="J4224">
        <v>78</v>
      </c>
    </row>
    <row r="4225" spans="1:10">
      <c r="A4225">
        <v>812119</v>
      </c>
      <c r="B4225" t="s">
        <v>2185</v>
      </c>
      <c r="C4225" t="s">
        <v>4696</v>
      </c>
      <c r="D4225" t="s">
        <v>1241</v>
      </c>
      <c r="E4225" t="s">
        <v>1249</v>
      </c>
      <c r="F4225" t="s">
        <v>380</v>
      </c>
      <c r="G4225" t="s">
        <v>1237</v>
      </c>
      <c r="J4225">
        <v>5</v>
      </c>
    </row>
    <row r="4226" spans="1:10">
      <c r="A4226">
        <v>806094</v>
      </c>
      <c r="B4226" t="s">
        <v>130</v>
      </c>
      <c r="C4226" t="s">
        <v>4696</v>
      </c>
      <c r="D4226" t="s">
        <v>1241</v>
      </c>
      <c r="E4226" t="s">
        <v>1242</v>
      </c>
      <c r="F4226" t="s">
        <v>380</v>
      </c>
      <c r="G4226" t="s">
        <v>1237</v>
      </c>
      <c r="J4226">
        <v>8</v>
      </c>
    </row>
    <row r="4227" spans="1:10">
      <c r="A4227">
        <v>707476</v>
      </c>
      <c r="B4227" t="s">
        <v>4697</v>
      </c>
      <c r="C4227" t="s">
        <v>4698</v>
      </c>
      <c r="D4227" t="s">
        <v>1234</v>
      </c>
      <c r="E4227" t="s">
        <v>1245</v>
      </c>
      <c r="F4227" t="s">
        <v>380</v>
      </c>
      <c r="G4227" t="s">
        <v>1237</v>
      </c>
      <c r="H4227" t="s">
        <v>1243</v>
      </c>
      <c r="J4227">
        <v>89</v>
      </c>
    </row>
    <row r="4228" spans="1:10">
      <c r="A4228">
        <v>702131</v>
      </c>
      <c r="B4228" t="s">
        <v>1069</v>
      </c>
      <c r="C4228" t="s">
        <v>4698</v>
      </c>
      <c r="D4228" t="s">
        <v>1234</v>
      </c>
      <c r="F4228" t="s">
        <v>380</v>
      </c>
      <c r="G4228" t="s">
        <v>1237</v>
      </c>
      <c r="H4228" t="s">
        <v>1243</v>
      </c>
      <c r="J4228">
        <v>87</v>
      </c>
    </row>
    <row r="4229" spans="1:10">
      <c r="A4229">
        <v>810127</v>
      </c>
      <c r="B4229" t="s">
        <v>1432</v>
      </c>
      <c r="C4229" t="s">
        <v>4699</v>
      </c>
      <c r="D4229" t="s">
        <v>1241</v>
      </c>
      <c r="E4229" t="s">
        <v>1242</v>
      </c>
      <c r="F4229" t="s">
        <v>380</v>
      </c>
      <c r="G4229" t="s">
        <v>1237</v>
      </c>
      <c r="J4229">
        <v>94</v>
      </c>
    </row>
    <row r="4230" spans="1:10">
      <c r="A4230">
        <v>716090</v>
      </c>
      <c r="B4230" t="s">
        <v>935</v>
      </c>
      <c r="C4230" t="s">
        <v>4700</v>
      </c>
      <c r="D4230" t="s">
        <v>1234</v>
      </c>
      <c r="E4230" t="s">
        <v>1264</v>
      </c>
      <c r="F4230" t="s">
        <v>380</v>
      </c>
      <c r="G4230" t="s">
        <v>1237</v>
      </c>
      <c r="H4230" t="s">
        <v>1243</v>
      </c>
      <c r="J4230">
        <v>79</v>
      </c>
    </row>
    <row r="4231" spans="1:10">
      <c r="A4231">
        <v>775168</v>
      </c>
      <c r="B4231" t="s">
        <v>661</v>
      </c>
      <c r="C4231" t="s">
        <v>4701</v>
      </c>
      <c r="D4231" t="s">
        <v>1234</v>
      </c>
      <c r="E4231" t="s">
        <v>1249</v>
      </c>
      <c r="F4231" t="s">
        <v>1829</v>
      </c>
      <c r="G4231" t="s">
        <v>1237</v>
      </c>
      <c r="H4231" t="s">
        <v>1243</v>
      </c>
      <c r="I4231">
        <v>9150268</v>
      </c>
      <c r="J4231">
        <v>98</v>
      </c>
    </row>
    <row r="4232" spans="1:10">
      <c r="A4232">
        <v>706397</v>
      </c>
      <c r="B4232" t="s">
        <v>1298</v>
      </c>
      <c r="C4232" t="s">
        <v>4702</v>
      </c>
      <c r="D4232" t="s">
        <v>1234</v>
      </c>
      <c r="E4232" t="s">
        <v>1254</v>
      </c>
      <c r="F4232" t="s">
        <v>380</v>
      </c>
      <c r="G4232" t="s">
        <v>1237</v>
      </c>
      <c r="J4232">
        <v>94</v>
      </c>
    </row>
    <row r="4233" spans="1:10">
      <c r="A4233">
        <v>712343</v>
      </c>
      <c r="B4233" t="s">
        <v>1023</v>
      </c>
      <c r="C4233" t="s">
        <v>4703</v>
      </c>
      <c r="D4233" t="s">
        <v>1234</v>
      </c>
      <c r="E4233" t="s">
        <v>1250</v>
      </c>
      <c r="F4233" t="s">
        <v>380</v>
      </c>
      <c r="G4233" t="s">
        <v>1237</v>
      </c>
      <c r="J4233">
        <v>92</v>
      </c>
    </row>
    <row r="4234" spans="1:10">
      <c r="A4234">
        <v>711356</v>
      </c>
      <c r="B4234" t="s">
        <v>1071</v>
      </c>
      <c r="C4234" t="s">
        <v>4704</v>
      </c>
      <c r="D4234" t="s">
        <v>1234</v>
      </c>
      <c r="E4234" t="s">
        <v>1271</v>
      </c>
      <c r="F4234" t="s">
        <v>179</v>
      </c>
      <c r="G4234" t="s">
        <v>1237</v>
      </c>
      <c r="J4234">
        <v>89</v>
      </c>
    </row>
    <row r="4235" spans="1:10">
      <c r="A4235">
        <v>708147</v>
      </c>
      <c r="B4235" t="s">
        <v>655</v>
      </c>
      <c r="C4235" t="s">
        <v>4705</v>
      </c>
      <c r="D4235" t="s">
        <v>1234</v>
      </c>
      <c r="E4235" t="s">
        <v>1264</v>
      </c>
      <c r="F4235" t="s">
        <v>380</v>
      </c>
      <c r="G4235" t="s">
        <v>1237</v>
      </c>
      <c r="J4235">
        <v>93</v>
      </c>
    </row>
    <row r="4236" spans="1:10">
      <c r="A4236">
        <v>801108</v>
      </c>
      <c r="B4236" t="s">
        <v>1351</v>
      </c>
      <c r="C4236" t="s">
        <v>4706</v>
      </c>
      <c r="D4236" t="s">
        <v>1241</v>
      </c>
      <c r="E4236" t="s">
        <v>1236</v>
      </c>
      <c r="F4236" t="s">
        <v>380</v>
      </c>
      <c r="G4236" t="s">
        <v>1237</v>
      </c>
      <c r="J4236">
        <v>77</v>
      </c>
    </row>
    <row r="4237" spans="1:10">
      <c r="A4237">
        <v>812542</v>
      </c>
      <c r="B4237" t="s">
        <v>1478</v>
      </c>
      <c r="C4237" t="s">
        <v>4706</v>
      </c>
      <c r="D4237" t="s">
        <v>1241</v>
      </c>
      <c r="F4237" t="s">
        <v>380</v>
      </c>
      <c r="G4237" t="s">
        <v>1237</v>
      </c>
      <c r="J4237">
        <v>8</v>
      </c>
    </row>
    <row r="4238" spans="1:10">
      <c r="A4238">
        <v>806611</v>
      </c>
      <c r="B4238" t="s">
        <v>4707</v>
      </c>
      <c r="C4238" t="s">
        <v>4708</v>
      </c>
      <c r="D4238" t="s">
        <v>1241</v>
      </c>
      <c r="E4238" t="s">
        <v>1236</v>
      </c>
      <c r="F4238" t="s">
        <v>380</v>
      </c>
      <c r="G4238" t="s">
        <v>1237</v>
      </c>
      <c r="H4238" t="s">
        <v>1243</v>
      </c>
      <c r="J4238">
        <v>90</v>
      </c>
    </row>
    <row r="4239" spans="1:10">
      <c r="A4239">
        <v>705788</v>
      </c>
      <c r="B4239" t="s">
        <v>938</v>
      </c>
      <c r="C4239" t="s">
        <v>4709</v>
      </c>
      <c r="D4239" t="s">
        <v>1234</v>
      </c>
      <c r="E4239" t="s">
        <v>1236</v>
      </c>
      <c r="F4239" t="s">
        <v>380</v>
      </c>
      <c r="G4239" t="s">
        <v>1237</v>
      </c>
      <c r="J4239">
        <v>77</v>
      </c>
    </row>
    <row r="4240" spans="1:10">
      <c r="A4240">
        <v>889124</v>
      </c>
      <c r="B4240" t="s">
        <v>131</v>
      </c>
      <c r="C4240" t="s">
        <v>4710</v>
      </c>
      <c r="D4240" t="s">
        <v>1241</v>
      </c>
      <c r="F4240" t="s">
        <v>380</v>
      </c>
      <c r="G4240" t="s">
        <v>1237</v>
      </c>
      <c r="H4240" t="s">
        <v>1243</v>
      </c>
      <c r="J4240">
        <v>4</v>
      </c>
    </row>
    <row r="4241" spans="1:10">
      <c r="A4241">
        <v>887768</v>
      </c>
      <c r="B4241" t="s">
        <v>1683</v>
      </c>
      <c r="C4241" t="s">
        <v>4711</v>
      </c>
      <c r="D4241" t="s">
        <v>1241</v>
      </c>
      <c r="E4241" t="s">
        <v>1264</v>
      </c>
      <c r="F4241" t="s">
        <v>179</v>
      </c>
      <c r="G4241" t="s">
        <v>1237</v>
      </c>
      <c r="H4241" t="s">
        <v>1243</v>
      </c>
      <c r="J4241">
        <v>81</v>
      </c>
    </row>
    <row r="4242" spans="1:10">
      <c r="A4242">
        <v>805022</v>
      </c>
      <c r="B4242" t="s">
        <v>1307</v>
      </c>
      <c r="C4242" t="s">
        <v>4711</v>
      </c>
      <c r="D4242" t="s">
        <v>1241</v>
      </c>
      <c r="E4242" t="s">
        <v>1236</v>
      </c>
      <c r="F4242" t="s">
        <v>380</v>
      </c>
      <c r="G4242" t="s">
        <v>1237</v>
      </c>
      <c r="J4242">
        <v>89</v>
      </c>
    </row>
    <row r="4243" spans="1:10">
      <c r="A4243">
        <v>800683</v>
      </c>
      <c r="B4243" t="s">
        <v>1478</v>
      </c>
      <c r="C4243" t="s">
        <v>4712</v>
      </c>
      <c r="D4243" t="s">
        <v>1241</v>
      </c>
      <c r="E4243" t="s">
        <v>1319</v>
      </c>
      <c r="F4243" t="s">
        <v>179</v>
      </c>
      <c r="G4243" t="s">
        <v>1237</v>
      </c>
      <c r="J4243">
        <v>10</v>
      </c>
    </row>
    <row r="4244" spans="1:10">
      <c r="A4244">
        <v>800909</v>
      </c>
      <c r="B4244" t="s">
        <v>4713</v>
      </c>
      <c r="C4244" t="s">
        <v>4714</v>
      </c>
      <c r="D4244" t="s">
        <v>1241</v>
      </c>
      <c r="E4244" t="s">
        <v>1236</v>
      </c>
      <c r="F4244" t="s">
        <v>181</v>
      </c>
      <c r="G4244" t="s">
        <v>1237</v>
      </c>
      <c r="J4244">
        <v>8</v>
      </c>
    </row>
    <row r="4245" spans="1:10">
      <c r="A4245">
        <v>810087</v>
      </c>
      <c r="B4245" t="s">
        <v>1252</v>
      </c>
      <c r="C4245" t="s">
        <v>4715</v>
      </c>
      <c r="D4245" t="s">
        <v>1241</v>
      </c>
      <c r="E4245" t="s">
        <v>1236</v>
      </c>
      <c r="F4245" t="s">
        <v>380</v>
      </c>
      <c r="G4245" t="s">
        <v>1237</v>
      </c>
      <c r="J4245">
        <v>78</v>
      </c>
    </row>
    <row r="4246" spans="1:10">
      <c r="A4246">
        <v>800165</v>
      </c>
      <c r="B4246" t="s">
        <v>1351</v>
      </c>
      <c r="C4246" t="s">
        <v>4715</v>
      </c>
      <c r="D4246" t="s">
        <v>1241</v>
      </c>
      <c r="E4246" t="s">
        <v>1292</v>
      </c>
      <c r="F4246" t="s">
        <v>380</v>
      </c>
      <c r="G4246" t="s">
        <v>1237</v>
      </c>
      <c r="H4246" t="s">
        <v>1243</v>
      </c>
      <c r="J4246">
        <v>87</v>
      </c>
    </row>
    <row r="4247" spans="1:10">
      <c r="A4247">
        <v>803121</v>
      </c>
      <c r="B4247" t="s">
        <v>3085</v>
      </c>
      <c r="C4247" t="s">
        <v>4715</v>
      </c>
      <c r="D4247" t="s">
        <v>1241</v>
      </c>
      <c r="E4247" t="s">
        <v>1236</v>
      </c>
      <c r="F4247" t="s">
        <v>380</v>
      </c>
      <c r="G4247" t="s">
        <v>1237</v>
      </c>
      <c r="J4247">
        <v>74</v>
      </c>
    </row>
    <row r="4248" spans="1:10">
      <c r="A4248">
        <v>802712</v>
      </c>
      <c r="B4248" t="s">
        <v>1500</v>
      </c>
      <c r="C4248" t="s">
        <v>4716</v>
      </c>
      <c r="D4248" t="s">
        <v>1241</v>
      </c>
      <c r="E4248" t="s">
        <v>1236</v>
      </c>
      <c r="F4248" t="s">
        <v>380</v>
      </c>
      <c r="G4248" t="s">
        <v>1237</v>
      </c>
      <c r="J4248">
        <v>80</v>
      </c>
    </row>
    <row r="4249" spans="1:10">
      <c r="A4249">
        <v>811251</v>
      </c>
      <c r="B4249" t="s">
        <v>1449</v>
      </c>
      <c r="C4249" t="s">
        <v>4717</v>
      </c>
      <c r="D4249" t="s">
        <v>1241</v>
      </c>
      <c r="E4249" t="s">
        <v>1254</v>
      </c>
      <c r="F4249" t="s">
        <v>380</v>
      </c>
      <c r="G4249" t="s">
        <v>1237</v>
      </c>
      <c r="J4249">
        <v>69</v>
      </c>
    </row>
    <row r="4250" spans="1:10">
      <c r="A4250">
        <v>776082</v>
      </c>
      <c r="B4250" t="s">
        <v>1380</v>
      </c>
      <c r="C4250" t="s">
        <v>4718</v>
      </c>
      <c r="D4250" t="s">
        <v>1234</v>
      </c>
      <c r="E4250" t="s">
        <v>1254</v>
      </c>
      <c r="F4250" t="s">
        <v>380</v>
      </c>
      <c r="G4250" t="s">
        <v>1237</v>
      </c>
      <c r="H4250" t="s">
        <v>1243</v>
      </c>
      <c r="J4250">
        <v>5</v>
      </c>
    </row>
    <row r="4251" spans="1:10">
      <c r="A4251">
        <v>708751</v>
      </c>
      <c r="B4251" t="s">
        <v>935</v>
      </c>
      <c r="C4251" t="s">
        <v>4719</v>
      </c>
      <c r="D4251" t="s">
        <v>1234</v>
      </c>
      <c r="F4251" t="s">
        <v>380</v>
      </c>
      <c r="G4251" t="s">
        <v>1237</v>
      </c>
      <c r="J4251">
        <v>68</v>
      </c>
    </row>
    <row r="4252" spans="1:10">
      <c r="A4252">
        <v>775685</v>
      </c>
      <c r="B4252" t="s">
        <v>529</v>
      </c>
      <c r="C4252" t="s">
        <v>4720</v>
      </c>
      <c r="D4252" t="s">
        <v>1234</v>
      </c>
      <c r="E4252" t="s">
        <v>1254</v>
      </c>
      <c r="F4252" t="s">
        <v>59</v>
      </c>
      <c r="G4252" t="s">
        <v>1237</v>
      </c>
      <c r="H4252" t="s">
        <v>1243</v>
      </c>
      <c r="I4252">
        <v>9150389</v>
      </c>
      <c r="J4252">
        <v>7</v>
      </c>
    </row>
    <row r="4253" spans="1:10">
      <c r="A4253">
        <v>710896</v>
      </c>
      <c r="B4253" t="s">
        <v>1288</v>
      </c>
      <c r="C4253" t="s">
        <v>4720</v>
      </c>
      <c r="D4253" t="s">
        <v>1234</v>
      </c>
      <c r="E4253" t="s">
        <v>1254</v>
      </c>
      <c r="F4253" t="s">
        <v>59</v>
      </c>
      <c r="G4253" t="s">
        <v>1237</v>
      </c>
      <c r="J4253">
        <v>3</v>
      </c>
    </row>
    <row r="4254" spans="1:10">
      <c r="A4254">
        <v>714173</v>
      </c>
      <c r="B4254" t="s">
        <v>943</v>
      </c>
      <c r="C4254" t="s">
        <v>4721</v>
      </c>
      <c r="D4254" t="s">
        <v>1234</v>
      </c>
      <c r="E4254" t="s">
        <v>1248</v>
      </c>
      <c r="F4254" t="s">
        <v>561</v>
      </c>
      <c r="G4254" t="s">
        <v>1237</v>
      </c>
      <c r="J4254">
        <v>10</v>
      </c>
    </row>
    <row r="4255" spans="1:10">
      <c r="A4255">
        <v>801327</v>
      </c>
      <c r="B4255" t="s">
        <v>1307</v>
      </c>
      <c r="C4255" t="s">
        <v>4722</v>
      </c>
      <c r="D4255" t="s">
        <v>1241</v>
      </c>
      <c r="E4255" t="s">
        <v>1242</v>
      </c>
      <c r="F4255" t="s">
        <v>380</v>
      </c>
      <c r="G4255" t="s">
        <v>1237</v>
      </c>
      <c r="J4255">
        <v>85</v>
      </c>
    </row>
    <row r="4256" spans="1:10">
      <c r="A4256">
        <v>703111</v>
      </c>
      <c r="B4256" t="s">
        <v>1265</v>
      </c>
      <c r="C4256" t="s">
        <v>4723</v>
      </c>
      <c r="D4256" t="s">
        <v>1234</v>
      </c>
      <c r="F4256" t="s">
        <v>1261</v>
      </c>
      <c r="G4256" t="s">
        <v>1237</v>
      </c>
      <c r="J4256">
        <v>8</v>
      </c>
    </row>
    <row r="4257" spans="1:10">
      <c r="A4257">
        <v>701413</v>
      </c>
      <c r="B4257" t="s">
        <v>1023</v>
      </c>
      <c r="C4257" t="s">
        <v>4724</v>
      </c>
      <c r="D4257" t="s">
        <v>1234</v>
      </c>
      <c r="E4257" t="s">
        <v>1242</v>
      </c>
      <c r="F4257" t="s">
        <v>179</v>
      </c>
      <c r="G4257" t="s">
        <v>1237</v>
      </c>
      <c r="H4257" t="s">
        <v>1243</v>
      </c>
      <c r="I4257">
        <v>9150303</v>
      </c>
      <c r="J4257">
        <v>89</v>
      </c>
    </row>
    <row r="4258" spans="1:10">
      <c r="A4258">
        <v>702625</v>
      </c>
      <c r="B4258" t="s">
        <v>1477</v>
      </c>
      <c r="C4258" t="s">
        <v>4724</v>
      </c>
      <c r="D4258" t="s">
        <v>1234</v>
      </c>
      <c r="E4258" t="s">
        <v>1250</v>
      </c>
      <c r="F4258" t="s">
        <v>179</v>
      </c>
      <c r="G4258" t="s">
        <v>1237</v>
      </c>
      <c r="J4258">
        <v>93</v>
      </c>
    </row>
    <row r="4259" spans="1:10">
      <c r="A4259">
        <v>806055</v>
      </c>
      <c r="B4259" t="s">
        <v>1605</v>
      </c>
      <c r="C4259" t="s">
        <v>4725</v>
      </c>
      <c r="D4259" t="s">
        <v>1241</v>
      </c>
      <c r="E4259" t="s">
        <v>1236</v>
      </c>
      <c r="F4259" t="s">
        <v>380</v>
      </c>
      <c r="G4259" t="s">
        <v>1237</v>
      </c>
      <c r="J4259">
        <v>75</v>
      </c>
    </row>
    <row r="4260" spans="1:10">
      <c r="A4260">
        <v>891015</v>
      </c>
      <c r="B4260" t="s">
        <v>915</v>
      </c>
      <c r="C4260" t="s">
        <v>4726</v>
      </c>
      <c r="D4260" t="s">
        <v>1241</v>
      </c>
      <c r="E4260" t="s">
        <v>1236</v>
      </c>
      <c r="F4260" t="s">
        <v>327</v>
      </c>
      <c r="G4260" t="s">
        <v>1237</v>
      </c>
      <c r="J4260">
        <v>10</v>
      </c>
    </row>
    <row r="4261" spans="1:10">
      <c r="A4261">
        <v>808785</v>
      </c>
      <c r="B4261" t="s">
        <v>1449</v>
      </c>
      <c r="C4261" t="s">
        <v>4727</v>
      </c>
      <c r="D4261" t="s">
        <v>1241</v>
      </c>
      <c r="F4261" t="s">
        <v>1566</v>
      </c>
      <c r="G4261" t="s">
        <v>1237</v>
      </c>
      <c r="J4261">
        <v>72</v>
      </c>
    </row>
    <row r="4262" spans="1:10">
      <c r="A4262">
        <v>705305</v>
      </c>
      <c r="B4262" t="s">
        <v>1023</v>
      </c>
      <c r="C4262" t="s">
        <v>4728</v>
      </c>
      <c r="D4262" t="s">
        <v>1234</v>
      </c>
      <c r="E4262" t="s">
        <v>1271</v>
      </c>
      <c r="F4262" t="s">
        <v>380</v>
      </c>
      <c r="G4262" t="s">
        <v>1237</v>
      </c>
      <c r="J4262">
        <v>82</v>
      </c>
    </row>
    <row r="4263" spans="1:10">
      <c r="A4263">
        <v>701427</v>
      </c>
      <c r="B4263" t="s">
        <v>4135</v>
      </c>
      <c r="C4263" t="s">
        <v>4728</v>
      </c>
      <c r="D4263" t="s">
        <v>1234</v>
      </c>
      <c r="E4263" t="s">
        <v>1236</v>
      </c>
      <c r="F4263" t="s">
        <v>380</v>
      </c>
      <c r="G4263" t="s">
        <v>1237</v>
      </c>
      <c r="H4263" t="s">
        <v>1243</v>
      </c>
      <c r="J4263">
        <v>94</v>
      </c>
    </row>
    <row r="4264" spans="1:10">
      <c r="A4264">
        <v>804774</v>
      </c>
      <c r="B4264" t="s">
        <v>1333</v>
      </c>
      <c r="C4264" t="s">
        <v>4729</v>
      </c>
      <c r="D4264" t="s">
        <v>1241</v>
      </c>
      <c r="E4264" t="s">
        <v>1264</v>
      </c>
      <c r="F4264" t="s">
        <v>179</v>
      </c>
      <c r="G4264" t="s">
        <v>1237</v>
      </c>
      <c r="J4264">
        <v>2</v>
      </c>
    </row>
    <row r="4265" spans="1:10">
      <c r="A4265">
        <v>804029</v>
      </c>
      <c r="B4265" t="s">
        <v>978</v>
      </c>
      <c r="C4265" t="s">
        <v>4729</v>
      </c>
      <c r="D4265" t="s">
        <v>1241</v>
      </c>
      <c r="F4265" t="s">
        <v>210</v>
      </c>
      <c r="G4265" t="s">
        <v>1237</v>
      </c>
      <c r="J4265">
        <v>90</v>
      </c>
    </row>
    <row r="4266" spans="1:10">
      <c r="A4266">
        <v>776050</v>
      </c>
      <c r="B4266" t="s">
        <v>1019</v>
      </c>
      <c r="C4266" t="s">
        <v>4730</v>
      </c>
      <c r="D4266" t="s">
        <v>1234</v>
      </c>
      <c r="F4266" t="s">
        <v>380</v>
      </c>
      <c r="G4266" t="s">
        <v>1237</v>
      </c>
      <c r="H4266" t="s">
        <v>1243</v>
      </c>
      <c r="J4266">
        <v>99</v>
      </c>
    </row>
    <row r="4267" spans="1:10">
      <c r="A4267">
        <v>801817</v>
      </c>
      <c r="B4267" t="s">
        <v>1351</v>
      </c>
      <c r="C4267" t="s">
        <v>4731</v>
      </c>
      <c r="D4267" t="s">
        <v>1241</v>
      </c>
      <c r="E4267" t="s">
        <v>1254</v>
      </c>
      <c r="F4267" t="s">
        <v>380</v>
      </c>
      <c r="G4267" t="s">
        <v>1237</v>
      </c>
      <c r="J4267">
        <v>10</v>
      </c>
    </row>
    <row r="4268" spans="1:10">
      <c r="A4268">
        <v>800400</v>
      </c>
      <c r="B4268" t="s">
        <v>915</v>
      </c>
      <c r="C4268" t="s">
        <v>4731</v>
      </c>
      <c r="D4268" t="s">
        <v>1241</v>
      </c>
      <c r="E4268" t="s">
        <v>1254</v>
      </c>
      <c r="F4268" t="s">
        <v>380</v>
      </c>
      <c r="G4268" t="s">
        <v>1237</v>
      </c>
      <c r="J4268">
        <v>8</v>
      </c>
    </row>
    <row r="4269" spans="1:10">
      <c r="A4269">
        <v>801255</v>
      </c>
      <c r="B4269" t="s">
        <v>1495</v>
      </c>
      <c r="C4269" t="s">
        <v>4732</v>
      </c>
      <c r="D4269" t="s">
        <v>1241</v>
      </c>
      <c r="F4269" t="s">
        <v>380</v>
      </c>
      <c r="G4269" t="s">
        <v>1237</v>
      </c>
      <c r="J4269">
        <v>3</v>
      </c>
    </row>
    <row r="4270" spans="1:10">
      <c r="A4270">
        <v>712618</v>
      </c>
      <c r="B4270" t="s">
        <v>1019</v>
      </c>
      <c r="C4270" t="s">
        <v>4733</v>
      </c>
      <c r="D4270" t="s">
        <v>1234</v>
      </c>
      <c r="F4270" t="s">
        <v>380</v>
      </c>
      <c r="G4270" t="s">
        <v>1237</v>
      </c>
      <c r="J4270">
        <v>91</v>
      </c>
    </row>
    <row r="4271" spans="1:10">
      <c r="A4271">
        <v>710630</v>
      </c>
      <c r="B4271" t="s">
        <v>671</v>
      </c>
      <c r="C4271" t="s">
        <v>4734</v>
      </c>
      <c r="D4271" t="s">
        <v>1234</v>
      </c>
      <c r="E4271" t="s">
        <v>1236</v>
      </c>
      <c r="F4271" t="s">
        <v>380</v>
      </c>
      <c r="G4271" t="s">
        <v>1237</v>
      </c>
      <c r="J4271">
        <v>80</v>
      </c>
    </row>
    <row r="4272" spans="1:10">
      <c r="A4272">
        <v>717352</v>
      </c>
      <c r="B4272" t="s">
        <v>1023</v>
      </c>
      <c r="C4272" t="s">
        <v>4735</v>
      </c>
      <c r="D4272" t="s">
        <v>1234</v>
      </c>
      <c r="F4272" t="s">
        <v>380</v>
      </c>
      <c r="G4272" t="s">
        <v>1237</v>
      </c>
      <c r="J4272">
        <v>86</v>
      </c>
    </row>
    <row r="4273" spans="1:10">
      <c r="A4273">
        <v>712101</v>
      </c>
      <c r="B4273" t="s">
        <v>4736</v>
      </c>
      <c r="C4273" t="s">
        <v>4737</v>
      </c>
      <c r="D4273" t="s">
        <v>1234</v>
      </c>
      <c r="E4273" t="s">
        <v>1236</v>
      </c>
      <c r="F4273" t="s">
        <v>380</v>
      </c>
      <c r="G4273" t="s">
        <v>1237</v>
      </c>
      <c r="H4273" t="s">
        <v>1243</v>
      </c>
      <c r="J4273">
        <v>88</v>
      </c>
    </row>
    <row r="4274" spans="1:10">
      <c r="A4274">
        <v>710212</v>
      </c>
      <c r="B4274" t="s">
        <v>1028</v>
      </c>
      <c r="C4274" t="s">
        <v>4738</v>
      </c>
      <c r="D4274" t="s">
        <v>1234</v>
      </c>
      <c r="F4274" t="s">
        <v>380</v>
      </c>
      <c r="G4274" t="s">
        <v>1237</v>
      </c>
      <c r="J4274">
        <v>90</v>
      </c>
    </row>
    <row r="4275" spans="1:10">
      <c r="A4275">
        <v>712122</v>
      </c>
      <c r="B4275" t="s">
        <v>529</v>
      </c>
      <c r="C4275" t="s">
        <v>4739</v>
      </c>
      <c r="D4275" t="s">
        <v>1234</v>
      </c>
      <c r="E4275" t="s">
        <v>1242</v>
      </c>
      <c r="F4275" t="s">
        <v>1261</v>
      </c>
      <c r="G4275" t="s">
        <v>1237</v>
      </c>
      <c r="J4275">
        <v>79</v>
      </c>
    </row>
    <row r="4276" spans="1:10">
      <c r="A4276">
        <v>888428</v>
      </c>
      <c r="B4276" t="s">
        <v>333</v>
      </c>
      <c r="C4276" t="s">
        <v>4740</v>
      </c>
      <c r="D4276" t="s">
        <v>1241</v>
      </c>
      <c r="E4276" t="s">
        <v>1245</v>
      </c>
      <c r="F4276" t="s">
        <v>1507</v>
      </c>
      <c r="G4276" t="s">
        <v>1237</v>
      </c>
      <c r="H4276" t="s">
        <v>1243</v>
      </c>
      <c r="J4276">
        <v>9</v>
      </c>
    </row>
    <row r="4277" spans="1:10">
      <c r="A4277">
        <v>805474</v>
      </c>
      <c r="B4277" t="s">
        <v>4255</v>
      </c>
      <c r="C4277" t="s">
        <v>4740</v>
      </c>
      <c r="D4277" t="s">
        <v>1241</v>
      </c>
      <c r="E4277" t="s">
        <v>1236</v>
      </c>
      <c r="F4277" t="s">
        <v>179</v>
      </c>
      <c r="G4277" t="s">
        <v>1237</v>
      </c>
      <c r="H4277" t="s">
        <v>1243</v>
      </c>
      <c r="J4277">
        <v>99</v>
      </c>
    </row>
    <row r="4278" spans="1:10">
      <c r="A4278">
        <v>800245</v>
      </c>
      <c r="B4278" t="s">
        <v>978</v>
      </c>
      <c r="C4278" t="s">
        <v>4740</v>
      </c>
      <c r="D4278" t="s">
        <v>1241</v>
      </c>
      <c r="E4278" t="s">
        <v>1242</v>
      </c>
      <c r="F4278" t="s">
        <v>219</v>
      </c>
      <c r="G4278" t="s">
        <v>1237</v>
      </c>
      <c r="J4278">
        <v>6</v>
      </c>
    </row>
    <row r="4279" spans="1:10">
      <c r="A4279">
        <v>715717</v>
      </c>
      <c r="B4279" t="s">
        <v>1380</v>
      </c>
      <c r="C4279" t="s">
        <v>4741</v>
      </c>
      <c r="D4279" t="s">
        <v>1234</v>
      </c>
      <c r="E4279" t="s">
        <v>1236</v>
      </c>
      <c r="F4279" t="s">
        <v>380</v>
      </c>
      <c r="G4279" t="s">
        <v>1237</v>
      </c>
      <c r="H4279" t="s">
        <v>1243</v>
      </c>
      <c r="J4279">
        <v>96</v>
      </c>
    </row>
    <row r="4280" spans="1:10">
      <c r="A4280">
        <v>715311</v>
      </c>
      <c r="B4280" t="s">
        <v>529</v>
      </c>
      <c r="C4280" t="s">
        <v>4741</v>
      </c>
      <c r="D4280" t="s">
        <v>1234</v>
      </c>
      <c r="F4280" t="s">
        <v>380</v>
      </c>
      <c r="G4280" t="s">
        <v>1237</v>
      </c>
      <c r="H4280" t="s">
        <v>1243</v>
      </c>
      <c r="J4280">
        <v>77</v>
      </c>
    </row>
    <row r="4281" spans="1:10">
      <c r="A4281">
        <v>710136</v>
      </c>
      <c r="B4281" t="s">
        <v>1411</v>
      </c>
      <c r="C4281" t="s">
        <v>4742</v>
      </c>
      <c r="D4281" t="s">
        <v>1234</v>
      </c>
      <c r="E4281" t="s">
        <v>1250</v>
      </c>
      <c r="F4281" t="s">
        <v>380</v>
      </c>
      <c r="G4281" t="s">
        <v>1237</v>
      </c>
      <c r="J4281">
        <v>97</v>
      </c>
    </row>
    <row r="4282" spans="1:10">
      <c r="A4282">
        <v>702412</v>
      </c>
      <c r="B4282" t="s">
        <v>1380</v>
      </c>
      <c r="C4282" t="s">
        <v>4743</v>
      </c>
      <c r="D4282" t="s">
        <v>1234</v>
      </c>
      <c r="E4282" t="s">
        <v>1312</v>
      </c>
      <c r="F4282" t="s">
        <v>380</v>
      </c>
      <c r="G4282" t="s">
        <v>1237</v>
      </c>
      <c r="H4282" t="s">
        <v>1243</v>
      </c>
      <c r="J4282">
        <v>91</v>
      </c>
    </row>
    <row r="4283" spans="1:10">
      <c r="A4283">
        <v>717544</v>
      </c>
      <c r="B4283" t="s">
        <v>1019</v>
      </c>
      <c r="C4283" t="s">
        <v>4744</v>
      </c>
      <c r="D4283" t="s">
        <v>1234</v>
      </c>
      <c r="E4283" t="s">
        <v>1250</v>
      </c>
      <c r="F4283" t="s">
        <v>380</v>
      </c>
      <c r="G4283" t="s">
        <v>1237</v>
      </c>
      <c r="J4283">
        <v>84</v>
      </c>
    </row>
    <row r="4284" spans="1:10">
      <c r="A4284">
        <v>716192</v>
      </c>
      <c r="B4284" t="s">
        <v>1288</v>
      </c>
      <c r="C4284" t="s">
        <v>4745</v>
      </c>
      <c r="D4284" t="s">
        <v>1234</v>
      </c>
      <c r="E4284" t="s">
        <v>1254</v>
      </c>
      <c r="F4284" t="s">
        <v>380</v>
      </c>
      <c r="G4284" t="s">
        <v>1237</v>
      </c>
      <c r="J4284">
        <v>8</v>
      </c>
    </row>
    <row r="4285" spans="1:10">
      <c r="A4285">
        <v>811942</v>
      </c>
      <c r="B4285" t="s">
        <v>1449</v>
      </c>
      <c r="C4285" t="s">
        <v>4746</v>
      </c>
      <c r="D4285" t="s">
        <v>1241</v>
      </c>
      <c r="E4285" t="s">
        <v>1254</v>
      </c>
      <c r="F4285" t="s">
        <v>380</v>
      </c>
      <c r="G4285" t="s">
        <v>1237</v>
      </c>
      <c r="J4285">
        <v>2</v>
      </c>
    </row>
    <row r="4286" spans="1:10">
      <c r="A4286">
        <v>776142</v>
      </c>
      <c r="B4286" t="s">
        <v>1105</v>
      </c>
      <c r="C4286" t="s">
        <v>3302</v>
      </c>
      <c r="D4286" t="s">
        <v>1234</v>
      </c>
      <c r="F4286" t="s">
        <v>169</v>
      </c>
      <c r="G4286" t="s">
        <v>1237</v>
      </c>
      <c r="H4286" t="s">
        <v>1243</v>
      </c>
      <c r="I4286">
        <v>9150386</v>
      </c>
      <c r="J4286">
        <v>7</v>
      </c>
    </row>
    <row r="4287" spans="1:10">
      <c r="A4287">
        <v>716215</v>
      </c>
      <c r="B4287" t="s">
        <v>1477</v>
      </c>
      <c r="C4287" t="s">
        <v>3302</v>
      </c>
      <c r="D4287" t="s">
        <v>1234</v>
      </c>
      <c r="E4287" t="s">
        <v>1236</v>
      </c>
      <c r="F4287" t="s">
        <v>1329</v>
      </c>
      <c r="G4287" t="s">
        <v>1237</v>
      </c>
      <c r="J4287">
        <v>4</v>
      </c>
    </row>
    <row r="4288" spans="1:10">
      <c r="A4288">
        <v>800716</v>
      </c>
      <c r="B4288" t="s">
        <v>1432</v>
      </c>
      <c r="C4288" t="s">
        <v>4747</v>
      </c>
      <c r="D4288" t="s">
        <v>1241</v>
      </c>
      <c r="E4288" t="s">
        <v>1236</v>
      </c>
      <c r="F4288" t="s">
        <v>1329</v>
      </c>
      <c r="G4288" t="s">
        <v>1237</v>
      </c>
      <c r="J4288">
        <v>74</v>
      </c>
    </row>
    <row r="4289" spans="1:10">
      <c r="A4289">
        <v>800549</v>
      </c>
      <c r="B4289" t="s">
        <v>1525</v>
      </c>
      <c r="C4289" t="s">
        <v>4748</v>
      </c>
      <c r="D4289" t="s">
        <v>1241</v>
      </c>
      <c r="F4289" t="s">
        <v>380</v>
      </c>
      <c r="G4289" t="s">
        <v>1237</v>
      </c>
      <c r="J4289">
        <v>74</v>
      </c>
    </row>
    <row r="4290" spans="1:10">
      <c r="A4290">
        <v>718116</v>
      </c>
      <c r="B4290" t="s">
        <v>4749</v>
      </c>
      <c r="C4290" t="s">
        <v>4750</v>
      </c>
      <c r="D4290" t="s">
        <v>1234</v>
      </c>
      <c r="F4290" t="s">
        <v>1261</v>
      </c>
      <c r="G4290" t="s">
        <v>1237</v>
      </c>
      <c r="J4290">
        <v>16</v>
      </c>
    </row>
    <row r="4291" spans="1:10">
      <c r="A4291">
        <v>807925</v>
      </c>
      <c r="B4291" t="s">
        <v>1351</v>
      </c>
      <c r="C4291" t="s">
        <v>4751</v>
      </c>
      <c r="D4291" t="s">
        <v>1241</v>
      </c>
      <c r="F4291" t="s">
        <v>380</v>
      </c>
      <c r="G4291" t="s">
        <v>1237</v>
      </c>
      <c r="J4291">
        <v>79</v>
      </c>
    </row>
    <row r="4292" spans="1:10">
      <c r="A4292">
        <v>715505</v>
      </c>
      <c r="B4292" t="s">
        <v>1411</v>
      </c>
      <c r="C4292" t="s">
        <v>4752</v>
      </c>
      <c r="D4292" t="s">
        <v>1234</v>
      </c>
      <c r="F4292" t="s">
        <v>380</v>
      </c>
      <c r="G4292" t="s">
        <v>1237</v>
      </c>
      <c r="J4292">
        <v>73</v>
      </c>
    </row>
    <row r="4293" spans="1:10">
      <c r="A4293">
        <v>808647</v>
      </c>
      <c r="B4293" t="s">
        <v>1469</v>
      </c>
      <c r="C4293" t="s">
        <v>4753</v>
      </c>
      <c r="D4293" t="s">
        <v>1241</v>
      </c>
      <c r="E4293" t="s">
        <v>1235</v>
      </c>
      <c r="F4293" t="s">
        <v>380</v>
      </c>
      <c r="G4293" t="s">
        <v>1237</v>
      </c>
      <c r="J4293">
        <v>77</v>
      </c>
    </row>
    <row r="4294" spans="1:10">
      <c r="A4294">
        <v>802904</v>
      </c>
      <c r="B4294" t="s">
        <v>915</v>
      </c>
      <c r="C4294" t="s">
        <v>4754</v>
      </c>
      <c r="D4294" t="s">
        <v>1241</v>
      </c>
      <c r="E4294" t="s">
        <v>1242</v>
      </c>
      <c r="F4294" t="s">
        <v>380</v>
      </c>
      <c r="G4294" t="s">
        <v>1237</v>
      </c>
      <c r="J4294">
        <v>7</v>
      </c>
    </row>
    <row r="4295" spans="1:10">
      <c r="A4295">
        <v>705685</v>
      </c>
      <c r="B4295" t="s">
        <v>1380</v>
      </c>
      <c r="C4295" t="s">
        <v>4755</v>
      </c>
      <c r="D4295" t="s">
        <v>1234</v>
      </c>
      <c r="F4295" t="s">
        <v>380</v>
      </c>
      <c r="G4295" t="s">
        <v>1237</v>
      </c>
      <c r="J4295">
        <v>7</v>
      </c>
    </row>
    <row r="4296" spans="1:10">
      <c r="A4296">
        <v>802850</v>
      </c>
      <c r="B4296" t="s">
        <v>1498</v>
      </c>
      <c r="C4296" t="s">
        <v>4756</v>
      </c>
      <c r="D4296" t="s">
        <v>1241</v>
      </c>
      <c r="E4296" t="s">
        <v>1235</v>
      </c>
      <c r="F4296" t="s">
        <v>380</v>
      </c>
      <c r="G4296" t="s">
        <v>1237</v>
      </c>
      <c r="J4296">
        <v>8</v>
      </c>
    </row>
    <row r="4297" spans="1:10">
      <c r="A4297">
        <v>701071</v>
      </c>
      <c r="B4297" t="s">
        <v>1133</v>
      </c>
      <c r="C4297" t="s">
        <v>4757</v>
      </c>
      <c r="D4297" t="s">
        <v>1234</v>
      </c>
      <c r="F4297" t="s">
        <v>380</v>
      </c>
      <c r="G4297" t="s">
        <v>1237</v>
      </c>
      <c r="J4297">
        <v>0</v>
      </c>
    </row>
    <row r="4298" spans="1:10">
      <c r="A4298">
        <v>708099</v>
      </c>
      <c r="B4298" t="s">
        <v>675</v>
      </c>
      <c r="C4298" t="s">
        <v>4757</v>
      </c>
      <c r="D4298" t="s">
        <v>1234</v>
      </c>
      <c r="E4298" t="s">
        <v>1271</v>
      </c>
      <c r="F4298" t="s">
        <v>179</v>
      </c>
      <c r="G4298" t="s">
        <v>1237</v>
      </c>
      <c r="H4298" t="s">
        <v>1243</v>
      </c>
      <c r="J4298">
        <v>6</v>
      </c>
    </row>
    <row r="4299" spans="1:10">
      <c r="A4299">
        <v>706355</v>
      </c>
      <c r="B4299" t="s">
        <v>1824</v>
      </c>
      <c r="C4299" t="s">
        <v>4757</v>
      </c>
      <c r="D4299" t="s">
        <v>1234</v>
      </c>
      <c r="E4299" t="s">
        <v>1319</v>
      </c>
      <c r="F4299" t="s">
        <v>380</v>
      </c>
      <c r="G4299" t="s">
        <v>1237</v>
      </c>
      <c r="H4299" t="s">
        <v>1243</v>
      </c>
      <c r="J4299">
        <v>89</v>
      </c>
    </row>
    <row r="4300" spans="1:10">
      <c r="A4300">
        <v>805194</v>
      </c>
      <c r="B4300" t="s">
        <v>1751</v>
      </c>
      <c r="C4300" t="s">
        <v>4758</v>
      </c>
      <c r="D4300" t="s">
        <v>1241</v>
      </c>
      <c r="E4300" t="s">
        <v>1236</v>
      </c>
      <c r="F4300" t="s">
        <v>380</v>
      </c>
      <c r="G4300" t="s">
        <v>1237</v>
      </c>
      <c r="J4300">
        <v>75</v>
      </c>
    </row>
    <row r="4301" spans="1:10">
      <c r="A4301">
        <v>704560</v>
      </c>
      <c r="B4301" t="s">
        <v>935</v>
      </c>
      <c r="C4301" t="s">
        <v>4759</v>
      </c>
      <c r="D4301" t="s">
        <v>1234</v>
      </c>
      <c r="E4301" t="s">
        <v>1242</v>
      </c>
      <c r="F4301" t="s">
        <v>380</v>
      </c>
      <c r="G4301" t="s">
        <v>1237</v>
      </c>
      <c r="J4301">
        <v>88</v>
      </c>
    </row>
    <row r="4302" spans="1:10">
      <c r="A4302">
        <v>708680</v>
      </c>
      <c r="B4302" t="s">
        <v>661</v>
      </c>
      <c r="C4302" t="s">
        <v>4760</v>
      </c>
      <c r="D4302" t="s">
        <v>1234</v>
      </c>
      <c r="E4302" t="s">
        <v>1242</v>
      </c>
      <c r="F4302" t="s">
        <v>1261</v>
      </c>
      <c r="G4302" t="s">
        <v>1237</v>
      </c>
      <c r="J4302">
        <v>6</v>
      </c>
    </row>
    <row r="4303" spans="1:10">
      <c r="A4303">
        <v>714114</v>
      </c>
      <c r="B4303" t="s">
        <v>116</v>
      </c>
      <c r="C4303" t="s">
        <v>4760</v>
      </c>
      <c r="D4303" t="s">
        <v>1234</v>
      </c>
      <c r="E4303" t="s">
        <v>1236</v>
      </c>
      <c r="F4303" t="s">
        <v>380</v>
      </c>
      <c r="G4303" t="s">
        <v>1237</v>
      </c>
      <c r="J4303">
        <v>78</v>
      </c>
    </row>
    <row r="4304" spans="1:10">
      <c r="A4304">
        <v>712172</v>
      </c>
      <c r="B4304" t="s">
        <v>1258</v>
      </c>
      <c r="C4304" t="s">
        <v>4760</v>
      </c>
      <c r="D4304" t="s">
        <v>1234</v>
      </c>
      <c r="E4304" t="s">
        <v>1292</v>
      </c>
      <c r="F4304" t="s">
        <v>169</v>
      </c>
      <c r="G4304" t="s">
        <v>1237</v>
      </c>
      <c r="H4304" t="s">
        <v>1243</v>
      </c>
      <c r="J4304">
        <v>6</v>
      </c>
    </row>
    <row r="4305" spans="1:10">
      <c r="A4305">
        <v>711168</v>
      </c>
      <c r="B4305" t="s">
        <v>1298</v>
      </c>
      <c r="C4305" t="s">
        <v>4760</v>
      </c>
      <c r="D4305" t="s">
        <v>1234</v>
      </c>
      <c r="E4305" t="s">
        <v>1271</v>
      </c>
      <c r="F4305" t="s">
        <v>380</v>
      </c>
      <c r="G4305" t="s">
        <v>1237</v>
      </c>
      <c r="J4305">
        <v>74</v>
      </c>
    </row>
    <row r="4306" spans="1:10">
      <c r="A4306">
        <v>803786</v>
      </c>
      <c r="B4306" t="s">
        <v>1168</v>
      </c>
      <c r="C4306" t="s">
        <v>4761</v>
      </c>
      <c r="D4306" t="s">
        <v>1241</v>
      </c>
      <c r="E4306" t="s">
        <v>1256</v>
      </c>
      <c r="F4306" t="s">
        <v>179</v>
      </c>
      <c r="G4306" t="s">
        <v>1237</v>
      </c>
      <c r="H4306" t="s">
        <v>1243</v>
      </c>
      <c r="J4306">
        <v>4</v>
      </c>
    </row>
    <row r="4307" spans="1:10">
      <c r="A4307">
        <v>804882</v>
      </c>
      <c r="B4307" t="s">
        <v>2053</v>
      </c>
      <c r="C4307" t="s">
        <v>4761</v>
      </c>
      <c r="D4307" t="s">
        <v>1241</v>
      </c>
      <c r="E4307" t="s">
        <v>1242</v>
      </c>
      <c r="F4307" t="s">
        <v>380</v>
      </c>
      <c r="G4307" t="s">
        <v>1237</v>
      </c>
      <c r="J4307">
        <v>79</v>
      </c>
    </row>
    <row r="4308" spans="1:10">
      <c r="A4308">
        <v>717438</v>
      </c>
      <c r="B4308" t="s">
        <v>1258</v>
      </c>
      <c r="C4308" t="s">
        <v>4762</v>
      </c>
      <c r="D4308" t="s">
        <v>1234</v>
      </c>
      <c r="E4308" t="s">
        <v>1254</v>
      </c>
      <c r="F4308" t="s">
        <v>179</v>
      </c>
      <c r="G4308" t="s">
        <v>1237</v>
      </c>
      <c r="J4308">
        <v>97</v>
      </c>
    </row>
    <row r="4309" spans="1:10">
      <c r="A4309">
        <v>812851</v>
      </c>
      <c r="B4309" t="s">
        <v>1307</v>
      </c>
      <c r="C4309" t="s">
        <v>4763</v>
      </c>
      <c r="D4309" t="s">
        <v>1241</v>
      </c>
      <c r="E4309" t="s">
        <v>1292</v>
      </c>
      <c r="F4309" t="s">
        <v>380</v>
      </c>
      <c r="G4309" t="s">
        <v>1237</v>
      </c>
      <c r="J4309">
        <v>92</v>
      </c>
    </row>
    <row r="4310" spans="1:10">
      <c r="A4310">
        <v>708016</v>
      </c>
      <c r="B4310" t="s">
        <v>1382</v>
      </c>
      <c r="C4310" t="s">
        <v>4764</v>
      </c>
      <c r="D4310" t="s">
        <v>1234</v>
      </c>
      <c r="E4310" t="s">
        <v>1292</v>
      </c>
      <c r="F4310" t="s">
        <v>179</v>
      </c>
      <c r="G4310" t="s">
        <v>1237</v>
      </c>
      <c r="J4310">
        <v>83</v>
      </c>
    </row>
    <row r="4311" spans="1:10">
      <c r="A4311">
        <v>777639</v>
      </c>
      <c r="B4311" t="s">
        <v>3753</v>
      </c>
      <c r="C4311" t="s">
        <v>4765</v>
      </c>
      <c r="D4311" t="s">
        <v>1234</v>
      </c>
      <c r="E4311" t="s">
        <v>1236</v>
      </c>
      <c r="F4311" t="s">
        <v>561</v>
      </c>
      <c r="G4311" t="s">
        <v>1237</v>
      </c>
      <c r="H4311" t="s">
        <v>1243</v>
      </c>
      <c r="J4311">
        <v>14</v>
      </c>
    </row>
    <row r="4312" spans="1:10">
      <c r="A4312">
        <v>889938</v>
      </c>
      <c r="B4312" t="s">
        <v>914</v>
      </c>
      <c r="C4312" t="s">
        <v>4766</v>
      </c>
      <c r="D4312" t="s">
        <v>1241</v>
      </c>
      <c r="E4312" t="s">
        <v>1319</v>
      </c>
      <c r="F4312" t="s">
        <v>189</v>
      </c>
      <c r="G4312" t="s">
        <v>1237</v>
      </c>
      <c r="H4312" t="s">
        <v>1243</v>
      </c>
      <c r="J4312">
        <v>11</v>
      </c>
    </row>
    <row r="4313" spans="1:10">
      <c r="A4313">
        <v>807404</v>
      </c>
      <c r="B4313" t="s">
        <v>1169</v>
      </c>
      <c r="C4313" t="s">
        <v>4766</v>
      </c>
      <c r="D4313" t="s">
        <v>1241</v>
      </c>
      <c r="E4313" t="s">
        <v>1319</v>
      </c>
      <c r="F4313" t="s">
        <v>179</v>
      </c>
      <c r="G4313" t="s">
        <v>1237</v>
      </c>
      <c r="J4313">
        <v>15</v>
      </c>
    </row>
    <row r="4314" spans="1:10">
      <c r="A4314">
        <v>702921</v>
      </c>
      <c r="B4314" t="s">
        <v>661</v>
      </c>
      <c r="C4314" t="s">
        <v>4767</v>
      </c>
      <c r="D4314" t="s">
        <v>1234</v>
      </c>
      <c r="E4314" t="s">
        <v>1245</v>
      </c>
      <c r="F4314" t="s">
        <v>380</v>
      </c>
      <c r="G4314" t="s">
        <v>1237</v>
      </c>
      <c r="J4314">
        <v>5</v>
      </c>
    </row>
    <row r="4315" spans="1:10">
      <c r="A4315">
        <v>712905</v>
      </c>
      <c r="B4315" t="s">
        <v>938</v>
      </c>
      <c r="C4315" t="s">
        <v>4767</v>
      </c>
      <c r="D4315" t="s">
        <v>1234</v>
      </c>
      <c r="E4315" t="s">
        <v>1245</v>
      </c>
      <c r="F4315" t="s">
        <v>380</v>
      </c>
      <c r="G4315" t="s">
        <v>1237</v>
      </c>
      <c r="J4315">
        <v>3</v>
      </c>
    </row>
    <row r="4316" spans="1:10">
      <c r="A4316">
        <v>776521</v>
      </c>
      <c r="B4316" t="s">
        <v>671</v>
      </c>
      <c r="C4316" t="s">
        <v>4768</v>
      </c>
      <c r="D4316" t="s">
        <v>1234</v>
      </c>
      <c r="E4316" t="s">
        <v>1256</v>
      </c>
      <c r="F4316" t="s">
        <v>348</v>
      </c>
      <c r="G4316" t="s">
        <v>1237</v>
      </c>
      <c r="H4316" t="s">
        <v>1243</v>
      </c>
      <c r="J4316">
        <v>71</v>
      </c>
    </row>
    <row r="4317" spans="1:10">
      <c r="A4317">
        <v>701545</v>
      </c>
      <c r="B4317" t="s">
        <v>1019</v>
      </c>
      <c r="C4317" t="s">
        <v>4769</v>
      </c>
      <c r="D4317" t="s">
        <v>1234</v>
      </c>
      <c r="F4317" t="s">
        <v>380</v>
      </c>
      <c r="G4317" t="s">
        <v>1237</v>
      </c>
      <c r="H4317" t="s">
        <v>1243</v>
      </c>
      <c r="J4317">
        <v>88</v>
      </c>
    </row>
    <row r="4318" spans="1:10">
      <c r="A4318">
        <v>805626</v>
      </c>
      <c r="B4318" t="s">
        <v>4770</v>
      </c>
      <c r="C4318" t="s">
        <v>4771</v>
      </c>
      <c r="D4318" t="s">
        <v>1241</v>
      </c>
      <c r="F4318" t="s">
        <v>210</v>
      </c>
      <c r="G4318" t="s">
        <v>1237</v>
      </c>
      <c r="H4318" t="s">
        <v>1243</v>
      </c>
      <c r="J4318">
        <v>75</v>
      </c>
    </row>
    <row r="4319" spans="1:10">
      <c r="A4319">
        <v>705130</v>
      </c>
      <c r="B4319" t="s">
        <v>1023</v>
      </c>
      <c r="C4319" t="s">
        <v>4772</v>
      </c>
      <c r="D4319" t="s">
        <v>1234</v>
      </c>
      <c r="E4319" t="s">
        <v>1264</v>
      </c>
      <c r="F4319" t="s">
        <v>179</v>
      </c>
      <c r="G4319" t="s">
        <v>1237</v>
      </c>
      <c r="H4319" t="s">
        <v>1243</v>
      </c>
      <c r="J4319">
        <v>3</v>
      </c>
    </row>
    <row r="4320" spans="1:10">
      <c r="A4320">
        <v>702488</v>
      </c>
      <c r="B4320" t="s">
        <v>1298</v>
      </c>
      <c r="C4320" t="s">
        <v>4773</v>
      </c>
      <c r="D4320" t="s">
        <v>1234</v>
      </c>
      <c r="E4320" t="s">
        <v>1312</v>
      </c>
      <c r="F4320" t="s">
        <v>380</v>
      </c>
      <c r="G4320" t="s">
        <v>1237</v>
      </c>
      <c r="J4320">
        <v>71</v>
      </c>
    </row>
    <row r="4321" spans="1:10">
      <c r="A4321">
        <v>776028</v>
      </c>
      <c r="B4321" t="s">
        <v>1017</v>
      </c>
      <c r="C4321" t="s">
        <v>4774</v>
      </c>
      <c r="D4321" t="s">
        <v>1234</v>
      </c>
      <c r="E4321" t="s">
        <v>1235</v>
      </c>
      <c r="F4321" t="s">
        <v>380</v>
      </c>
      <c r="G4321" t="s">
        <v>1237</v>
      </c>
      <c r="H4321" t="s">
        <v>1243</v>
      </c>
      <c r="J4321">
        <v>0</v>
      </c>
    </row>
    <row r="4322" spans="1:10">
      <c r="A4322">
        <v>889168</v>
      </c>
      <c r="B4322" t="s">
        <v>1386</v>
      </c>
      <c r="C4322" t="s">
        <v>4775</v>
      </c>
      <c r="D4322" t="s">
        <v>1241</v>
      </c>
      <c r="F4322" t="s">
        <v>380</v>
      </c>
      <c r="G4322" t="s">
        <v>1237</v>
      </c>
      <c r="H4322" t="s">
        <v>1243</v>
      </c>
      <c r="J4322">
        <v>8</v>
      </c>
    </row>
    <row r="4323" spans="1:10">
      <c r="A4323">
        <v>809405</v>
      </c>
      <c r="B4323" t="s">
        <v>4201</v>
      </c>
      <c r="C4323" t="s">
        <v>4775</v>
      </c>
      <c r="D4323" t="s">
        <v>1241</v>
      </c>
      <c r="F4323" t="s">
        <v>380</v>
      </c>
      <c r="G4323" t="s">
        <v>1237</v>
      </c>
      <c r="J4323">
        <v>6</v>
      </c>
    </row>
    <row r="4324" spans="1:10">
      <c r="A4324">
        <v>713218</v>
      </c>
      <c r="B4324" t="s">
        <v>4776</v>
      </c>
      <c r="C4324" t="s">
        <v>4777</v>
      </c>
      <c r="D4324" t="s">
        <v>1234</v>
      </c>
      <c r="E4324" t="s">
        <v>1242</v>
      </c>
      <c r="F4324" t="s">
        <v>380</v>
      </c>
      <c r="G4324" t="s">
        <v>1237</v>
      </c>
      <c r="J4324">
        <v>9</v>
      </c>
    </row>
    <row r="4325" spans="1:10">
      <c r="A4325">
        <v>813016</v>
      </c>
      <c r="B4325" t="s">
        <v>4778</v>
      </c>
      <c r="C4325" t="s">
        <v>1089</v>
      </c>
      <c r="D4325" t="s">
        <v>1241</v>
      </c>
      <c r="E4325" t="s">
        <v>1271</v>
      </c>
      <c r="F4325" t="s">
        <v>327</v>
      </c>
      <c r="G4325" t="s">
        <v>1237</v>
      </c>
      <c r="H4325" t="s">
        <v>1243</v>
      </c>
      <c r="J4325">
        <v>16</v>
      </c>
    </row>
    <row r="4326" spans="1:10">
      <c r="A4326">
        <v>706098</v>
      </c>
      <c r="B4326" t="s">
        <v>1023</v>
      </c>
      <c r="C4326" t="s">
        <v>4779</v>
      </c>
      <c r="D4326" t="s">
        <v>1234</v>
      </c>
      <c r="E4326" t="s">
        <v>1319</v>
      </c>
      <c r="F4326" t="s">
        <v>179</v>
      </c>
      <c r="G4326" t="s">
        <v>1237</v>
      </c>
      <c r="H4326" t="s">
        <v>1243</v>
      </c>
      <c r="J4326">
        <v>4</v>
      </c>
    </row>
    <row r="4327" spans="1:10">
      <c r="A4327">
        <v>716779</v>
      </c>
      <c r="B4327" t="s">
        <v>1539</v>
      </c>
      <c r="C4327" t="s">
        <v>4779</v>
      </c>
      <c r="D4327" t="s">
        <v>1234</v>
      </c>
      <c r="E4327" t="s">
        <v>1242</v>
      </c>
      <c r="F4327" t="s">
        <v>380</v>
      </c>
      <c r="G4327" t="s">
        <v>1237</v>
      </c>
      <c r="J4327">
        <v>12</v>
      </c>
    </row>
    <row r="4328" spans="1:10">
      <c r="A4328">
        <v>803894</v>
      </c>
      <c r="B4328" t="s">
        <v>1395</v>
      </c>
      <c r="C4328" t="s">
        <v>4780</v>
      </c>
      <c r="D4328" t="s">
        <v>1241</v>
      </c>
      <c r="E4328" t="s">
        <v>1242</v>
      </c>
      <c r="F4328" t="s">
        <v>380</v>
      </c>
      <c r="G4328" t="s">
        <v>1237</v>
      </c>
      <c r="J4328">
        <v>8</v>
      </c>
    </row>
    <row r="4329" spans="1:10">
      <c r="A4329">
        <v>774325</v>
      </c>
      <c r="B4329" t="s">
        <v>1069</v>
      </c>
      <c r="C4329" t="s">
        <v>4781</v>
      </c>
      <c r="D4329" t="s">
        <v>1234</v>
      </c>
      <c r="E4329" t="s">
        <v>1264</v>
      </c>
      <c r="F4329" t="s">
        <v>1263</v>
      </c>
      <c r="G4329" t="s">
        <v>1237</v>
      </c>
      <c r="H4329" t="s">
        <v>1243</v>
      </c>
      <c r="J4329">
        <v>80</v>
      </c>
    </row>
    <row r="4330" spans="1:10">
      <c r="A4330">
        <v>707465</v>
      </c>
      <c r="B4330" t="s">
        <v>3944</v>
      </c>
      <c r="C4330" t="s">
        <v>4782</v>
      </c>
      <c r="D4330" t="s">
        <v>1234</v>
      </c>
      <c r="E4330" t="s">
        <v>1236</v>
      </c>
      <c r="F4330" t="s">
        <v>380</v>
      </c>
      <c r="G4330" t="s">
        <v>1237</v>
      </c>
      <c r="J4330">
        <v>74</v>
      </c>
    </row>
    <row r="4331" spans="1:10">
      <c r="A4331">
        <v>711859</v>
      </c>
      <c r="B4331" t="s">
        <v>655</v>
      </c>
      <c r="C4331" t="s">
        <v>4783</v>
      </c>
      <c r="D4331" t="s">
        <v>1234</v>
      </c>
      <c r="F4331" t="s">
        <v>380</v>
      </c>
      <c r="G4331" t="s">
        <v>1237</v>
      </c>
      <c r="J4331">
        <v>78</v>
      </c>
    </row>
    <row r="4332" spans="1:10">
      <c r="A4332">
        <v>702515</v>
      </c>
      <c r="B4332" t="s">
        <v>652</v>
      </c>
      <c r="C4332" t="s">
        <v>4784</v>
      </c>
      <c r="D4332" t="s">
        <v>1234</v>
      </c>
      <c r="E4332" t="s">
        <v>1242</v>
      </c>
      <c r="F4332" t="s">
        <v>1261</v>
      </c>
      <c r="G4332" t="s">
        <v>1237</v>
      </c>
      <c r="J4332">
        <v>5</v>
      </c>
    </row>
    <row r="4333" spans="1:10">
      <c r="A4333">
        <v>700494</v>
      </c>
      <c r="B4333" t="s">
        <v>1718</v>
      </c>
      <c r="C4333" t="s">
        <v>4784</v>
      </c>
      <c r="D4333" t="s">
        <v>1234</v>
      </c>
      <c r="F4333" t="s">
        <v>169</v>
      </c>
      <c r="G4333" t="s">
        <v>1237</v>
      </c>
      <c r="H4333" t="s">
        <v>1243</v>
      </c>
      <c r="J4333">
        <v>5</v>
      </c>
    </row>
    <row r="4334" spans="1:10">
      <c r="A4334">
        <v>702193</v>
      </c>
      <c r="B4334" t="s">
        <v>1595</v>
      </c>
      <c r="C4334" t="s">
        <v>4784</v>
      </c>
      <c r="D4334" t="s">
        <v>1234</v>
      </c>
      <c r="E4334" t="s">
        <v>1319</v>
      </c>
      <c r="F4334" t="s">
        <v>380</v>
      </c>
      <c r="G4334" t="s">
        <v>1237</v>
      </c>
      <c r="J4334">
        <v>83</v>
      </c>
    </row>
    <row r="4335" spans="1:10">
      <c r="A4335">
        <v>701443</v>
      </c>
      <c r="B4335" t="s">
        <v>675</v>
      </c>
      <c r="C4335" t="s">
        <v>1824</v>
      </c>
      <c r="D4335" t="s">
        <v>1234</v>
      </c>
      <c r="E4335" t="s">
        <v>1235</v>
      </c>
      <c r="F4335" t="s">
        <v>380</v>
      </c>
      <c r="G4335" t="s">
        <v>1237</v>
      </c>
      <c r="J4335">
        <v>0</v>
      </c>
    </row>
    <row r="4336" spans="1:10">
      <c r="A4336">
        <v>704994</v>
      </c>
      <c r="B4336" t="s">
        <v>1023</v>
      </c>
      <c r="C4336" t="s">
        <v>1824</v>
      </c>
      <c r="D4336" t="s">
        <v>1234</v>
      </c>
      <c r="E4336" t="s">
        <v>1250</v>
      </c>
      <c r="F4336" t="s">
        <v>1261</v>
      </c>
      <c r="G4336" t="s">
        <v>1237</v>
      </c>
      <c r="J4336">
        <v>10</v>
      </c>
    </row>
    <row r="4337" spans="1:10">
      <c r="A4337">
        <v>708603</v>
      </c>
      <c r="B4337" t="s">
        <v>1539</v>
      </c>
      <c r="C4337" t="s">
        <v>1824</v>
      </c>
      <c r="D4337" t="s">
        <v>1234</v>
      </c>
      <c r="E4337" t="s">
        <v>1236</v>
      </c>
      <c r="F4337" t="s">
        <v>380</v>
      </c>
      <c r="G4337" t="s">
        <v>1237</v>
      </c>
      <c r="H4337" t="s">
        <v>1243</v>
      </c>
      <c r="J4337">
        <v>90</v>
      </c>
    </row>
    <row r="4338" spans="1:10">
      <c r="A4338">
        <v>705520</v>
      </c>
      <c r="B4338" t="s">
        <v>943</v>
      </c>
      <c r="C4338" t="s">
        <v>1824</v>
      </c>
      <c r="D4338" t="s">
        <v>1234</v>
      </c>
      <c r="F4338" t="s">
        <v>380</v>
      </c>
      <c r="G4338" t="s">
        <v>1237</v>
      </c>
      <c r="J4338">
        <v>5</v>
      </c>
    </row>
    <row r="4339" spans="1:10">
      <c r="A4339">
        <v>810239</v>
      </c>
      <c r="B4339" t="s">
        <v>1563</v>
      </c>
      <c r="C4339" t="s">
        <v>4785</v>
      </c>
      <c r="D4339" t="s">
        <v>1241</v>
      </c>
      <c r="E4339" t="s">
        <v>1250</v>
      </c>
      <c r="F4339" t="s">
        <v>1261</v>
      </c>
      <c r="G4339" t="s">
        <v>1237</v>
      </c>
      <c r="J4339">
        <v>8</v>
      </c>
    </row>
    <row r="4340" spans="1:10">
      <c r="A4340">
        <v>812860</v>
      </c>
      <c r="B4340" t="s">
        <v>919</v>
      </c>
      <c r="C4340" t="s">
        <v>4786</v>
      </c>
      <c r="D4340" t="s">
        <v>1241</v>
      </c>
      <c r="E4340" t="s">
        <v>1242</v>
      </c>
      <c r="F4340" t="s">
        <v>380</v>
      </c>
      <c r="G4340" t="s">
        <v>1237</v>
      </c>
      <c r="J4340">
        <v>76</v>
      </c>
    </row>
    <row r="4341" spans="1:10">
      <c r="A4341">
        <v>812514</v>
      </c>
      <c r="B4341" t="s">
        <v>1279</v>
      </c>
      <c r="C4341" t="s">
        <v>4786</v>
      </c>
      <c r="D4341" t="s">
        <v>1241</v>
      </c>
      <c r="E4341" t="s">
        <v>1236</v>
      </c>
      <c r="F4341" t="s">
        <v>380</v>
      </c>
      <c r="G4341" t="s">
        <v>1237</v>
      </c>
      <c r="J4341">
        <v>74</v>
      </c>
    </row>
    <row r="4342" spans="1:10">
      <c r="A4342">
        <v>812897</v>
      </c>
      <c r="B4342" t="s">
        <v>965</v>
      </c>
      <c r="C4342" t="s">
        <v>4786</v>
      </c>
      <c r="D4342" t="s">
        <v>1241</v>
      </c>
      <c r="E4342" t="s">
        <v>1264</v>
      </c>
      <c r="F4342" t="s">
        <v>210</v>
      </c>
      <c r="G4342" t="s">
        <v>1237</v>
      </c>
      <c r="J4342">
        <v>94</v>
      </c>
    </row>
    <row r="4343" spans="1:10">
      <c r="A4343">
        <v>800960</v>
      </c>
      <c r="B4343" t="s">
        <v>4787</v>
      </c>
      <c r="C4343" t="s">
        <v>4788</v>
      </c>
      <c r="D4343" t="s">
        <v>1241</v>
      </c>
      <c r="E4343" t="s">
        <v>1242</v>
      </c>
      <c r="F4343" t="s">
        <v>380</v>
      </c>
      <c r="G4343" t="s">
        <v>1237</v>
      </c>
      <c r="J4343">
        <v>75</v>
      </c>
    </row>
    <row r="4344" spans="1:10">
      <c r="A4344">
        <v>807471</v>
      </c>
      <c r="B4344" t="s">
        <v>1437</v>
      </c>
      <c r="C4344" t="s">
        <v>4788</v>
      </c>
      <c r="D4344" t="s">
        <v>1241</v>
      </c>
      <c r="F4344" t="s">
        <v>380</v>
      </c>
      <c r="G4344" t="s">
        <v>1237</v>
      </c>
      <c r="J4344">
        <v>73</v>
      </c>
    </row>
    <row r="4345" spans="1:10">
      <c r="A4345">
        <v>776098</v>
      </c>
      <c r="B4345" t="s">
        <v>1023</v>
      </c>
      <c r="C4345" t="s">
        <v>4789</v>
      </c>
      <c r="D4345" t="s">
        <v>1234</v>
      </c>
      <c r="E4345" t="s">
        <v>1254</v>
      </c>
      <c r="F4345" t="s">
        <v>380</v>
      </c>
      <c r="G4345" t="s">
        <v>1237</v>
      </c>
      <c r="H4345" t="s">
        <v>1243</v>
      </c>
      <c r="J4345">
        <v>8</v>
      </c>
    </row>
    <row r="4346" spans="1:10">
      <c r="A4346">
        <v>775693</v>
      </c>
      <c r="B4346" t="s">
        <v>1411</v>
      </c>
      <c r="C4346" t="s">
        <v>4790</v>
      </c>
      <c r="D4346" t="s">
        <v>1234</v>
      </c>
      <c r="E4346" t="s">
        <v>1254</v>
      </c>
      <c r="F4346" t="s">
        <v>59</v>
      </c>
      <c r="G4346" t="s">
        <v>1237</v>
      </c>
      <c r="H4346" t="s">
        <v>1243</v>
      </c>
      <c r="I4346">
        <v>9150195</v>
      </c>
      <c r="J4346">
        <v>74</v>
      </c>
    </row>
    <row r="4347" spans="1:10">
      <c r="A4347">
        <v>775692</v>
      </c>
      <c r="B4347" t="s">
        <v>1411</v>
      </c>
      <c r="C4347" t="s">
        <v>4790</v>
      </c>
      <c r="D4347" t="s">
        <v>1234</v>
      </c>
      <c r="E4347" t="s">
        <v>1254</v>
      </c>
      <c r="F4347" t="s">
        <v>59</v>
      </c>
      <c r="G4347" t="s">
        <v>1237</v>
      </c>
      <c r="H4347" t="s">
        <v>1243</v>
      </c>
      <c r="I4347">
        <v>9150197</v>
      </c>
      <c r="J4347">
        <v>0</v>
      </c>
    </row>
    <row r="4348" spans="1:10">
      <c r="A4348">
        <v>800896</v>
      </c>
      <c r="B4348" t="s">
        <v>1770</v>
      </c>
      <c r="C4348" t="s">
        <v>4791</v>
      </c>
      <c r="D4348" t="s">
        <v>1241</v>
      </c>
      <c r="E4348" t="s">
        <v>1254</v>
      </c>
      <c r="F4348" t="s">
        <v>59</v>
      </c>
      <c r="G4348" t="s">
        <v>1237</v>
      </c>
      <c r="J4348">
        <v>75</v>
      </c>
    </row>
    <row r="4349" spans="1:10">
      <c r="A4349">
        <v>888860</v>
      </c>
      <c r="B4349" t="s">
        <v>1386</v>
      </c>
      <c r="C4349" t="s">
        <v>4791</v>
      </c>
      <c r="D4349" t="s">
        <v>1241</v>
      </c>
      <c r="E4349" t="s">
        <v>1254</v>
      </c>
      <c r="F4349" t="s">
        <v>59</v>
      </c>
      <c r="G4349" t="s">
        <v>1237</v>
      </c>
      <c r="H4349" t="s">
        <v>1243</v>
      </c>
      <c r="I4349">
        <v>9155060</v>
      </c>
      <c r="J4349">
        <v>2</v>
      </c>
    </row>
    <row r="4350" spans="1:10">
      <c r="A4350">
        <v>711962</v>
      </c>
      <c r="B4350" t="s">
        <v>1133</v>
      </c>
      <c r="C4350" t="s">
        <v>4792</v>
      </c>
      <c r="D4350" t="s">
        <v>1234</v>
      </c>
      <c r="E4350" t="s">
        <v>1242</v>
      </c>
      <c r="F4350" t="s">
        <v>380</v>
      </c>
      <c r="G4350" t="s">
        <v>1237</v>
      </c>
      <c r="J4350">
        <v>6</v>
      </c>
    </row>
    <row r="4351" spans="1:10">
      <c r="A4351">
        <v>776116</v>
      </c>
      <c r="B4351" t="s">
        <v>1539</v>
      </c>
      <c r="C4351" t="s">
        <v>4792</v>
      </c>
      <c r="D4351" t="s">
        <v>1234</v>
      </c>
      <c r="E4351" t="s">
        <v>1242</v>
      </c>
      <c r="F4351" t="s">
        <v>380</v>
      </c>
      <c r="G4351" t="s">
        <v>1237</v>
      </c>
      <c r="H4351" t="s">
        <v>1243</v>
      </c>
      <c r="J4351">
        <v>13</v>
      </c>
    </row>
    <row r="4352" spans="1:10">
      <c r="A4352">
        <v>710967</v>
      </c>
      <c r="B4352" t="s">
        <v>1105</v>
      </c>
      <c r="C4352" t="s">
        <v>4792</v>
      </c>
      <c r="D4352" t="s">
        <v>1234</v>
      </c>
      <c r="E4352" t="s">
        <v>1242</v>
      </c>
      <c r="F4352" t="s">
        <v>380</v>
      </c>
      <c r="G4352" t="s">
        <v>1237</v>
      </c>
      <c r="J4352">
        <v>11</v>
      </c>
    </row>
    <row r="4353" spans="1:10">
      <c r="A4353">
        <v>702376</v>
      </c>
      <c r="B4353" t="s">
        <v>1013</v>
      </c>
      <c r="C4353" t="s">
        <v>4793</v>
      </c>
      <c r="D4353" t="s">
        <v>1234</v>
      </c>
      <c r="E4353" t="s">
        <v>1256</v>
      </c>
      <c r="F4353" t="s">
        <v>380</v>
      </c>
      <c r="G4353" t="s">
        <v>1237</v>
      </c>
      <c r="J4353">
        <v>75</v>
      </c>
    </row>
    <row r="4354" spans="1:10">
      <c r="A4354">
        <v>704035</v>
      </c>
      <c r="B4354" t="s">
        <v>938</v>
      </c>
      <c r="C4354" t="s">
        <v>4793</v>
      </c>
      <c r="D4354" t="s">
        <v>1234</v>
      </c>
      <c r="E4354" t="s">
        <v>1242</v>
      </c>
      <c r="F4354" t="s">
        <v>380</v>
      </c>
      <c r="G4354" t="s">
        <v>1237</v>
      </c>
      <c r="J4354">
        <v>12</v>
      </c>
    </row>
    <row r="4355" spans="1:10">
      <c r="A4355">
        <v>802116</v>
      </c>
      <c r="B4355" t="s">
        <v>1159</v>
      </c>
      <c r="C4355" t="s">
        <v>4794</v>
      </c>
      <c r="D4355" t="s">
        <v>1241</v>
      </c>
      <c r="E4355" t="s">
        <v>1242</v>
      </c>
      <c r="F4355" t="s">
        <v>380</v>
      </c>
      <c r="G4355" t="s">
        <v>1237</v>
      </c>
      <c r="J4355">
        <v>77</v>
      </c>
    </row>
    <row r="4356" spans="1:10">
      <c r="A4356">
        <v>704203</v>
      </c>
      <c r="B4356" t="s">
        <v>1298</v>
      </c>
      <c r="C4356" t="s">
        <v>4795</v>
      </c>
      <c r="D4356" t="s">
        <v>1234</v>
      </c>
      <c r="F4356" t="s">
        <v>380</v>
      </c>
      <c r="G4356" t="s">
        <v>1237</v>
      </c>
      <c r="J4356">
        <v>73</v>
      </c>
    </row>
    <row r="4357" spans="1:10">
      <c r="A4357">
        <v>704445</v>
      </c>
      <c r="B4357" t="s">
        <v>938</v>
      </c>
      <c r="C4357" t="s">
        <v>4796</v>
      </c>
      <c r="D4357" t="s">
        <v>1234</v>
      </c>
      <c r="E4357" t="s">
        <v>1250</v>
      </c>
      <c r="F4357" t="s">
        <v>380</v>
      </c>
      <c r="G4357" t="s">
        <v>1237</v>
      </c>
      <c r="H4357" t="s">
        <v>1243</v>
      </c>
      <c r="J4357">
        <v>83</v>
      </c>
    </row>
    <row r="4358" spans="1:10">
      <c r="A4358">
        <v>811192</v>
      </c>
      <c r="B4358" t="s">
        <v>1609</v>
      </c>
      <c r="C4358" t="s">
        <v>4797</v>
      </c>
      <c r="D4358" t="s">
        <v>1241</v>
      </c>
      <c r="E4358" t="s">
        <v>1236</v>
      </c>
      <c r="F4358" t="s">
        <v>380</v>
      </c>
      <c r="G4358" t="s">
        <v>1237</v>
      </c>
      <c r="H4358" t="s">
        <v>1243</v>
      </c>
      <c r="J4358">
        <v>85</v>
      </c>
    </row>
    <row r="4359" spans="1:10">
      <c r="A4359">
        <v>801843</v>
      </c>
      <c r="B4359" t="s">
        <v>1386</v>
      </c>
      <c r="C4359" t="s">
        <v>4797</v>
      </c>
      <c r="D4359" t="s">
        <v>1241</v>
      </c>
      <c r="E4359" t="s">
        <v>1292</v>
      </c>
      <c r="F4359" t="s">
        <v>380</v>
      </c>
      <c r="G4359" t="s">
        <v>1237</v>
      </c>
      <c r="J4359">
        <v>73</v>
      </c>
    </row>
    <row r="4360" spans="1:10">
      <c r="A4360">
        <v>779130</v>
      </c>
      <c r="B4360" t="s">
        <v>527</v>
      </c>
      <c r="C4360" t="s">
        <v>4798</v>
      </c>
      <c r="D4360" t="s">
        <v>1234</v>
      </c>
      <c r="E4360" t="s">
        <v>1248</v>
      </c>
      <c r="F4360" t="s">
        <v>197</v>
      </c>
      <c r="G4360" t="s">
        <v>1237</v>
      </c>
      <c r="H4360" t="s">
        <v>1243</v>
      </c>
      <c r="J4360">
        <v>17</v>
      </c>
    </row>
    <row r="4361" spans="1:10">
      <c r="A4361">
        <v>717981</v>
      </c>
      <c r="B4361" t="s">
        <v>1023</v>
      </c>
      <c r="C4361" t="s">
        <v>4799</v>
      </c>
      <c r="D4361" t="s">
        <v>1234</v>
      </c>
      <c r="E4361" t="s">
        <v>1319</v>
      </c>
      <c r="F4361" t="s">
        <v>179</v>
      </c>
      <c r="G4361" t="s">
        <v>1237</v>
      </c>
      <c r="H4361" t="s">
        <v>1243</v>
      </c>
      <c r="J4361">
        <v>96</v>
      </c>
    </row>
    <row r="4362" spans="1:10">
      <c r="A4362">
        <v>702271</v>
      </c>
      <c r="B4362" t="s">
        <v>1411</v>
      </c>
      <c r="C4362" t="s">
        <v>4799</v>
      </c>
      <c r="D4362" t="s">
        <v>1234</v>
      </c>
      <c r="F4362" t="s">
        <v>380</v>
      </c>
      <c r="G4362" t="s">
        <v>1237</v>
      </c>
      <c r="J4362">
        <v>72</v>
      </c>
    </row>
    <row r="4363" spans="1:10">
      <c r="A4363">
        <v>700760</v>
      </c>
      <c r="B4363" t="s">
        <v>1251</v>
      </c>
      <c r="C4363" t="s">
        <v>4799</v>
      </c>
      <c r="D4363" t="s">
        <v>1234</v>
      </c>
      <c r="E4363" t="s">
        <v>1319</v>
      </c>
      <c r="F4363" t="s">
        <v>189</v>
      </c>
      <c r="G4363" t="s">
        <v>1237</v>
      </c>
      <c r="J4363">
        <v>65</v>
      </c>
    </row>
    <row r="4364" spans="1:10">
      <c r="A4364">
        <v>888849</v>
      </c>
      <c r="B4364" t="s">
        <v>2982</v>
      </c>
      <c r="C4364" t="s">
        <v>4800</v>
      </c>
      <c r="D4364" t="s">
        <v>1241</v>
      </c>
      <c r="E4364" t="s">
        <v>1248</v>
      </c>
      <c r="F4364" t="s">
        <v>327</v>
      </c>
      <c r="G4364" t="s">
        <v>1237</v>
      </c>
      <c r="H4364" t="s">
        <v>1243</v>
      </c>
      <c r="J4364">
        <v>7</v>
      </c>
    </row>
    <row r="4365" spans="1:10">
      <c r="A4365">
        <v>810189</v>
      </c>
      <c r="B4365" t="s">
        <v>929</v>
      </c>
      <c r="C4365" t="s">
        <v>4800</v>
      </c>
      <c r="D4365" t="s">
        <v>1241</v>
      </c>
      <c r="E4365" t="s">
        <v>1236</v>
      </c>
      <c r="F4365" t="s">
        <v>380</v>
      </c>
      <c r="G4365" t="s">
        <v>1237</v>
      </c>
      <c r="H4365" t="s">
        <v>1243</v>
      </c>
      <c r="J4365">
        <v>85</v>
      </c>
    </row>
    <row r="4366" spans="1:10">
      <c r="A4366">
        <v>887292</v>
      </c>
      <c r="B4366" t="s">
        <v>1358</v>
      </c>
      <c r="C4366" t="s">
        <v>4800</v>
      </c>
      <c r="D4366" t="s">
        <v>1241</v>
      </c>
      <c r="E4366" t="s">
        <v>1319</v>
      </c>
      <c r="F4366" t="s">
        <v>189</v>
      </c>
      <c r="G4366" t="s">
        <v>1237</v>
      </c>
      <c r="H4366" t="s">
        <v>1243</v>
      </c>
      <c r="I4366">
        <v>1159983</v>
      </c>
      <c r="J4366">
        <v>94</v>
      </c>
    </row>
    <row r="4367" spans="1:10">
      <c r="A4367">
        <v>806378</v>
      </c>
      <c r="B4367" t="s">
        <v>1505</v>
      </c>
      <c r="C4367" t="s">
        <v>4801</v>
      </c>
      <c r="D4367" t="s">
        <v>1241</v>
      </c>
      <c r="E4367" t="s">
        <v>1242</v>
      </c>
      <c r="F4367" t="s">
        <v>380</v>
      </c>
      <c r="G4367" t="s">
        <v>1237</v>
      </c>
      <c r="J4367">
        <v>7</v>
      </c>
    </row>
    <row r="4368" spans="1:10">
      <c r="A4368">
        <v>810630</v>
      </c>
      <c r="B4368" t="s">
        <v>1279</v>
      </c>
      <c r="C4368" t="s">
        <v>4801</v>
      </c>
      <c r="D4368" t="s">
        <v>1241</v>
      </c>
      <c r="E4368" t="s">
        <v>1242</v>
      </c>
      <c r="F4368" t="s">
        <v>380</v>
      </c>
      <c r="G4368" t="s">
        <v>1237</v>
      </c>
      <c r="J4368">
        <v>80</v>
      </c>
    </row>
    <row r="4369" spans="1:10">
      <c r="A4369">
        <v>700161</v>
      </c>
      <c r="B4369" t="s">
        <v>1718</v>
      </c>
      <c r="C4369" t="s">
        <v>4802</v>
      </c>
      <c r="D4369" t="s">
        <v>1234</v>
      </c>
      <c r="E4369" t="s">
        <v>1242</v>
      </c>
      <c r="F4369" t="s">
        <v>1261</v>
      </c>
      <c r="G4369" t="s">
        <v>1237</v>
      </c>
      <c r="J4369">
        <v>11</v>
      </c>
    </row>
    <row r="4370" spans="1:10">
      <c r="A4370">
        <v>805076</v>
      </c>
      <c r="B4370" t="s">
        <v>1683</v>
      </c>
      <c r="C4370" t="s">
        <v>4803</v>
      </c>
      <c r="D4370" t="s">
        <v>1241</v>
      </c>
      <c r="E4370" t="s">
        <v>1264</v>
      </c>
      <c r="F4370" t="s">
        <v>1263</v>
      </c>
      <c r="G4370" t="s">
        <v>1237</v>
      </c>
      <c r="J4370">
        <v>44</v>
      </c>
    </row>
    <row r="4371" spans="1:10">
      <c r="A4371">
        <v>701741</v>
      </c>
      <c r="B4371" t="s">
        <v>1069</v>
      </c>
      <c r="C4371" t="s">
        <v>4804</v>
      </c>
      <c r="D4371" t="s">
        <v>1234</v>
      </c>
      <c r="E4371" t="s">
        <v>1292</v>
      </c>
      <c r="F4371" t="s">
        <v>380</v>
      </c>
      <c r="G4371" t="s">
        <v>1237</v>
      </c>
      <c r="J4371">
        <v>77</v>
      </c>
    </row>
    <row r="4372" spans="1:10">
      <c r="A4372">
        <v>777421</v>
      </c>
      <c r="B4372" t="s">
        <v>4805</v>
      </c>
      <c r="C4372" t="s">
        <v>4806</v>
      </c>
      <c r="D4372" t="s">
        <v>1234</v>
      </c>
      <c r="E4372" t="s">
        <v>1250</v>
      </c>
      <c r="F4372" t="s">
        <v>169</v>
      </c>
      <c r="G4372" t="s">
        <v>1237</v>
      </c>
      <c r="H4372" t="s">
        <v>1243</v>
      </c>
      <c r="J4372">
        <v>10</v>
      </c>
    </row>
    <row r="4373" spans="1:10">
      <c r="A4373">
        <v>776107</v>
      </c>
      <c r="B4373" t="s">
        <v>1477</v>
      </c>
      <c r="C4373" t="s">
        <v>4807</v>
      </c>
      <c r="D4373" t="s">
        <v>1234</v>
      </c>
      <c r="E4373" t="s">
        <v>1236</v>
      </c>
      <c r="F4373" t="s">
        <v>380</v>
      </c>
      <c r="G4373" t="s">
        <v>1237</v>
      </c>
      <c r="H4373" t="s">
        <v>1243</v>
      </c>
      <c r="J4373">
        <v>4</v>
      </c>
    </row>
    <row r="4374" spans="1:10">
      <c r="A4374">
        <v>807096</v>
      </c>
      <c r="B4374" t="s">
        <v>1498</v>
      </c>
      <c r="C4374" t="s">
        <v>4808</v>
      </c>
      <c r="D4374" t="s">
        <v>1241</v>
      </c>
      <c r="E4374" t="s">
        <v>1264</v>
      </c>
      <c r="F4374" t="s">
        <v>210</v>
      </c>
      <c r="G4374" t="s">
        <v>1237</v>
      </c>
      <c r="J4374">
        <v>45</v>
      </c>
    </row>
    <row r="4375" spans="1:10">
      <c r="A4375">
        <v>714143</v>
      </c>
      <c r="B4375" t="s">
        <v>1411</v>
      </c>
      <c r="C4375" t="s">
        <v>4809</v>
      </c>
      <c r="D4375" t="s">
        <v>1234</v>
      </c>
      <c r="E4375" t="s">
        <v>1245</v>
      </c>
      <c r="F4375" t="s">
        <v>179</v>
      </c>
      <c r="G4375" t="s">
        <v>1237</v>
      </c>
      <c r="J4375">
        <v>98</v>
      </c>
    </row>
    <row r="4376" spans="1:10">
      <c r="A4376">
        <v>715195</v>
      </c>
      <c r="B4376" t="s">
        <v>938</v>
      </c>
      <c r="C4376" t="s">
        <v>4809</v>
      </c>
      <c r="D4376" t="s">
        <v>1234</v>
      </c>
      <c r="E4376" t="s">
        <v>1248</v>
      </c>
      <c r="F4376" t="s">
        <v>380</v>
      </c>
      <c r="G4376" t="s">
        <v>1237</v>
      </c>
      <c r="H4376" t="s">
        <v>1243</v>
      </c>
      <c r="I4376">
        <v>1632316</v>
      </c>
      <c r="J4376">
        <v>81</v>
      </c>
    </row>
    <row r="4377" spans="1:10">
      <c r="A4377">
        <v>810147</v>
      </c>
      <c r="B4377" t="s">
        <v>1770</v>
      </c>
      <c r="C4377" t="s">
        <v>4810</v>
      </c>
      <c r="D4377" t="s">
        <v>1241</v>
      </c>
      <c r="E4377" t="s">
        <v>1256</v>
      </c>
      <c r="F4377" t="s">
        <v>1647</v>
      </c>
      <c r="G4377" t="s">
        <v>1237</v>
      </c>
      <c r="J4377">
        <v>9</v>
      </c>
    </row>
    <row r="4378" spans="1:10">
      <c r="A4378">
        <v>700102</v>
      </c>
      <c r="B4378" t="s">
        <v>1519</v>
      </c>
      <c r="C4378" t="s">
        <v>4811</v>
      </c>
      <c r="D4378" t="s">
        <v>1234</v>
      </c>
      <c r="F4378" t="s">
        <v>380</v>
      </c>
      <c r="G4378" t="s">
        <v>1237</v>
      </c>
      <c r="H4378" t="s">
        <v>1243</v>
      </c>
      <c r="J4378">
        <v>84</v>
      </c>
    </row>
    <row r="4379" spans="1:10">
      <c r="A4379">
        <v>717705</v>
      </c>
      <c r="B4379" t="s">
        <v>529</v>
      </c>
      <c r="C4379" t="s">
        <v>4812</v>
      </c>
      <c r="D4379" t="s">
        <v>1234</v>
      </c>
      <c r="E4379" t="s">
        <v>1254</v>
      </c>
      <c r="F4379" t="s">
        <v>171</v>
      </c>
      <c r="G4379" t="s">
        <v>1237</v>
      </c>
      <c r="H4379" t="s">
        <v>1243</v>
      </c>
      <c r="J4379">
        <v>6</v>
      </c>
    </row>
    <row r="4380" spans="1:10">
      <c r="A4380">
        <v>711079</v>
      </c>
      <c r="B4380" t="s">
        <v>1411</v>
      </c>
      <c r="C4380" t="s">
        <v>4813</v>
      </c>
      <c r="D4380" t="s">
        <v>1234</v>
      </c>
      <c r="E4380" t="s">
        <v>1254</v>
      </c>
      <c r="F4380" t="s">
        <v>380</v>
      </c>
      <c r="G4380" t="s">
        <v>1237</v>
      </c>
      <c r="J4380">
        <v>78</v>
      </c>
    </row>
    <row r="4381" spans="1:10">
      <c r="A4381">
        <v>716961</v>
      </c>
      <c r="B4381" t="s">
        <v>1013</v>
      </c>
      <c r="C4381" t="s">
        <v>4814</v>
      </c>
      <c r="D4381" t="s">
        <v>1234</v>
      </c>
      <c r="E4381" t="s">
        <v>1245</v>
      </c>
      <c r="F4381" t="s">
        <v>380</v>
      </c>
      <c r="G4381" t="s">
        <v>1237</v>
      </c>
      <c r="J4381">
        <v>72</v>
      </c>
    </row>
    <row r="4382" spans="1:10">
      <c r="A4382">
        <v>708387</v>
      </c>
      <c r="B4382" t="s">
        <v>116</v>
      </c>
      <c r="C4382" t="s">
        <v>4814</v>
      </c>
      <c r="D4382" t="s">
        <v>1234</v>
      </c>
      <c r="F4382" t="s">
        <v>380</v>
      </c>
      <c r="G4382" t="s">
        <v>1237</v>
      </c>
      <c r="H4382" t="s">
        <v>1243</v>
      </c>
      <c r="J4382">
        <v>80</v>
      </c>
    </row>
    <row r="4383" spans="1:10">
      <c r="A4383">
        <v>713888</v>
      </c>
      <c r="B4383" t="s">
        <v>4222</v>
      </c>
      <c r="C4383" t="s">
        <v>4814</v>
      </c>
      <c r="D4383" t="s">
        <v>1234</v>
      </c>
      <c r="E4383" t="s">
        <v>1264</v>
      </c>
      <c r="F4383" t="s">
        <v>210</v>
      </c>
      <c r="G4383" t="s">
        <v>1237</v>
      </c>
      <c r="J4383">
        <v>63</v>
      </c>
    </row>
    <row r="4384" spans="1:10">
      <c r="A4384">
        <v>808236</v>
      </c>
      <c r="B4384" t="s">
        <v>2918</v>
      </c>
      <c r="C4384" t="s">
        <v>4815</v>
      </c>
      <c r="D4384" t="s">
        <v>1241</v>
      </c>
      <c r="F4384" t="s">
        <v>1261</v>
      </c>
      <c r="G4384" t="s">
        <v>1237</v>
      </c>
      <c r="J4384">
        <v>8</v>
      </c>
    </row>
    <row r="4385" spans="1:10">
      <c r="A4385">
        <v>802811</v>
      </c>
      <c r="B4385" t="s">
        <v>4352</v>
      </c>
      <c r="C4385" t="s">
        <v>4816</v>
      </c>
      <c r="D4385" t="s">
        <v>1241</v>
      </c>
      <c r="E4385" t="s">
        <v>1236</v>
      </c>
      <c r="F4385" t="s">
        <v>169</v>
      </c>
      <c r="G4385" t="s">
        <v>1237</v>
      </c>
      <c r="J4385">
        <v>11</v>
      </c>
    </row>
    <row r="4386" spans="1:10">
      <c r="A4386">
        <v>887802</v>
      </c>
      <c r="B4386" t="s">
        <v>915</v>
      </c>
      <c r="C4386" t="s">
        <v>4816</v>
      </c>
      <c r="D4386" t="s">
        <v>1241</v>
      </c>
      <c r="E4386" t="s">
        <v>1248</v>
      </c>
      <c r="F4386" t="s">
        <v>1550</v>
      </c>
      <c r="G4386" t="s">
        <v>1237</v>
      </c>
      <c r="H4386" t="s">
        <v>1243</v>
      </c>
      <c r="I4386">
        <v>9155101</v>
      </c>
      <c r="J4386">
        <v>4</v>
      </c>
    </row>
    <row r="4387" spans="1:10">
      <c r="A4387">
        <v>706752</v>
      </c>
      <c r="B4387" t="s">
        <v>4817</v>
      </c>
      <c r="C4387" t="s">
        <v>4818</v>
      </c>
      <c r="D4387" t="s">
        <v>1234</v>
      </c>
      <c r="E4387" t="s">
        <v>1264</v>
      </c>
      <c r="F4387" t="s">
        <v>210</v>
      </c>
      <c r="G4387" t="s">
        <v>1237</v>
      </c>
      <c r="J4387">
        <v>78</v>
      </c>
    </row>
    <row r="4388" spans="1:10">
      <c r="A4388">
        <v>702626</v>
      </c>
      <c r="B4388" t="s">
        <v>3862</v>
      </c>
      <c r="C4388" t="s">
        <v>4819</v>
      </c>
      <c r="D4388" t="s">
        <v>1234</v>
      </c>
      <c r="F4388" t="s">
        <v>380</v>
      </c>
      <c r="G4388" t="s">
        <v>1237</v>
      </c>
      <c r="J4388">
        <v>73</v>
      </c>
    </row>
    <row r="4389" spans="1:10">
      <c r="A4389">
        <v>715952</v>
      </c>
      <c r="B4389" t="s">
        <v>1711</v>
      </c>
      <c r="C4389" t="s">
        <v>4820</v>
      </c>
      <c r="D4389" t="s">
        <v>1234</v>
      </c>
      <c r="F4389" t="s">
        <v>380</v>
      </c>
      <c r="G4389" t="s">
        <v>1237</v>
      </c>
      <c r="J4389">
        <v>76</v>
      </c>
    </row>
    <row r="4390" spans="1:10">
      <c r="A4390">
        <v>889167</v>
      </c>
      <c r="B4390" t="s">
        <v>1406</v>
      </c>
      <c r="C4390" t="s">
        <v>4821</v>
      </c>
      <c r="D4390" t="s">
        <v>1241</v>
      </c>
      <c r="F4390" t="s">
        <v>380</v>
      </c>
      <c r="G4390" t="s">
        <v>1237</v>
      </c>
      <c r="H4390" t="s">
        <v>1243</v>
      </c>
      <c r="J4390">
        <v>7</v>
      </c>
    </row>
    <row r="4391" spans="1:10">
      <c r="A4391">
        <v>712709</v>
      </c>
      <c r="B4391" t="s">
        <v>2125</v>
      </c>
      <c r="C4391" t="s">
        <v>4822</v>
      </c>
      <c r="D4391" t="s">
        <v>1234</v>
      </c>
      <c r="F4391" t="s">
        <v>380</v>
      </c>
      <c r="G4391" t="s">
        <v>1237</v>
      </c>
      <c r="J4391">
        <v>73</v>
      </c>
    </row>
    <row r="4392" spans="1:10">
      <c r="A4392">
        <v>712532</v>
      </c>
      <c r="B4392" t="s">
        <v>675</v>
      </c>
      <c r="C4392" t="s">
        <v>4823</v>
      </c>
      <c r="D4392" t="s">
        <v>1234</v>
      </c>
      <c r="E4392" t="s">
        <v>1236</v>
      </c>
      <c r="F4392" t="s">
        <v>380</v>
      </c>
      <c r="G4392" t="s">
        <v>1237</v>
      </c>
      <c r="H4392" t="s">
        <v>1243</v>
      </c>
      <c r="J4392">
        <v>86</v>
      </c>
    </row>
    <row r="4393" spans="1:10">
      <c r="A4393">
        <v>706919</v>
      </c>
      <c r="B4393" t="s">
        <v>1133</v>
      </c>
      <c r="C4393" t="s">
        <v>4824</v>
      </c>
      <c r="D4393" t="s">
        <v>1234</v>
      </c>
      <c r="E4393" t="s">
        <v>1242</v>
      </c>
      <c r="F4393" t="s">
        <v>380</v>
      </c>
      <c r="G4393" t="s">
        <v>1237</v>
      </c>
      <c r="H4393" t="s">
        <v>1243</v>
      </c>
      <c r="J4393">
        <v>86</v>
      </c>
    </row>
    <row r="4394" spans="1:10">
      <c r="A4394">
        <v>710091</v>
      </c>
      <c r="B4394" t="s">
        <v>671</v>
      </c>
      <c r="C4394" t="s">
        <v>4825</v>
      </c>
      <c r="D4394" t="s">
        <v>1234</v>
      </c>
      <c r="E4394" t="s">
        <v>1236</v>
      </c>
      <c r="F4394" t="s">
        <v>380</v>
      </c>
      <c r="G4394" t="s">
        <v>1237</v>
      </c>
      <c r="H4394" t="s">
        <v>1243</v>
      </c>
      <c r="J4394">
        <v>83</v>
      </c>
    </row>
    <row r="4395" spans="1:10">
      <c r="A4395">
        <v>802555</v>
      </c>
      <c r="B4395" t="s">
        <v>1159</v>
      </c>
      <c r="C4395" t="s">
        <v>4826</v>
      </c>
      <c r="D4395" t="s">
        <v>1241</v>
      </c>
      <c r="E4395" t="s">
        <v>1236</v>
      </c>
      <c r="F4395" t="s">
        <v>380</v>
      </c>
      <c r="G4395" t="s">
        <v>1237</v>
      </c>
      <c r="J4395">
        <v>76</v>
      </c>
    </row>
    <row r="4396" spans="1:10">
      <c r="A4396">
        <v>701424</v>
      </c>
      <c r="B4396" t="s">
        <v>1666</v>
      </c>
      <c r="C4396" t="s">
        <v>4827</v>
      </c>
      <c r="D4396" t="s">
        <v>1234</v>
      </c>
      <c r="E4396" t="s">
        <v>1249</v>
      </c>
      <c r="F4396" t="s">
        <v>380</v>
      </c>
      <c r="G4396" t="s">
        <v>1237</v>
      </c>
      <c r="H4396" t="s">
        <v>1243</v>
      </c>
      <c r="J4396">
        <v>82</v>
      </c>
    </row>
    <row r="4397" spans="1:10">
      <c r="A4397">
        <v>806251</v>
      </c>
      <c r="B4397" t="s">
        <v>1355</v>
      </c>
      <c r="C4397" t="s">
        <v>4828</v>
      </c>
      <c r="D4397" t="s">
        <v>1241</v>
      </c>
      <c r="E4397" t="s">
        <v>1242</v>
      </c>
      <c r="F4397" t="s">
        <v>380</v>
      </c>
      <c r="G4397" t="s">
        <v>1237</v>
      </c>
      <c r="J4397">
        <v>4</v>
      </c>
    </row>
    <row r="4398" spans="1:10">
      <c r="A4398">
        <v>776079</v>
      </c>
      <c r="B4398" t="s">
        <v>1539</v>
      </c>
      <c r="C4398" t="s">
        <v>4829</v>
      </c>
      <c r="D4398" t="s">
        <v>1234</v>
      </c>
      <c r="E4398" t="s">
        <v>1242</v>
      </c>
      <c r="F4398" t="s">
        <v>380</v>
      </c>
      <c r="G4398" t="s">
        <v>1237</v>
      </c>
      <c r="H4398" t="s">
        <v>1243</v>
      </c>
      <c r="J4398">
        <v>10</v>
      </c>
    </row>
    <row r="4399" spans="1:10">
      <c r="A4399">
        <v>710893</v>
      </c>
      <c r="B4399" t="s">
        <v>655</v>
      </c>
      <c r="C4399" t="s">
        <v>4829</v>
      </c>
      <c r="D4399" t="s">
        <v>1234</v>
      </c>
      <c r="E4399" t="s">
        <v>1271</v>
      </c>
      <c r="F4399" t="s">
        <v>380</v>
      </c>
      <c r="G4399" t="s">
        <v>1237</v>
      </c>
      <c r="J4399">
        <v>73</v>
      </c>
    </row>
    <row r="4400" spans="1:10">
      <c r="A4400">
        <v>704043</v>
      </c>
      <c r="B4400" t="s">
        <v>655</v>
      </c>
      <c r="C4400" t="s">
        <v>4829</v>
      </c>
      <c r="D4400" t="s">
        <v>1234</v>
      </c>
      <c r="E4400" t="s">
        <v>1319</v>
      </c>
      <c r="F4400" t="s">
        <v>1568</v>
      </c>
      <c r="G4400" t="s">
        <v>1237</v>
      </c>
      <c r="J4400">
        <v>81</v>
      </c>
    </row>
    <row r="4401" spans="1:10">
      <c r="A4401">
        <v>715255</v>
      </c>
      <c r="B4401" t="s">
        <v>1019</v>
      </c>
      <c r="C4401" t="s">
        <v>4830</v>
      </c>
      <c r="D4401" t="s">
        <v>1234</v>
      </c>
      <c r="E4401" t="s">
        <v>1250</v>
      </c>
      <c r="F4401" t="s">
        <v>380</v>
      </c>
      <c r="G4401" t="s">
        <v>1237</v>
      </c>
      <c r="H4401" t="s">
        <v>1243</v>
      </c>
      <c r="J4401">
        <v>90</v>
      </c>
    </row>
    <row r="4402" spans="1:10">
      <c r="A4402">
        <v>808554</v>
      </c>
      <c r="B4402" t="s">
        <v>1386</v>
      </c>
      <c r="C4402" t="s">
        <v>4831</v>
      </c>
      <c r="D4402" t="s">
        <v>1241</v>
      </c>
      <c r="E4402" t="s">
        <v>1236</v>
      </c>
      <c r="F4402" t="s">
        <v>1568</v>
      </c>
      <c r="G4402" t="s">
        <v>1237</v>
      </c>
      <c r="J4402">
        <v>82</v>
      </c>
    </row>
    <row r="4403" spans="1:10">
      <c r="A4403">
        <v>887704</v>
      </c>
      <c r="B4403" t="s">
        <v>1471</v>
      </c>
      <c r="C4403" t="s">
        <v>4831</v>
      </c>
      <c r="D4403" t="s">
        <v>1241</v>
      </c>
      <c r="E4403" t="s">
        <v>1249</v>
      </c>
      <c r="F4403" t="s">
        <v>166</v>
      </c>
      <c r="G4403" t="s">
        <v>1237</v>
      </c>
      <c r="H4403" t="s">
        <v>1243</v>
      </c>
      <c r="I4403">
        <v>9155053</v>
      </c>
      <c r="J4403">
        <v>2</v>
      </c>
    </row>
    <row r="4404" spans="1:10">
      <c r="A4404">
        <v>887769</v>
      </c>
      <c r="B4404" t="s">
        <v>1429</v>
      </c>
      <c r="C4404" t="s">
        <v>4831</v>
      </c>
      <c r="D4404" t="s">
        <v>1241</v>
      </c>
      <c r="E4404" t="s">
        <v>1264</v>
      </c>
      <c r="F4404" t="s">
        <v>179</v>
      </c>
      <c r="G4404" t="s">
        <v>1237</v>
      </c>
      <c r="H4404" t="s">
        <v>1243</v>
      </c>
      <c r="J4404">
        <v>81</v>
      </c>
    </row>
    <row r="4405" spans="1:10">
      <c r="A4405">
        <v>708347</v>
      </c>
      <c r="B4405" t="s">
        <v>4832</v>
      </c>
      <c r="C4405" t="s">
        <v>4833</v>
      </c>
      <c r="D4405" t="s">
        <v>1234</v>
      </c>
      <c r="E4405" t="s">
        <v>1242</v>
      </c>
      <c r="F4405" t="s">
        <v>380</v>
      </c>
      <c r="G4405" t="s">
        <v>1237</v>
      </c>
      <c r="J4405">
        <v>9</v>
      </c>
    </row>
    <row r="4406" spans="1:10">
      <c r="A4406">
        <v>707686</v>
      </c>
      <c r="B4406" t="s">
        <v>675</v>
      </c>
      <c r="C4406" t="s">
        <v>4834</v>
      </c>
      <c r="D4406" t="s">
        <v>1234</v>
      </c>
      <c r="E4406" t="s">
        <v>1248</v>
      </c>
      <c r="F4406" t="s">
        <v>197</v>
      </c>
      <c r="G4406" t="s">
        <v>1237</v>
      </c>
      <c r="J4406">
        <v>0</v>
      </c>
    </row>
    <row r="4407" spans="1:10">
      <c r="A4407">
        <v>710131</v>
      </c>
      <c r="B4407" t="s">
        <v>1539</v>
      </c>
      <c r="C4407" t="s">
        <v>4834</v>
      </c>
      <c r="D4407" t="s">
        <v>1234</v>
      </c>
      <c r="E4407" t="s">
        <v>1248</v>
      </c>
      <c r="F4407" t="s">
        <v>197</v>
      </c>
      <c r="G4407" t="s">
        <v>1237</v>
      </c>
      <c r="H4407" t="s">
        <v>1243</v>
      </c>
      <c r="J4407">
        <v>16</v>
      </c>
    </row>
    <row r="4408" spans="1:10">
      <c r="A4408">
        <v>812188</v>
      </c>
      <c r="B4408" t="s">
        <v>1563</v>
      </c>
      <c r="C4408" t="s">
        <v>4835</v>
      </c>
      <c r="D4408" t="s">
        <v>1241</v>
      </c>
      <c r="E4408" t="s">
        <v>1242</v>
      </c>
      <c r="F4408" t="s">
        <v>380</v>
      </c>
      <c r="G4408" t="s">
        <v>1237</v>
      </c>
      <c r="J4408">
        <v>10</v>
      </c>
    </row>
    <row r="4409" spans="1:10">
      <c r="A4409">
        <v>806625</v>
      </c>
      <c r="B4409" t="s">
        <v>1168</v>
      </c>
      <c r="C4409" t="s">
        <v>4835</v>
      </c>
      <c r="D4409" t="s">
        <v>1241</v>
      </c>
      <c r="E4409" t="s">
        <v>1248</v>
      </c>
      <c r="F4409" t="s">
        <v>197</v>
      </c>
      <c r="G4409" t="s">
        <v>1237</v>
      </c>
      <c r="J4409">
        <v>74</v>
      </c>
    </row>
    <row r="4410" spans="1:10">
      <c r="A4410">
        <v>800240</v>
      </c>
      <c r="B4410" t="s">
        <v>1500</v>
      </c>
      <c r="C4410" t="s">
        <v>4836</v>
      </c>
      <c r="D4410" t="s">
        <v>1241</v>
      </c>
      <c r="F4410" t="s">
        <v>380</v>
      </c>
      <c r="G4410" t="s">
        <v>1237</v>
      </c>
      <c r="H4410" t="s">
        <v>1243</v>
      </c>
      <c r="J4410">
        <v>78</v>
      </c>
    </row>
    <row r="4411" spans="1:10">
      <c r="A4411">
        <v>811035</v>
      </c>
      <c r="B4411" t="s">
        <v>2127</v>
      </c>
      <c r="C4411" t="s">
        <v>4837</v>
      </c>
      <c r="D4411" t="s">
        <v>1241</v>
      </c>
      <c r="F4411" t="s">
        <v>380</v>
      </c>
      <c r="G4411" t="s">
        <v>1237</v>
      </c>
      <c r="J4411">
        <v>9</v>
      </c>
    </row>
    <row r="4412" spans="1:10">
      <c r="A4412">
        <v>711160</v>
      </c>
      <c r="B4412" t="s">
        <v>1023</v>
      </c>
      <c r="C4412" t="s">
        <v>4838</v>
      </c>
      <c r="D4412" t="s">
        <v>1234</v>
      </c>
      <c r="F4412" t="s">
        <v>380</v>
      </c>
      <c r="G4412" t="s">
        <v>1237</v>
      </c>
      <c r="J4412">
        <v>87</v>
      </c>
    </row>
    <row r="4413" spans="1:10">
      <c r="A4413">
        <v>808438</v>
      </c>
      <c r="B4413" t="s">
        <v>1449</v>
      </c>
      <c r="C4413" t="s">
        <v>4839</v>
      </c>
      <c r="D4413" t="s">
        <v>1241</v>
      </c>
      <c r="E4413" t="s">
        <v>1254</v>
      </c>
      <c r="F4413" t="s">
        <v>380</v>
      </c>
      <c r="G4413" t="s">
        <v>1237</v>
      </c>
      <c r="J4413">
        <v>93</v>
      </c>
    </row>
    <row r="4414" spans="1:10">
      <c r="A4414">
        <v>808787</v>
      </c>
      <c r="B4414" t="s">
        <v>1358</v>
      </c>
      <c r="C4414" t="s">
        <v>4840</v>
      </c>
      <c r="D4414" t="s">
        <v>1241</v>
      </c>
      <c r="E4414" t="s">
        <v>1242</v>
      </c>
      <c r="F4414" t="s">
        <v>380</v>
      </c>
      <c r="G4414" t="s">
        <v>1237</v>
      </c>
      <c r="J4414">
        <v>10</v>
      </c>
    </row>
    <row r="4415" spans="1:10">
      <c r="A4415">
        <v>714094</v>
      </c>
      <c r="B4415" t="s">
        <v>4322</v>
      </c>
      <c r="C4415" t="s">
        <v>4841</v>
      </c>
      <c r="D4415" t="s">
        <v>1234</v>
      </c>
      <c r="E4415" t="s">
        <v>1242</v>
      </c>
      <c r="F4415" t="s">
        <v>380</v>
      </c>
      <c r="G4415" t="s">
        <v>1237</v>
      </c>
      <c r="J4415">
        <v>7</v>
      </c>
    </row>
    <row r="4416" spans="1:10">
      <c r="A4416">
        <v>801678</v>
      </c>
      <c r="B4416" t="s">
        <v>1307</v>
      </c>
      <c r="C4416" t="s">
        <v>4842</v>
      </c>
      <c r="D4416" t="s">
        <v>1241</v>
      </c>
      <c r="E4416" t="s">
        <v>1242</v>
      </c>
      <c r="F4416" t="s">
        <v>380</v>
      </c>
      <c r="G4416" t="s">
        <v>1237</v>
      </c>
      <c r="J4416">
        <v>3</v>
      </c>
    </row>
    <row r="4417" spans="1:10">
      <c r="A4417">
        <v>808181</v>
      </c>
      <c r="B4417" t="s">
        <v>1168</v>
      </c>
      <c r="C4417" t="s">
        <v>4843</v>
      </c>
      <c r="D4417" t="s">
        <v>1241</v>
      </c>
      <c r="E4417" t="s">
        <v>1242</v>
      </c>
      <c r="F4417" t="s">
        <v>380</v>
      </c>
      <c r="G4417" t="s">
        <v>1237</v>
      </c>
      <c r="J4417">
        <v>81</v>
      </c>
    </row>
    <row r="4418" spans="1:10">
      <c r="A4418">
        <v>706235</v>
      </c>
      <c r="B4418" t="s">
        <v>938</v>
      </c>
      <c r="C4418" t="s">
        <v>4844</v>
      </c>
      <c r="D4418" t="s">
        <v>1234</v>
      </c>
      <c r="E4418" t="s">
        <v>1236</v>
      </c>
      <c r="F4418" t="s">
        <v>380</v>
      </c>
      <c r="G4418" t="s">
        <v>1237</v>
      </c>
      <c r="J4418">
        <v>77</v>
      </c>
    </row>
    <row r="4419" spans="1:10">
      <c r="A4419">
        <v>776337</v>
      </c>
      <c r="B4419" t="s">
        <v>529</v>
      </c>
      <c r="C4419" t="s">
        <v>4845</v>
      </c>
      <c r="D4419" t="s">
        <v>1234</v>
      </c>
      <c r="F4419" t="s">
        <v>1261</v>
      </c>
      <c r="G4419" t="s">
        <v>1237</v>
      </c>
      <c r="H4419" t="s">
        <v>1243</v>
      </c>
      <c r="J4419">
        <v>8</v>
      </c>
    </row>
    <row r="4420" spans="1:10">
      <c r="A4420">
        <v>803571</v>
      </c>
      <c r="B4420" t="s">
        <v>1267</v>
      </c>
      <c r="C4420" t="s">
        <v>4846</v>
      </c>
      <c r="D4420" t="s">
        <v>1241</v>
      </c>
      <c r="F4420" t="s">
        <v>380</v>
      </c>
      <c r="G4420" t="s">
        <v>1237</v>
      </c>
      <c r="J4420">
        <v>91</v>
      </c>
    </row>
    <row r="4421" spans="1:10">
      <c r="A4421">
        <v>889357</v>
      </c>
      <c r="B4421" t="s">
        <v>1592</v>
      </c>
      <c r="C4421" t="s">
        <v>4846</v>
      </c>
      <c r="D4421" t="s">
        <v>1241</v>
      </c>
      <c r="F4421" t="s">
        <v>1261</v>
      </c>
      <c r="G4421" t="s">
        <v>1237</v>
      </c>
      <c r="H4421" t="s">
        <v>1243</v>
      </c>
      <c r="J4421">
        <v>5</v>
      </c>
    </row>
    <row r="4422" spans="1:10">
      <c r="A4422">
        <v>717344</v>
      </c>
      <c r="B4422" t="s">
        <v>116</v>
      </c>
      <c r="C4422" t="s">
        <v>4847</v>
      </c>
      <c r="D4422" t="s">
        <v>1234</v>
      </c>
      <c r="E4422" t="s">
        <v>1264</v>
      </c>
      <c r="F4422" t="s">
        <v>1937</v>
      </c>
      <c r="G4422" t="s">
        <v>1237</v>
      </c>
      <c r="J4422">
        <v>37</v>
      </c>
    </row>
    <row r="4423" spans="1:10">
      <c r="A4423">
        <v>776165</v>
      </c>
      <c r="B4423" t="s">
        <v>1539</v>
      </c>
      <c r="C4423" t="s">
        <v>4848</v>
      </c>
      <c r="D4423" t="s">
        <v>1234</v>
      </c>
      <c r="E4423" t="s">
        <v>1264</v>
      </c>
      <c r="F4423" t="s">
        <v>169</v>
      </c>
      <c r="G4423" t="s">
        <v>1237</v>
      </c>
      <c r="H4423" t="s">
        <v>1243</v>
      </c>
      <c r="J4423">
        <v>10</v>
      </c>
    </row>
    <row r="4424" spans="1:10">
      <c r="A4424">
        <v>811782</v>
      </c>
      <c r="B4424" t="s">
        <v>914</v>
      </c>
      <c r="C4424" t="s">
        <v>4849</v>
      </c>
      <c r="D4424" t="s">
        <v>1241</v>
      </c>
      <c r="F4424" t="s">
        <v>380</v>
      </c>
      <c r="G4424" t="s">
        <v>1237</v>
      </c>
      <c r="H4424" t="s">
        <v>1243</v>
      </c>
      <c r="J4424">
        <v>89</v>
      </c>
    </row>
    <row r="4425" spans="1:10">
      <c r="A4425">
        <v>889139</v>
      </c>
      <c r="B4425" t="s">
        <v>1449</v>
      </c>
      <c r="C4425" t="s">
        <v>4850</v>
      </c>
      <c r="D4425" t="s">
        <v>1241</v>
      </c>
      <c r="E4425" t="s">
        <v>1236</v>
      </c>
      <c r="F4425" t="s">
        <v>380</v>
      </c>
      <c r="G4425" t="s">
        <v>1237</v>
      </c>
      <c r="H4425" t="s">
        <v>1243</v>
      </c>
      <c r="J4425">
        <v>0</v>
      </c>
    </row>
    <row r="4426" spans="1:10">
      <c r="A4426">
        <v>707877</v>
      </c>
      <c r="B4426" t="s">
        <v>2221</v>
      </c>
      <c r="C4426" t="s">
        <v>4851</v>
      </c>
      <c r="D4426" t="s">
        <v>1234</v>
      </c>
      <c r="E4426" t="s">
        <v>1242</v>
      </c>
      <c r="F4426" t="s">
        <v>380</v>
      </c>
      <c r="G4426" t="s">
        <v>1237</v>
      </c>
      <c r="H4426" t="s">
        <v>1243</v>
      </c>
      <c r="J4426">
        <v>86</v>
      </c>
    </row>
    <row r="4427" spans="1:10">
      <c r="A4427">
        <v>709759</v>
      </c>
      <c r="B4427" t="s">
        <v>1023</v>
      </c>
      <c r="C4427" t="s">
        <v>4852</v>
      </c>
      <c r="D4427" t="s">
        <v>1234</v>
      </c>
      <c r="F4427" t="s">
        <v>380</v>
      </c>
      <c r="G4427" t="s">
        <v>1237</v>
      </c>
      <c r="J4427">
        <v>94</v>
      </c>
    </row>
    <row r="4428" spans="1:10">
      <c r="A4428">
        <v>712346</v>
      </c>
      <c r="B4428" t="s">
        <v>1411</v>
      </c>
      <c r="C4428" t="s">
        <v>4852</v>
      </c>
      <c r="D4428" t="s">
        <v>1234</v>
      </c>
      <c r="F4428" t="s">
        <v>380</v>
      </c>
      <c r="G4428" t="s">
        <v>1237</v>
      </c>
      <c r="J4428">
        <v>74</v>
      </c>
    </row>
    <row r="4429" spans="1:10">
      <c r="A4429">
        <v>890713</v>
      </c>
      <c r="B4429" t="s">
        <v>1307</v>
      </c>
      <c r="C4429" t="s">
        <v>4853</v>
      </c>
      <c r="D4429" t="s">
        <v>1241</v>
      </c>
      <c r="E4429" t="s">
        <v>1312</v>
      </c>
      <c r="F4429" t="s">
        <v>219</v>
      </c>
      <c r="G4429" t="s">
        <v>1237</v>
      </c>
      <c r="H4429" t="s">
        <v>1243</v>
      </c>
      <c r="I4429">
        <v>9155163</v>
      </c>
      <c r="J4429">
        <v>79</v>
      </c>
    </row>
    <row r="4430" spans="1:10">
      <c r="A4430">
        <v>779123</v>
      </c>
      <c r="B4430" t="s">
        <v>675</v>
      </c>
      <c r="C4430" t="s">
        <v>4854</v>
      </c>
      <c r="D4430" t="s">
        <v>1234</v>
      </c>
      <c r="E4430" t="s">
        <v>1271</v>
      </c>
      <c r="F4430" t="s">
        <v>179</v>
      </c>
      <c r="G4430" t="s">
        <v>1237</v>
      </c>
      <c r="H4430" t="s">
        <v>1243</v>
      </c>
      <c r="J4430">
        <v>90</v>
      </c>
    </row>
    <row r="4431" spans="1:10">
      <c r="A4431">
        <v>801137</v>
      </c>
      <c r="B4431" t="s">
        <v>929</v>
      </c>
      <c r="C4431" t="s">
        <v>4855</v>
      </c>
      <c r="D4431" t="s">
        <v>1241</v>
      </c>
      <c r="E4431" t="s">
        <v>1242</v>
      </c>
      <c r="F4431" t="s">
        <v>380</v>
      </c>
      <c r="G4431" t="s">
        <v>1237</v>
      </c>
      <c r="J4431">
        <v>8</v>
      </c>
    </row>
    <row r="4432" spans="1:10">
      <c r="A4432">
        <v>713120</v>
      </c>
      <c r="B4432" t="s">
        <v>1265</v>
      </c>
      <c r="C4432" t="s">
        <v>4856</v>
      </c>
      <c r="D4432" t="s">
        <v>1234</v>
      </c>
      <c r="F4432" t="s">
        <v>380</v>
      </c>
      <c r="G4432" t="s">
        <v>1237</v>
      </c>
      <c r="J4432">
        <v>5</v>
      </c>
    </row>
    <row r="4433" spans="1:10">
      <c r="A4433">
        <v>776057</v>
      </c>
      <c r="B4433" t="s">
        <v>4857</v>
      </c>
      <c r="C4433" t="s">
        <v>4858</v>
      </c>
      <c r="D4433" t="s">
        <v>1234</v>
      </c>
      <c r="E4433" t="s">
        <v>1236</v>
      </c>
      <c r="F4433" t="s">
        <v>380</v>
      </c>
      <c r="G4433" t="s">
        <v>1237</v>
      </c>
      <c r="H4433" t="s">
        <v>1243</v>
      </c>
      <c r="J4433">
        <v>2</v>
      </c>
    </row>
    <row r="4434" spans="1:10">
      <c r="A4434">
        <v>700949</v>
      </c>
      <c r="B4434" t="s">
        <v>652</v>
      </c>
      <c r="C4434" t="s">
        <v>4858</v>
      </c>
      <c r="D4434" t="s">
        <v>1234</v>
      </c>
      <c r="E4434" t="s">
        <v>1256</v>
      </c>
      <c r="F4434" t="s">
        <v>348</v>
      </c>
      <c r="G4434" t="s">
        <v>1237</v>
      </c>
      <c r="H4434" t="s">
        <v>1243</v>
      </c>
      <c r="J4434">
        <v>12</v>
      </c>
    </row>
    <row r="4435" spans="1:10">
      <c r="A4435">
        <v>704711</v>
      </c>
      <c r="B4435" t="s">
        <v>1258</v>
      </c>
      <c r="C4435" t="s">
        <v>4858</v>
      </c>
      <c r="D4435" t="s">
        <v>1234</v>
      </c>
      <c r="E4435" t="s">
        <v>1264</v>
      </c>
      <c r="F4435" t="s">
        <v>1507</v>
      </c>
      <c r="G4435" t="s">
        <v>1237</v>
      </c>
      <c r="J4435">
        <v>86</v>
      </c>
    </row>
    <row r="4436" spans="1:10">
      <c r="A4436">
        <v>718954</v>
      </c>
      <c r="B4436" t="s">
        <v>1477</v>
      </c>
      <c r="C4436" t="s">
        <v>4858</v>
      </c>
      <c r="D4436" t="s">
        <v>1234</v>
      </c>
      <c r="E4436" t="s">
        <v>1256</v>
      </c>
      <c r="F4436" t="s">
        <v>1568</v>
      </c>
      <c r="G4436" t="s">
        <v>1237</v>
      </c>
      <c r="J4436">
        <v>87</v>
      </c>
    </row>
    <row r="4437" spans="1:10">
      <c r="A4437">
        <v>706788</v>
      </c>
      <c r="B4437" t="s">
        <v>1258</v>
      </c>
      <c r="C4437" t="s">
        <v>4859</v>
      </c>
      <c r="D4437" t="s">
        <v>1234</v>
      </c>
      <c r="E4437" t="s">
        <v>1256</v>
      </c>
      <c r="F4437" t="s">
        <v>380</v>
      </c>
      <c r="G4437" t="s">
        <v>1237</v>
      </c>
      <c r="J4437">
        <v>86</v>
      </c>
    </row>
    <row r="4438" spans="1:10">
      <c r="A4438">
        <v>702152</v>
      </c>
      <c r="B4438" t="s">
        <v>1445</v>
      </c>
      <c r="C4438" t="s">
        <v>4860</v>
      </c>
      <c r="D4438" t="s">
        <v>1234</v>
      </c>
      <c r="E4438" t="s">
        <v>1264</v>
      </c>
      <c r="F4438" t="s">
        <v>179</v>
      </c>
      <c r="G4438" t="s">
        <v>1237</v>
      </c>
      <c r="J4438">
        <v>69</v>
      </c>
    </row>
    <row r="4439" spans="1:10">
      <c r="A4439">
        <v>707904</v>
      </c>
      <c r="B4439" t="s">
        <v>1019</v>
      </c>
      <c r="C4439" t="s">
        <v>4861</v>
      </c>
      <c r="D4439" t="s">
        <v>1234</v>
      </c>
      <c r="E4439" t="s">
        <v>1292</v>
      </c>
      <c r="F4439" t="s">
        <v>380</v>
      </c>
      <c r="G4439" t="s">
        <v>1237</v>
      </c>
      <c r="H4439" t="s">
        <v>1243</v>
      </c>
      <c r="J4439">
        <v>89</v>
      </c>
    </row>
    <row r="4440" spans="1:10">
      <c r="A4440">
        <v>891459</v>
      </c>
      <c r="B4440" t="s">
        <v>4862</v>
      </c>
      <c r="C4440" t="s">
        <v>4863</v>
      </c>
      <c r="D4440" t="s">
        <v>1241</v>
      </c>
      <c r="E4440" t="s">
        <v>1256</v>
      </c>
      <c r="F4440" t="s">
        <v>1937</v>
      </c>
      <c r="G4440" t="s">
        <v>1237</v>
      </c>
      <c r="J4440">
        <v>4</v>
      </c>
    </row>
    <row r="4441" spans="1:10">
      <c r="A4441">
        <v>800399</v>
      </c>
      <c r="B4441" t="s">
        <v>1406</v>
      </c>
      <c r="C4441" t="s">
        <v>4864</v>
      </c>
      <c r="D4441" t="s">
        <v>1241</v>
      </c>
      <c r="E4441" t="s">
        <v>1242</v>
      </c>
      <c r="F4441" t="s">
        <v>380</v>
      </c>
      <c r="G4441" t="s">
        <v>1237</v>
      </c>
      <c r="J4441">
        <v>11</v>
      </c>
    </row>
    <row r="4442" spans="1:10">
      <c r="A4442">
        <v>806814</v>
      </c>
      <c r="B4442" t="s">
        <v>4865</v>
      </c>
      <c r="C4442" t="s">
        <v>4864</v>
      </c>
      <c r="D4442" t="s">
        <v>1241</v>
      </c>
      <c r="E4442" t="s">
        <v>1242</v>
      </c>
      <c r="F4442" t="s">
        <v>380</v>
      </c>
      <c r="G4442" t="s">
        <v>1237</v>
      </c>
      <c r="J4442">
        <v>11</v>
      </c>
    </row>
    <row r="4443" spans="1:10">
      <c r="A4443">
        <v>714057</v>
      </c>
      <c r="B4443" t="s">
        <v>1133</v>
      </c>
      <c r="C4443" t="s">
        <v>4866</v>
      </c>
      <c r="D4443" t="s">
        <v>1234</v>
      </c>
      <c r="E4443" t="s">
        <v>1254</v>
      </c>
      <c r="F4443" t="s">
        <v>1261</v>
      </c>
      <c r="G4443" t="s">
        <v>1237</v>
      </c>
      <c r="J4443">
        <v>5</v>
      </c>
    </row>
    <row r="4444" spans="1:10">
      <c r="A4444">
        <v>703569</v>
      </c>
      <c r="B4444" t="s">
        <v>1019</v>
      </c>
      <c r="C4444" t="s">
        <v>4866</v>
      </c>
      <c r="D4444" t="s">
        <v>1234</v>
      </c>
      <c r="E4444" t="s">
        <v>1254</v>
      </c>
      <c r="F4444" t="s">
        <v>380</v>
      </c>
      <c r="G4444" t="s">
        <v>1237</v>
      </c>
      <c r="J4444">
        <v>6</v>
      </c>
    </row>
    <row r="4445" spans="1:10">
      <c r="A4445">
        <v>811370</v>
      </c>
      <c r="B4445" t="s">
        <v>1279</v>
      </c>
      <c r="C4445" t="s">
        <v>4867</v>
      </c>
      <c r="D4445" t="s">
        <v>1241</v>
      </c>
      <c r="F4445" t="s">
        <v>210</v>
      </c>
      <c r="G4445" t="s">
        <v>1237</v>
      </c>
      <c r="J4445">
        <v>65</v>
      </c>
    </row>
    <row r="4446" spans="1:10">
      <c r="A4446">
        <v>701368</v>
      </c>
      <c r="B4446" t="s">
        <v>1258</v>
      </c>
      <c r="C4446" t="s">
        <v>4868</v>
      </c>
      <c r="D4446" t="s">
        <v>1234</v>
      </c>
      <c r="F4446" t="s">
        <v>380</v>
      </c>
      <c r="G4446" t="s">
        <v>1237</v>
      </c>
      <c r="J4446">
        <v>83</v>
      </c>
    </row>
    <row r="4447" spans="1:10">
      <c r="A4447">
        <v>715098</v>
      </c>
      <c r="B4447" t="s">
        <v>1063</v>
      </c>
      <c r="C4447" t="s">
        <v>4869</v>
      </c>
      <c r="D4447" t="s">
        <v>1234</v>
      </c>
      <c r="F4447" t="s">
        <v>380</v>
      </c>
      <c r="G4447" t="s">
        <v>1237</v>
      </c>
      <c r="J4447">
        <v>91</v>
      </c>
    </row>
    <row r="4448" spans="1:10">
      <c r="A4448">
        <v>716792</v>
      </c>
      <c r="B4448" t="s">
        <v>1013</v>
      </c>
      <c r="C4448" t="s">
        <v>4870</v>
      </c>
      <c r="D4448" t="s">
        <v>1234</v>
      </c>
      <c r="E4448" t="s">
        <v>1242</v>
      </c>
      <c r="F4448" t="s">
        <v>380</v>
      </c>
      <c r="G4448" t="s">
        <v>1237</v>
      </c>
      <c r="J4448">
        <v>13</v>
      </c>
    </row>
    <row r="4449" spans="1:10">
      <c r="A4449">
        <v>889159</v>
      </c>
      <c r="B4449" t="s">
        <v>1452</v>
      </c>
      <c r="C4449" t="s">
        <v>4871</v>
      </c>
      <c r="D4449" t="s">
        <v>1241</v>
      </c>
      <c r="E4449" t="s">
        <v>1242</v>
      </c>
      <c r="F4449" t="s">
        <v>380</v>
      </c>
      <c r="G4449" t="s">
        <v>1237</v>
      </c>
      <c r="H4449" t="s">
        <v>1243</v>
      </c>
      <c r="J4449">
        <v>10</v>
      </c>
    </row>
    <row r="4450" spans="1:10">
      <c r="A4450">
        <v>811174</v>
      </c>
      <c r="B4450" t="s">
        <v>1442</v>
      </c>
      <c r="C4450" t="s">
        <v>4872</v>
      </c>
      <c r="D4450" t="s">
        <v>1241</v>
      </c>
      <c r="E4450" t="s">
        <v>1319</v>
      </c>
      <c r="F4450" t="s">
        <v>179</v>
      </c>
      <c r="G4450" t="s">
        <v>1237</v>
      </c>
      <c r="H4450" t="s">
        <v>1243</v>
      </c>
      <c r="J4450">
        <v>5</v>
      </c>
    </row>
    <row r="4451" spans="1:10">
      <c r="A4451">
        <v>775374</v>
      </c>
      <c r="B4451" t="s">
        <v>1539</v>
      </c>
      <c r="C4451" t="s">
        <v>4873</v>
      </c>
      <c r="D4451" t="s">
        <v>1234</v>
      </c>
      <c r="E4451" t="s">
        <v>1256</v>
      </c>
      <c r="F4451" t="s">
        <v>348</v>
      </c>
      <c r="G4451" t="s">
        <v>1237</v>
      </c>
      <c r="H4451" t="s">
        <v>1243</v>
      </c>
      <c r="J4451">
        <v>12</v>
      </c>
    </row>
    <row r="4452" spans="1:10">
      <c r="A4452">
        <v>801057</v>
      </c>
      <c r="B4452" t="s">
        <v>2051</v>
      </c>
      <c r="C4452" t="s">
        <v>4874</v>
      </c>
      <c r="D4452" t="s">
        <v>1241</v>
      </c>
      <c r="E4452" t="s">
        <v>1256</v>
      </c>
      <c r="F4452" t="s">
        <v>348</v>
      </c>
      <c r="G4452" t="s">
        <v>1237</v>
      </c>
      <c r="H4452" t="s">
        <v>1243</v>
      </c>
      <c r="J4452">
        <v>3</v>
      </c>
    </row>
    <row r="4453" spans="1:10">
      <c r="A4453">
        <v>701587</v>
      </c>
      <c r="B4453" t="s">
        <v>938</v>
      </c>
      <c r="C4453" t="s">
        <v>4875</v>
      </c>
      <c r="D4453" t="s">
        <v>1234</v>
      </c>
      <c r="E4453" t="s">
        <v>1236</v>
      </c>
      <c r="F4453" t="s">
        <v>380</v>
      </c>
      <c r="G4453" t="s">
        <v>1237</v>
      </c>
      <c r="H4453" t="s">
        <v>1243</v>
      </c>
      <c r="I4453">
        <v>7150001</v>
      </c>
      <c r="J4453">
        <v>84</v>
      </c>
    </row>
    <row r="4454" spans="1:10">
      <c r="A4454">
        <v>716073</v>
      </c>
      <c r="B4454" t="s">
        <v>1019</v>
      </c>
      <c r="C4454" t="s">
        <v>4876</v>
      </c>
      <c r="D4454" t="s">
        <v>1234</v>
      </c>
      <c r="E4454" t="s">
        <v>1236</v>
      </c>
      <c r="F4454" t="s">
        <v>380</v>
      </c>
      <c r="G4454" t="s">
        <v>1237</v>
      </c>
      <c r="H4454" t="s">
        <v>1243</v>
      </c>
      <c r="J4454">
        <v>91</v>
      </c>
    </row>
    <row r="4455" spans="1:10">
      <c r="A4455">
        <v>716550</v>
      </c>
      <c r="B4455" t="s">
        <v>1133</v>
      </c>
      <c r="C4455" t="s">
        <v>4877</v>
      </c>
      <c r="D4455" t="s">
        <v>1234</v>
      </c>
      <c r="E4455" t="s">
        <v>1242</v>
      </c>
      <c r="F4455" t="s">
        <v>380</v>
      </c>
      <c r="G4455" t="s">
        <v>1237</v>
      </c>
      <c r="J4455">
        <v>94</v>
      </c>
    </row>
    <row r="4456" spans="1:10">
      <c r="A4456">
        <v>703858</v>
      </c>
      <c r="B4456" t="s">
        <v>1023</v>
      </c>
      <c r="C4456" t="s">
        <v>4877</v>
      </c>
      <c r="D4456" t="s">
        <v>1234</v>
      </c>
      <c r="E4456" t="s">
        <v>1250</v>
      </c>
      <c r="F4456" t="s">
        <v>380</v>
      </c>
      <c r="G4456" t="s">
        <v>1237</v>
      </c>
      <c r="H4456" t="s">
        <v>1243</v>
      </c>
      <c r="J4456">
        <v>92</v>
      </c>
    </row>
    <row r="4457" spans="1:10">
      <c r="A4457">
        <v>803061</v>
      </c>
      <c r="B4457" t="s">
        <v>1279</v>
      </c>
      <c r="C4457" t="s">
        <v>4878</v>
      </c>
      <c r="D4457" t="s">
        <v>1241</v>
      </c>
      <c r="F4457" t="s">
        <v>380</v>
      </c>
      <c r="G4457" t="s">
        <v>1237</v>
      </c>
      <c r="J4457">
        <v>73</v>
      </c>
    </row>
    <row r="4458" spans="1:10">
      <c r="A4458">
        <v>776061</v>
      </c>
      <c r="B4458" t="s">
        <v>1133</v>
      </c>
      <c r="C4458" t="s">
        <v>4879</v>
      </c>
      <c r="D4458" t="s">
        <v>1234</v>
      </c>
      <c r="E4458" t="s">
        <v>1242</v>
      </c>
      <c r="F4458" t="s">
        <v>380</v>
      </c>
      <c r="G4458" t="s">
        <v>1237</v>
      </c>
      <c r="H4458" t="s">
        <v>1243</v>
      </c>
      <c r="J4458">
        <v>11</v>
      </c>
    </row>
    <row r="4459" spans="1:10">
      <c r="A4459">
        <v>776163</v>
      </c>
      <c r="B4459" t="s">
        <v>4880</v>
      </c>
      <c r="C4459" t="s">
        <v>4879</v>
      </c>
      <c r="D4459" t="s">
        <v>1234</v>
      </c>
      <c r="E4459" t="s">
        <v>1271</v>
      </c>
      <c r="F4459" t="s">
        <v>169</v>
      </c>
      <c r="G4459" t="s">
        <v>1237</v>
      </c>
      <c r="H4459" t="s">
        <v>1243</v>
      </c>
      <c r="J4459">
        <v>8</v>
      </c>
    </row>
    <row r="4460" spans="1:10">
      <c r="A4460">
        <v>714634</v>
      </c>
      <c r="B4460" t="s">
        <v>652</v>
      </c>
      <c r="C4460" t="s">
        <v>4879</v>
      </c>
      <c r="D4460" t="s">
        <v>1234</v>
      </c>
      <c r="E4460" t="s">
        <v>1256</v>
      </c>
      <c r="F4460" t="s">
        <v>1263</v>
      </c>
      <c r="G4460" t="s">
        <v>1237</v>
      </c>
      <c r="J4460">
        <v>10</v>
      </c>
    </row>
    <row r="4461" spans="1:10">
      <c r="A4461">
        <v>890404</v>
      </c>
      <c r="B4461" t="s">
        <v>4881</v>
      </c>
      <c r="C4461" t="s">
        <v>4879</v>
      </c>
      <c r="D4461" t="s">
        <v>1241</v>
      </c>
      <c r="E4461" t="s">
        <v>1271</v>
      </c>
      <c r="F4461" t="s">
        <v>169</v>
      </c>
      <c r="G4461" t="s">
        <v>1237</v>
      </c>
      <c r="H4461" t="s">
        <v>1243</v>
      </c>
      <c r="J4461">
        <v>14</v>
      </c>
    </row>
    <row r="4462" spans="1:10">
      <c r="A4462">
        <v>717756</v>
      </c>
      <c r="B4462" t="s">
        <v>675</v>
      </c>
      <c r="C4462" t="s">
        <v>4879</v>
      </c>
      <c r="D4462" t="s">
        <v>1234</v>
      </c>
      <c r="E4462" t="s">
        <v>1256</v>
      </c>
      <c r="F4462" t="s">
        <v>179</v>
      </c>
      <c r="G4462" t="s">
        <v>1237</v>
      </c>
      <c r="J4462">
        <v>94</v>
      </c>
    </row>
    <row r="4463" spans="1:10">
      <c r="A4463">
        <v>774744</v>
      </c>
      <c r="B4463" t="s">
        <v>1019</v>
      </c>
      <c r="C4463" t="s">
        <v>4879</v>
      </c>
      <c r="D4463" t="s">
        <v>1234</v>
      </c>
      <c r="E4463" t="s">
        <v>1264</v>
      </c>
      <c r="F4463" t="s">
        <v>219</v>
      </c>
      <c r="G4463" t="s">
        <v>1237</v>
      </c>
      <c r="H4463" t="s">
        <v>1243</v>
      </c>
      <c r="J4463">
        <v>72</v>
      </c>
    </row>
    <row r="4464" spans="1:10">
      <c r="A4464">
        <v>779159</v>
      </c>
      <c r="B4464" t="s">
        <v>1539</v>
      </c>
      <c r="C4464" t="s">
        <v>4879</v>
      </c>
      <c r="D4464" t="s">
        <v>1234</v>
      </c>
      <c r="E4464" t="s">
        <v>1256</v>
      </c>
      <c r="F4464" t="s">
        <v>197</v>
      </c>
      <c r="G4464" t="s">
        <v>1237</v>
      </c>
      <c r="H4464" t="s">
        <v>1243</v>
      </c>
      <c r="J4464">
        <v>12</v>
      </c>
    </row>
    <row r="4465" spans="1:10">
      <c r="A4465">
        <v>701649</v>
      </c>
      <c r="B4465" t="s">
        <v>4882</v>
      </c>
      <c r="C4465" t="s">
        <v>4879</v>
      </c>
      <c r="D4465" t="s">
        <v>1234</v>
      </c>
      <c r="F4465" t="s">
        <v>1550</v>
      </c>
      <c r="G4465" t="s">
        <v>1237</v>
      </c>
      <c r="J4465">
        <v>75</v>
      </c>
    </row>
    <row r="4466" spans="1:10">
      <c r="A4466">
        <v>707617</v>
      </c>
      <c r="B4466" t="s">
        <v>1417</v>
      </c>
      <c r="C4466" t="s">
        <v>4879</v>
      </c>
      <c r="D4466" t="s">
        <v>1234</v>
      </c>
      <c r="F4466" t="s">
        <v>380</v>
      </c>
      <c r="G4466" t="s">
        <v>1237</v>
      </c>
      <c r="J4466">
        <v>72</v>
      </c>
    </row>
    <row r="4467" spans="1:10">
      <c r="A4467">
        <v>709365</v>
      </c>
      <c r="B4467" t="s">
        <v>1258</v>
      </c>
      <c r="C4467" t="s">
        <v>4879</v>
      </c>
      <c r="D4467" t="s">
        <v>1234</v>
      </c>
      <c r="F4467" t="s">
        <v>348</v>
      </c>
      <c r="G4467" t="s">
        <v>1237</v>
      </c>
      <c r="J4467">
        <v>80</v>
      </c>
    </row>
    <row r="4468" spans="1:10">
      <c r="A4468">
        <v>706799</v>
      </c>
      <c r="B4468" t="s">
        <v>1258</v>
      </c>
      <c r="C4468" t="s">
        <v>4879</v>
      </c>
      <c r="D4468" t="s">
        <v>1234</v>
      </c>
      <c r="F4468" t="s">
        <v>348</v>
      </c>
      <c r="G4468" t="s">
        <v>1237</v>
      </c>
      <c r="J4468">
        <v>91</v>
      </c>
    </row>
    <row r="4469" spans="1:10">
      <c r="A4469">
        <v>712495</v>
      </c>
      <c r="B4469" t="s">
        <v>938</v>
      </c>
      <c r="C4469" t="s">
        <v>4879</v>
      </c>
      <c r="D4469" t="s">
        <v>1234</v>
      </c>
      <c r="F4469" t="s">
        <v>380</v>
      </c>
      <c r="G4469" t="s">
        <v>1237</v>
      </c>
      <c r="J4469">
        <v>96</v>
      </c>
    </row>
    <row r="4470" spans="1:10">
      <c r="A4470">
        <v>708351</v>
      </c>
      <c r="B4470" t="s">
        <v>1028</v>
      </c>
      <c r="C4470" t="s">
        <v>4879</v>
      </c>
      <c r="D4470" t="s">
        <v>1234</v>
      </c>
      <c r="F4470" t="s">
        <v>380</v>
      </c>
      <c r="G4470" t="s">
        <v>1237</v>
      </c>
      <c r="J4470">
        <v>70</v>
      </c>
    </row>
    <row r="4471" spans="1:10">
      <c r="A4471">
        <v>709057</v>
      </c>
      <c r="B4471" t="s">
        <v>943</v>
      </c>
      <c r="C4471" t="s">
        <v>4879</v>
      </c>
      <c r="D4471" t="s">
        <v>1234</v>
      </c>
      <c r="F4471" t="s">
        <v>380</v>
      </c>
      <c r="G4471" t="s">
        <v>1237</v>
      </c>
      <c r="J4471">
        <v>86</v>
      </c>
    </row>
    <row r="4472" spans="1:10">
      <c r="A4472">
        <v>774777</v>
      </c>
      <c r="B4472" t="s">
        <v>1349</v>
      </c>
      <c r="C4472" t="s">
        <v>4879</v>
      </c>
      <c r="D4472" t="s">
        <v>1234</v>
      </c>
      <c r="E4472" t="s">
        <v>1312</v>
      </c>
      <c r="F4472" t="s">
        <v>219</v>
      </c>
      <c r="G4472" t="s">
        <v>1237</v>
      </c>
      <c r="H4472" t="s">
        <v>1243</v>
      </c>
      <c r="I4472">
        <v>9150359</v>
      </c>
      <c r="J4472">
        <v>7</v>
      </c>
    </row>
    <row r="4473" spans="1:10">
      <c r="A4473">
        <v>712989</v>
      </c>
      <c r="B4473" t="s">
        <v>1847</v>
      </c>
      <c r="C4473" t="s">
        <v>4879</v>
      </c>
      <c r="D4473" t="s">
        <v>1234</v>
      </c>
      <c r="F4473" t="s">
        <v>380</v>
      </c>
      <c r="G4473" t="s">
        <v>1237</v>
      </c>
      <c r="J4473">
        <v>54</v>
      </c>
    </row>
    <row r="4474" spans="1:10">
      <c r="A4474">
        <v>712253</v>
      </c>
      <c r="B4474" t="s">
        <v>1595</v>
      </c>
      <c r="C4474" t="s">
        <v>4879</v>
      </c>
      <c r="D4474" t="s">
        <v>1234</v>
      </c>
      <c r="E4474" t="s">
        <v>1250</v>
      </c>
      <c r="F4474" t="s">
        <v>179</v>
      </c>
      <c r="G4474" t="s">
        <v>1237</v>
      </c>
      <c r="J4474">
        <v>97</v>
      </c>
    </row>
    <row r="4475" spans="1:10">
      <c r="A4475">
        <v>714030</v>
      </c>
      <c r="B4475" t="s">
        <v>1477</v>
      </c>
      <c r="C4475" t="s">
        <v>4879</v>
      </c>
      <c r="D4475" t="s">
        <v>1234</v>
      </c>
      <c r="E4475" t="s">
        <v>1254</v>
      </c>
      <c r="F4475" t="s">
        <v>380</v>
      </c>
      <c r="G4475" t="s">
        <v>1237</v>
      </c>
      <c r="J4475">
        <v>4</v>
      </c>
    </row>
    <row r="4476" spans="1:10">
      <c r="A4476">
        <v>803032</v>
      </c>
      <c r="B4476" t="s">
        <v>1355</v>
      </c>
      <c r="C4476" t="s">
        <v>3926</v>
      </c>
      <c r="D4476" t="s">
        <v>1241</v>
      </c>
      <c r="F4476" t="s">
        <v>210</v>
      </c>
      <c r="G4476" t="s">
        <v>1237</v>
      </c>
      <c r="J4476">
        <v>86</v>
      </c>
    </row>
    <row r="4477" spans="1:10">
      <c r="A4477">
        <v>811836</v>
      </c>
      <c r="B4477" t="s">
        <v>1442</v>
      </c>
      <c r="C4477" t="s">
        <v>4883</v>
      </c>
      <c r="D4477" t="s">
        <v>1241</v>
      </c>
      <c r="F4477" t="s">
        <v>380</v>
      </c>
      <c r="G4477" t="s">
        <v>1237</v>
      </c>
      <c r="J4477">
        <v>93</v>
      </c>
    </row>
    <row r="4478" spans="1:10">
      <c r="A4478">
        <v>805388</v>
      </c>
      <c r="B4478" t="s">
        <v>1442</v>
      </c>
      <c r="C4478" t="s">
        <v>4883</v>
      </c>
      <c r="D4478" t="s">
        <v>1241</v>
      </c>
      <c r="E4478" t="s">
        <v>1254</v>
      </c>
      <c r="F4478" t="s">
        <v>380</v>
      </c>
      <c r="G4478" t="s">
        <v>1237</v>
      </c>
      <c r="J4478">
        <v>8</v>
      </c>
    </row>
    <row r="4479" spans="1:10">
      <c r="A4479">
        <v>889152</v>
      </c>
      <c r="B4479" t="s">
        <v>4884</v>
      </c>
      <c r="C4479" t="s">
        <v>4883</v>
      </c>
      <c r="D4479" t="s">
        <v>1241</v>
      </c>
      <c r="F4479" t="s">
        <v>380</v>
      </c>
      <c r="G4479" t="s">
        <v>1237</v>
      </c>
      <c r="H4479" t="s">
        <v>1243</v>
      </c>
      <c r="J4479">
        <v>5</v>
      </c>
    </row>
    <row r="4480" spans="1:10">
      <c r="A4480">
        <v>806971</v>
      </c>
      <c r="B4480" t="s">
        <v>1030</v>
      </c>
      <c r="C4480" t="s">
        <v>4883</v>
      </c>
      <c r="D4480" t="s">
        <v>1241</v>
      </c>
      <c r="F4480" t="s">
        <v>380</v>
      </c>
      <c r="G4480" t="s">
        <v>1237</v>
      </c>
      <c r="J4480">
        <v>76</v>
      </c>
    </row>
    <row r="4481" spans="1:10">
      <c r="A4481">
        <v>801890</v>
      </c>
      <c r="B4481" t="s">
        <v>1333</v>
      </c>
      <c r="C4481" t="s">
        <v>4883</v>
      </c>
      <c r="D4481" t="s">
        <v>1241</v>
      </c>
      <c r="E4481" t="s">
        <v>1312</v>
      </c>
      <c r="F4481" t="s">
        <v>179</v>
      </c>
      <c r="G4481" t="s">
        <v>1237</v>
      </c>
      <c r="J4481">
        <v>99</v>
      </c>
    </row>
    <row r="4482" spans="1:10">
      <c r="A4482">
        <v>715148</v>
      </c>
      <c r="B4482" t="s">
        <v>1439</v>
      </c>
      <c r="C4482" t="s">
        <v>4883</v>
      </c>
      <c r="D4482" t="s">
        <v>1234</v>
      </c>
      <c r="F4482" t="s">
        <v>380</v>
      </c>
      <c r="G4482" t="s">
        <v>1237</v>
      </c>
      <c r="J4482">
        <v>13</v>
      </c>
    </row>
    <row r="4483" spans="1:10">
      <c r="A4483">
        <v>701836</v>
      </c>
      <c r="B4483" t="s">
        <v>1392</v>
      </c>
      <c r="C4483" t="s">
        <v>4885</v>
      </c>
      <c r="D4483" t="s">
        <v>1234</v>
      </c>
      <c r="E4483" t="s">
        <v>1236</v>
      </c>
      <c r="F4483" t="s">
        <v>380</v>
      </c>
      <c r="G4483" t="s">
        <v>1237</v>
      </c>
      <c r="H4483" t="s">
        <v>1243</v>
      </c>
      <c r="J4483">
        <v>83</v>
      </c>
    </row>
    <row r="4484" spans="1:10">
      <c r="A4484">
        <v>705176</v>
      </c>
      <c r="B4484" t="s">
        <v>1380</v>
      </c>
      <c r="C4484" t="s">
        <v>4886</v>
      </c>
      <c r="D4484" t="s">
        <v>1234</v>
      </c>
      <c r="E4484" t="s">
        <v>1319</v>
      </c>
      <c r="F4484" t="s">
        <v>179</v>
      </c>
      <c r="G4484" t="s">
        <v>1237</v>
      </c>
      <c r="H4484" t="s">
        <v>1243</v>
      </c>
      <c r="I4484">
        <v>9150142</v>
      </c>
      <c r="J4484">
        <v>94</v>
      </c>
    </row>
    <row r="4485" spans="1:10">
      <c r="A4485">
        <v>702970</v>
      </c>
      <c r="B4485" t="s">
        <v>1023</v>
      </c>
      <c r="C4485" t="s">
        <v>4886</v>
      </c>
      <c r="D4485" t="s">
        <v>1234</v>
      </c>
      <c r="E4485" t="s">
        <v>1271</v>
      </c>
      <c r="F4485" t="s">
        <v>181</v>
      </c>
      <c r="G4485" t="s">
        <v>1237</v>
      </c>
      <c r="J4485">
        <v>12</v>
      </c>
    </row>
    <row r="4486" spans="1:10">
      <c r="A4486">
        <v>804824</v>
      </c>
      <c r="B4486" t="s">
        <v>4887</v>
      </c>
      <c r="C4486" t="s">
        <v>4888</v>
      </c>
      <c r="D4486" t="s">
        <v>1241</v>
      </c>
      <c r="E4486" t="s">
        <v>1236</v>
      </c>
      <c r="F4486" t="s">
        <v>380</v>
      </c>
      <c r="G4486" t="s">
        <v>1237</v>
      </c>
      <c r="J4486">
        <v>74</v>
      </c>
    </row>
    <row r="4487" spans="1:10">
      <c r="A4487">
        <v>804636</v>
      </c>
      <c r="B4487" t="s">
        <v>2028</v>
      </c>
      <c r="C4487" t="s">
        <v>4889</v>
      </c>
      <c r="D4487" t="s">
        <v>1241</v>
      </c>
      <c r="E4487" t="s">
        <v>1236</v>
      </c>
      <c r="F4487" t="s">
        <v>380</v>
      </c>
      <c r="G4487" t="s">
        <v>1237</v>
      </c>
      <c r="H4487" t="s">
        <v>1243</v>
      </c>
      <c r="J4487">
        <v>91</v>
      </c>
    </row>
    <row r="4488" spans="1:10">
      <c r="A4488">
        <v>715106</v>
      </c>
      <c r="B4488" t="s">
        <v>1477</v>
      </c>
      <c r="C4488" t="s">
        <v>4890</v>
      </c>
      <c r="D4488" t="s">
        <v>1234</v>
      </c>
      <c r="E4488" t="s">
        <v>1242</v>
      </c>
      <c r="F4488" t="s">
        <v>380</v>
      </c>
      <c r="G4488" t="s">
        <v>1237</v>
      </c>
      <c r="J4488">
        <v>5</v>
      </c>
    </row>
    <row r="4489" spans="1:10">
      <c r="A4489">
        <v>700541</v>
      </c>
      <c r="B4489" t="s">
        <v>1404</v>
      </c>
      <c r="C4489" t="s">
        <v>4891</v>
      </c>
      <c r="D4489" t="s">
        <v>1234</v>
      </c>
      <c r="F4489" t="s">
        <v>380</v>
      </c>
      <c r="G4489" t="s">
        <v>1237</v>
      </c>
      <c r="J4489">
        <v>43</v>
      </c>
    </row>
    <row r="4490" spans="1:10">
      <c r="A4490">
        <v>803922</v>
      </c>
      <c r="B4490" t="s">
        <v>1307</v>
      </c>
      <c r="C4490" t="s">
        <v>4892</v>
      </c>
      <c r="D4490" t="s">
        <v>1241</v>
      </c>
      <c r="F4490" t="s">
        <v>380</v>
      </c>
      <c r="G4490" t="s">
        <v>1237</v>
      </c>
      <c r="J4490">
        <v>83</v>
      </c>
    </row>
    <row r="4491" spans="1:10">
      <c r="A4491">
        <v>710996</v>
      </c>
      <c r="B4491" t="s">
        <v>946</v>
      </c>
      <c r="C4491" t="s">
        <v>4893</v>
      </c>
      <c r="D4491" t="s">
        <v>1234</v>
      </c>
      <c r="E4491" t="s">
        <v>1271</v>
      </c>
      <c r="F4491" t="s">
        <v>169</v>
      </c>
      <c r="G4491" t="s">
        <v>1237</v>
      </c>
      <c r="H4491" t="s">
        <v>1243</v>
      </c>
      <c r="I4491">
        <v>9150265</v>
      </c>
      <c r="J4491">
        <v>1</v>
      </c>
    </row>
    <row r="4492" spans="1:10">
      <c r="A4492">
        <v>809998</v>
      </c>
      <c r="B4492" t="s">
        <v>925</v>
      </c>
      <c r="C4492" t="s">
        <v>4894</v>
      </c>
      <c r="D4492" t="s">
        <v>1241</v>
      </c>
      <c r="E4492" t="s">
        <v>1271</v>
      </c>
      <c r="F4492" t="s">
        <v>169</v>
      </c>
      <c r="G4492" t="s">
        <v>1237</v>
      </c>
      <c r="H4492" t="s">
        <v>1243</v>
      </c>
      <c r="I4492">
        <v>9155062</v>
      </c>
      <c r="J4492">
        <v>1</v>
      </c>
    </row>
    <row r="4493" spans="1:10">
      <c r="A4493">
        <v>810560</v>
      </c>
      <c r="B4493" t="s">
        <v>1471</v>
      </c>
      <c r="C4493" t="s">
        <v>4895</v>
      </c>
      <c r="D4493" t="s">
        <v>1241</v>
      </c>
      <c r="E4493" t="s">
        <v>1250</v>
      </c>
      <c r="F4493" t="s">
        <v>1261</v>
      </c>
      <c r="G4493" t="s">
        <v>1237</v>
      </c>
      <c r="J4493">
        <v>10</v>
      </c>
    </row>
    <row r="4494" spans="1:10">
      <c r="A4494">
        <v>811516</v>
      </c>
      <c r="B4494" t="s">
        <v>929</v>
      </c>
      <c r="C4494" t="s">
        <v>4896</v>
      </c>
      <c r="D4494" t="s">
        <v>1241</v>
      </c>
      <c r="F4494" t="s">
        <v>380</v>
      </c>
      <c r="G4494" t="s">
        <v>1237</v>
      </c>
      <c r="J4494">
        <v>3</v>
      </c>
    </row>
    <row r="4495" spans="1:10">
      <c r="A4495">
        <v>714511</v>
      </c>
      <c r="B4495" t="s">
        <v>661</v>
      </c>
      <c r="C4495" t="s">
        <v>4897</v>
      </c>
      <c r="D4495" t="s">
        <v>1234</v>
      </c>
      <c r="E4495" t="s">
        <v>1271</v>
      </c>
      <c r="F4495" t="s">
        <v>380</v>
      </c>
      <c r="G4495" t="s">
        <v>1237</v>
      </c>
      <c r="J4495">
        <v>86</v>
      </c>
    </row>
    <row r="4496" spans="1:10">
      <c r="A4496">
        <v>703608</v>
      </c>
      <c r="B4496" t="s">
        <v>1539</v>
      </c>
      <c r="C4496" t="s">
        <v>4898</v>
      </c>
      <c r="D4496" t="s">
        <v>1234</v>
      </c>
      <c r="E4496" t="s">
        <v>1250</v>
      </c>
      <c r="F4496" t="s">
        <v>169</v>
      </c>
      <c r="G4496" t="s">
        <v>1237</v>
      </c>
      <c r="J4496">
        <v>12</v>
      </c>
    </row>
    <row r="4497" spans="1:10">
      <c r="A4497">
        <v>804437</v>
      </c>
      <c r="B4497" t="s">
        <v>2710</v>
      </c>
      <c r="C4497" t="s">
        <v>4899</v>
      </c>
      <c r="D4497" t="s">
        <v>1241</v>
      </c>
      <c r="F4497" t="s">
        <v>380</v>
      </c>
      <c r="G4497" t="s">
        <v>1237</v>
      </c>
      <c r="J4497">
        <v>10</v>
      </c>
    </row>
    <row r="4498" spans="1:10">
      <c r="A4498">
        <v>700209</v>
      </c>
      <c r="B4498" t="s">
        <v>1013</v>
      </c>
      <c r="C4498" t="s">
        <v>4900</v>
      </c>
      <c r="D4498" t="s">
        <v>1234</v>
      </c>
      <c r="F4498" t="s">
        <v>380</v>
      </c>
      <c r="G4498" t="s">
        <v>1237</v>
      </c>
      <c r="J4498">
        <v>9</v>
      </c>
    </row>
    <row r="4499" spans="1:10">
      <c r="A4499">
        <v>716231</v>
      </c>
      <c r="B4499" t="s">
        <v>935</v>
      </c>
      <c r="C4499" t="s">
        <v>4901</v>
      </c>
      <c r="D4499" t="s">
        <v>1234</v>
      </c>
      <c r="E4499" t="s">
        <v>1292</v>
      </c>
      <c r="F4499" t="s">
        <v>179</v>
      </c>
      <c r="G4499" t="s">
        <v>1237</v>
      </c>
      <c r="H4499" t="s">
        <v>1243</v>
      </c>
      <c r="I4499">
        <v>9150367</v>
      </c>
      <c r="J4499">
        <v>86</v>
      </c>
    </row>
    <row r="4500" spans="1:10">
      <c r="A4500">
        <v>808278</v>
      </c>
      <c r="B4500" t="s">
        <v>131</v>
      </c>
      <c r="C4500" t="s">
        <v>4902</v>
      </c>
      <c r="D4500" t="s">
        <v>1241</v>
      </c>
      <c r="E4500" t="s">
        <v>1236</v>
      </c>
      <c r="F4500" t="s">
        <v>1568</v>
      </c>
      <c r="G4500" t="s">
        <v>1237</v>
      </c>
      <c r="J4500">
        <v>93</v>
      </c>
    </row>
    <row r="4501" spans="1:10">
      <c r="A4501">
        <v>812181</v>
      </c>
      <c r="B4501" t="s">
        <v>2454</v>
      </c>
      <c r="C4501" t="s">
        <v>4903</v>
      </c>
      <c r="D4501" t="s">
        <v>1241</v>
      </c>
      <c r="F4501" t="s">
        <v>380</v>
      </c>
      <c r="G4501" t="s">
        <v>1237</v>
      </c>
      <c r="J4501">
        <v>75</v>
      </c>
    </row>
    <row r="4502" spans="1:10">
      <c r="A4502">
        <v>802298</v>
      </c>
      <c r="B4502" t="s">
        <v>1299</v>
      </c>
      <c r="C4502" t="s">
        <v>4904</v>
      </c>
      <c r="D4502" t="s">
        <v>1241</v>
      </c>
      <c r="E4502" t="s">
        <v>1250</v>
      </c>
      <c r="F4502" t="s">
        <v>169</v>
      </c>
      <c r="G4502" t="s">
        <v>1237</v>
      </c>
      <c r="H4502" t="s">
        <v>1243</v>
      </c>
      <c r="I4502">
        <v>9155104</v>
      </c>
      <c r="J4502">
        <v>4</v>
      </c>
    </row>
    <row r="4503" spans="1:10">
      <c r="A4503">
        <v>808511</v>
      </c>
      <c r="B4503" t="s">
        <v>1406</v>
      </c>
      <c r="C4503" t="s">
        <v>4905</v>
      </c>
      <c r="D4503" t="s">
        <v>1241</v>
      </c>
      <c r="F4503" t="s">
        <v>348</v>
      </c>
      <c r="G4503" t="s">
        <v>1237</v>
      </c>
      <c r="H4503" t="s">
        <v>1243</v>
      </c>
      <c r="I4503">
        <v>9155120</v>
      </c>
      <c r="J4503">
        <v>5</v>
      </c>
    </row>
    <row r="4504" spans="1:10">
      <c r="A4504">
        <v>803563</v>
      </c>
      <c r="B4504" t="s">
        <v>1578</v>
      </c>
      <c r="C4504" t="s">
        <v>4906</v>
      </c>
      <c r="D4504" t="s">
        <v>1241</v>
      </c>
      <c r="F4504" t="s">
        <v>380</v>
      </c>
      <c r="G4504" t="s">
        <v>1237</v>
      </c>
      <c r="J4504">
        <v>75</v>
      </c>
    </row>
    <row r="4505" spans="1:10">
      <c r="A4505">
        <v>704255</v>
      </c>
      <c r="B4505" t="s">
        <v>1247</v>
      </c>
      <c r="C4505" t="s">
        <v>4907</v>
      </c>
      <c r="D4505" t="s">
        <v>1234</v>
      </c>
      <c r="E4505" t="s">
        <v>1248</v>
      </c>
      <c r="F4505" t="s">
        <v>380</v>
      </c>
      <c r="G4505" t="s">
        <v>1237</v>
      </c>
      <c r="H4505" t="s">
        <v>1243</v>
      </c>
      <c r="J4505">
        <v>84</v>
      </c>
    </row>
    <row r="4506" spans="1:10">
      <c r="A4506">
        <v>706715</v>
      </c>
      <c r="B4506" t="s">
        <v>652</v>
      </c>
      <c r="C4506" t="s">
        <v>4908</v>
      </c>
      <c r="D4506" t="s">
        <v>1234</v>
      </c>
      <c r="F4506" t="s">
        <v>380</v>
      </c>
      <c r="G4506" t="s">
        <v>1237</v>
      </c>
      <c r="J4506">
        <v>89</v>
      </c>
    </row>
    <row r="4507" spans="1:10">
      <c r="A4507">
        <v>709305</v>
      </c>
      <c r="B4507" t="s">
        <v>1258</v>
      </c>
      <c r="C4507" t="s">
        <v>4909</v>
      </c>
      <c r="D4507" t="s">
        <v>1234</v>
      </c>
      <c r="E4507" t="s">
        <v>1236</v>
      </c>
      <c r="F4507" t="s">
        <v>380</v>
      </c>
      <c r="G4507" t="s">
        <v>1237</v>
      </c>
      <c r="J4507">
        <v>92</v>
      </c>
    </row>
    <row r="4508" spans="1:10">
      <c r="A4508">
        <v>776119</v>
      </c>
      <c r="B4508" t="s">
        <v>3175</v>
      </c>
      <c r="C4508" t="s">
        <v>4910</v>
      </c>
      <c r="D4508" t="s">
        <v>1234</v>
      </c>
      <c r="E4508" t="s">
        <v>1249</v>
      </c>
      <c r="F4508" t="s">
        <v>380</v>
      </c>
      <c r="G4508" t="s">
        <v>1237</v>
      </c>
      <c r="H4508" t="s">
        <v>1243</v>
      </c>
      <c r="J4508">
        <v>13</v>
      </c>
    </row>
    <row r="4509" spans="1:10">
      <c r="A4509">
        <v>714881</v>
      </c>
      <c r="B4509" t="s">
        <v>1718</v>
      </c>
      <c r="C4509" t="s">
        <v>4911</v>
      </c>
      <c r="D4509" t="s">
        <v>1234</v>
      </c>
      <c r="E4509" t="s">
        <v>1254</v>
      </c>
      <c r="F4509" t="s">
        <v>1261</v>
      </c>
      <c r="G4509" t="s">
        <v>1237</v>
      </c>
      <c r="J4509">
        <v>9</v>
      </c>
    </row>
    <row r="4510" spans="1:10">
      <c r="A4510">
        <v>711645</v>
      </c>
      <c r="B4510" t="s">
        <v>1399</v>
      </c>
      <c r="C4510" t="s">
        <v>4912</v>
      </c>
      <c r="D4510" t="s">
        <v>1234</v>
      </c>
      <c r="E4510" t="s">
        <v>1254</v>
      </c>
      <c r="F4510" t="s">
        <v>380</v>
      </c>
      <c r="G4510" t="s">
        <v>1237</v>
      </c>
      <c r="J4510">
        <v>12</v>
      </c>
    </row>
    <row r="4511" spans="1:10">
      <c r="A4511">
        <v>810346</v>
      </c>
      <c r="B4511" t="s">
        <v>1500</v>
      </c>
      <c r="C4511" t="s">
        <v>4913</v>
      </c>
      <c r="D4511" t="s">
        <v>1241</v>
      </c>
      <c r="F4511" t="s">
        <v>380</v>
      </c>
      <c r="G4511" t="s">
        <v>1237</v>
      </c>
      <c r="J4511">
        <v>90</v>
      </c>
    </row>
    <row r="4512" spans="1:10">
      <c r="A4512">
        <v>776069</v>
      </c>
      <c r="B4512" t="s">
        <v>1153</v>
      </c>
      <c r="C4512" t="s">
        <v>4914</v>
      </c>
      <c r="D4512" t="s">
        <v>1234</v>
      </c>
      <c r="E4512" t="s">
        <v>1242</v>
      </c>
      <c r="F4512" t="s">
        <v>380</v>
      </c>
      <c r="G4512" t="s">
        <v>1237</v>
      </c>
      <c r="H4512" t="s">
        <v>1243</v>
      </c>
      <c r="J4512">
        <v>11</v>
      </c>
    </row>
    <row r="4513" spans="1:10">
      <c r="A4513">
        <v>806530</v>
      </c>
      <c r="B4513" t="s">
        <v>4915</v>
      </c>
      <c r="C4513" t="s">
        <v>4916</v>
      </c>
      <c r="D4513" t="s">
        <v>1241</v>
      </c>
      <c r="F4513" t="s">
        <v>380</v>
      </c>
      <c r="G4513" t="s">
        <v>1237</v>
      </c>
      <c r="H4513" t="s">
        <v>1243</v>
      </c>
      <c r="J4513">
        <v>89</v>
      </c>
    </row>
    <row r="4514" spans="1:10">
      <c r="A4514">
        <v>808489</v>
      </c>
      <c r="B4514" t="s">
        <v>1578</v>
      </c>
      <c r="C4514" t="s">
        <v>4917</v>
      </c>
      <c r="D4514" t="s">
        <v>1241</v>
      </c>
      <c r="E4514" t="s">
        <v>1236</v>
      </c>
      <c r="F4514" t="s">
        <v>380</v>
      </c>
      <c r="G4514" t="s">
        <v>1237</v>
      </c>
      <c r="J4514">
        <v>77</v>
      </c>
    </row>
    <row r="4515" spans="1:10">
      <c r="A4515">
        <v>888424</v>
      </c>
      <c r="B4515" t="s">
        <v>915</v>
      </c>
      <c r="C4515" t="s">
        <v>4917</v>
      </c>
      <c r="D4515" t="s">
        <v>1241</v>
      </c>
      <c r="E4515" t="s">
        <v>1236</v>
      </c>
      <c r="F4515" t="s">
        <v>1507</v>
      </c>
      <c r="G4515" t="s">
        <v>1237</v>
      </c>
      <c r="H4515" t="s">
        <v>1243</v>
      </c>
      <c r="I4515">
        <v>9155035</v>
      </c>
      <c r="J4515">
        <v>98</v>
      </c>
    </row>
    <row r="4516" spans="1:10">
      <c r="A4516">
        <v>812115</v>
      </c>
      <c r="B4516" t="s">
        <v>1578</v>
      </c>
      <c r="C4516" t="s">
        <v>4918</v>
      </c>
      <c r="D4516" t="s">
        <v>1241</v>
      </c>
      <c r="F4516" t="s">
        <v>380</v>
      </c>
      <c r="G4516" t="s">
        <v>1237</v>
      </c>
      <c r="J4516">
        <v>69</v>
      </c>
    </row>
    <row r="4517" spans="1:10">
      <c r="A4517">
        <v>807523</v>
      </c>
      <c r="B4517" t="s">
        <v>2274</v>
      </c>
      <c r="C4517" t="s">
        <v>4919</v>
      </c>
      <c r="D4517" t="s">
        <v>1241</v>
      </c>
      <c r="E4517" t="s">
        <v>1242</v>
      </c>
      <c r="F4517" t="s">
        <v>380</v>
      </c>
      <c r="G4517" t="s">
        <v>1237</v>
      </c>
      <c r="J4517">
        <v>9</v>
      </c>
    </row>
    <row r="4518" spans="1:10">
      <c r="A4518">
        <v>713627</v>
      </c>
      <c r="B4518" t="s">
        <v>1251</v>
      </c>
      <c r="C4518" t="s">
        <v>4920</v>
      </c>
      <c r="D4518" t="s">
        <v>1234</v>
      </c>
      <c r="E4518" t="s">
        <v>1236</v>
      </c>
      <c r="F4518" t="s">
        <v>380</v>
      </c>
      <c r="G4518" t="s">
        <v>1237</v>
      </c>
      <c r="H4518" t="s">
        <v>1243</v>
      </c>
      <c r="J4518">
        <v>88</v>
      </c>
    </row>
    <row r="4519" spans="1:10">
      <c r="A4519">
        <v>803228</v>
      </c>
      <c r="B4519" t="s">
        <v>1279</v>
      </c>
      <c r="C4519" t="s">
        <v>4921</v>
      </c>
      <c r="D4519" t="s">
        <v>1241</v>
      </c>
      <c r="E4519" t="s">
        <v>1236</v>
      </c>
      <c r="F4519" t="s">
        <v>380</v>
      </c>
      <c r="G4519" t="s">
        <v>1237</v>
      </c>
      <c r="J4519">
        <v>76</v>
      </c>
    </row>
    <row r="4520" spans="1:10">
      <c r="A4520">
        <v>708515</v>
      </c>
      <c r="B4520" t="s">
        <v>935</v>
      </c>
      <c r="C4520" t="s">
        <v>4922</v>
      </c>
      <c r="D4520" t="s">
        <v>1234</v>
      </c>
      <c r="E4520" t="s">
        <v>1271</v>
      </c>
      <c r="F4520" t="s">
        <v>2845</v>
      </c>
      <c r="G4520" t="s">
        <v>1237</v>
      </c>
      <c r="J4520">
        <v>6</v>
      </c>
    </row>
    <row r="4521" spans="1:10">
      <c r="A4521">
        <v>801242</v>
      </c>
      <c r="B4521" t="s">
        <v>1498</v>
      </c>
      <c r="C4521" t="s">
        <v>4923</v>
      </c>
      <c r="D4521" t="s">
        <v>1241</v>
      </c>
      <c r="F4521" t="s">
        <v>1329</v>
      </c>
      <c r="G4521" t="s">
        <v>1237</v>
      </c>
      <c r="J4521">
        <v>70</v>
      </c>
    </row>
    <row r="4522" spans="1:10">
      <c r="A4522">
        <v>804730</v>
      </c>
      <c r="B4522" t="s">
        <v>1355</v>
      </c>
      <c r="C4522" t="s">
        <v>4923</v>
      </c>
      <c r="D4522" t="s">
        <v>1241</v>
      </c>
      <c r="F4522" t="s">
        <v>1329</v>
      </c>
      <c r="G4522" t="s">
        <v>1237</v>
      </c>
      <c r="H4522" t="s">
        <v>1243</v>
      </c>
      <c r="J4522">
        <v>6</v>
      </c>
    </row>
    <row r="4523" spans="1:10">
      <c r="A4523">
        <v>809490</v>
      </c>
      <c r="B4523" t="s">
        <v>1351</v>
      </c>
      <c r="C4523" t="s">
        <v>4924</v>
      </c>
      <c r="D4523" t="s">
        <v>1241</v>
      </c>
      <c r="E4523" t="s">
        <v>1242</v>
      </c>
      <c r="F4523" t="s">
        <v>380</v>
      </c>
      <c r="G4523" t="s">
        <v>1237</v>
      </c>
      <c r="J4523">
        <v>11</v>
      </c>
    </row>
    <row r="4524" spans="1:10">
      <c r="A4524">
        <v>774310</v>
      </c>
      <c r="B4524" t="s">
        <v>652</v>
      </c>
      <c r="C4524" t="s">
        <v>4925</v>
      </c>
      <c r="D4524" t="s">
        <v>1234</v>
      </c>
      <c r="E4524" t="s">
        <v>1264</v>
      </c>
      <c r="F4524" t="s">
        <v>1263</v>
      </c>
      <c r="G4524" t="s">
        <v>1237</v>
      </c>
      <c r="H4524" t="s">
        <v>1243</v>
      </c>
      <c r="J4524">
        <v>81</v>
      </c>
    </row>
    <row r="4525" spans="1:10">
      <c r="A4525">
        <v>707688</v>
      </c>
      <c r="B4525" t="s">
        <v>529</v>
      </c>
      <c r="C4525" t="s">
        <v>4926</v>
      </c>
      <c r="D4525" t="s">
        <v>1234</v>
      </c>
      <c r="E4525" t="s">
        <v>1254</v>
      </c>
      <c r="F4525" t="s">
        <v>380</v>
      </c>
      <c r="G4525" t="s">
        <v>1237</v>
      </c>
      <c r="H4525" t="s">
        <v>1243</v>
      </c>
      <c r="J4525">
        <v>82</v>
      </c>
    </row>
    <row r="4526" spans="1:10">
      <c r="A4526">
        <v>712555</v>
      </c>
      <c r="B4526" t="s">
        <v>675</v>
      </c>
      <c r="C4526" t="s">
        <v>4927</v>
      </c>
      <c r="D4526" t="s">
        <v>1234</v>
      </c>
      <c r="E4526" t="s">
        <v>1236</v>
      </c>
      <c r="F4526" t="s">
        <v>380</v>
      </c>
      <c r="G4526" t="s">
        <v>1237</v>
      </c>
      <c r="H4526" t="s">
        <v>1243</v>
      </c>
      <c r="J4526">
        <v>90</v>
      </c>
    </row>
    <row r="4527" spans="1:10">
      <c r="A4527">
        <v>708350</v>
      </c>
      <c r="B4527" t="s">
        <v>525</v>
      </c>
      <c r="C4527" t="s">
        <v>4928</v>
      </c>
      <c r="D4527" t="s">
        <v>1234</v>
      </c>
      <c r="F4527" t="s">
        <v>380</v>
      </c>
      <c r="G4527" t="s">
        <v>1237</v>
      </c>
      <c r="J4527">
        <v>72</v>
      </c>
    </row>
    <row r="4528" spans="1:10">
      <c r="A4528">
        <v>713155</v>
      </c>
      <c r="B4528" t="s">
        <v>655</v>
      </c>
      <c r="C4528" t="s">
        <v>4929</v>
      </c>
      <c r="D4528" t="s">
        <v>1234</v>
      </c>
      <c r="F4528" t="s">
        <v>380</v>
      </c>
      <c r="G4528" t="s">
        <v>1237</v>
      </c>
      <c r="J4528">
        <v>91</v>
      </c>
    </row>
    <row r="4529" spans="1:10">
      <c r="A4529">
        <v>810273</v>
      </c>
      <c r="B4529" t="s">
        <v>1748</v>
      </c>
      <c r="C4529" t="s">
        <v>4930</v>
      </c>
      <c r="D4529" t="s">
        <v>1241</v>
      </c>
      <c r="E4529" t="s">
        <v>1256</v>
      </c>
      <c r="F4529" t="s">
        <v>1647</v>
      </c>
      <c r="G4529" t="s">
        <v>1237</v>
      </c>
      <c r="J4529">
        <v>10</v>
      </c>
    </row>
    <row r="4530" spans="1:10">
      <c r="A4530">
        <v>703296</v>
      </c>
      <c r="B4530" t="s">
        <v>1019</v>
      </c>
      <c r="C4530" t="s">
        <v>4931</v>
      </c>
      <c r="D4530" t="s">
        <v>1234</v>
      </c>
      <c r="E4530" t="s">
        <v>1236</v>
      </c>
      <c r="F4530" t="s">
        <v>179</v>
      </c>
      <c r="G4530" t="s">
        <v>1237</v>
      </c>
      <c r="H4530" t="s">
        <v>1243</v>
      </c>
      <c r="I4530">
        <v>9150252</v>
      </c>
      <c r="J4530">
        <v>67</v>
      </c>
    </row>
    <row r="4531" spans="1:10">
      <c r="A4531">
        <v>807209</v>
      </c>
      <c r="B4531" t="s">
        <v>1395</v>
      </c>
      <c r="C4531" t="s">
        <v>4932</v>
      </c>
      <c r="D4531" t="s">
        <v>1241</v>
      </c>
      <c r="F4531" t="s">
        <v>380</v>
      </c>
      <c r="G4531" t="s">
        <v>1237</v>
      </c>
      <c r="J4531">
        <v>74</v>
      </c>
    </row>
    <row r="4532" spans="1:10">
      <c r="A4532">
        <v>702226</v>
      </c>
      <c r="B4532" t="s">
        <v>1999</v>
      </c>
      <c r="C4532" t="s">
        <v>4933</v>
      </c>
      <c r="D4532" t="s">
        <v>1234</v>
      </c>
      <c r="F4532" t="s">
        <v>1568</v>
      </c>
      <c r="G4532" t="s">
        <v>1237</v>
      </c>
      <c r="J4532">
        <v>59</v>
      </c>
    </row>
    <row r="4533" spans="1:10">
      <c r="A4533">
        <v>717728</v>
      </c>
      <c r="B4533" t="s">
        <v>1999</v>
      </c>
      <c r="C4533" t="s">
        <v>4934</v>
      </c>
      <c r="D4533" t="s">
        <v>1234</v>
      </c>
      <c r="E4533" t="s">
        <v>1236</v>
      </c>
      <c r="F4533" t="s">
        <v>380</v>
      </c>
      <c r="G4533" t="s">
        <v>1237</v>
      </c>
      <c r="H4533" t="s">
        <v>1243</v>
      </c>
      <c r="J4533">
        <v>79</v>
      </c>
    </row>
    <row r="4534" spans="1:10">
      <c r="A4534">
        <v>887301</v>
      </c>
      <c r="B4534" t="s">
        <v>1495</v>
      </c>
      <c r="C4534" t="s">
        <v>4935</v>
      </c>
      <c r="D4534" t="s">
        <v>1241</v>
      </c>
      <c r="E4534" t="s">
        <v>1319</v>
      </c>
      <c r="F4534" t="s">
        <v>179</v>
      </c>
      <c r="G4534" t="s">
        <v>1237</v>
      </c>
      <c r="H4534" t="s">
        <v>1243</v>
      </c>
      <c r="J4534">
        <v>7</v>
      </c>
    </row>
    <row r="4535" spans="1:10">
      <c r="A4535">
        <v>775390</v>
      </c>
      <c r="B4535" t="s">
        <v>2380</v>
      </c>
      <c r="C4535" t="s">
        <v>4936</v>
      </c>
      <c r="D4535" t="s">
        <v>1234</v>
      </c>
      <c r="E4535" t="s">
        <v>1236</v>
      </c>
      <c r="F4535" t="s">
        <v>348</v>
      </c>
      <c r="G4535" t="s">
        <v>1237</v>
      </c>
      <c r="H4535" t="s">
        <v>1243</v>
      </c>
      <c r="J4535">
        <v>13</v>
      </c>
    </row>
    <row r="4536" spans="1:10">
      <c r="A4536">
        <v>713875</v>
      </c>
      <c r="B4536" t="s">
        <v>938</v>
      </c>
      <c r="C4536" t="s">
        <v>4937</v>
      </c>
      <c r="D4536" t="s">
        <v>1234</v>
      </c>
      <c r="F4536" t="s">
        <v>1534</v>
      </c>
      <c r="G4536" t="s">
        <v>1237</v>
      </c>
      <c r="J4536">
        <v>89</v>
      </c>
    </row>
    <row r="4537" spans="1:10">
      <c r="A4537">
        <v>700176</v>
      </c>
      <c r="B4537" t="s">
        <v>1019</v>
      </c>
      <c r="C4537" t="s">
        <v>4938</v>
      </c>
      <c r="D4537" t="s">
        <v>1234</v>
      </c>
      <c r="E4537" t="s">
        <v>1236</v>
      </c>
      <c r="F4537" t="s">
        <v>380</v>
      </c>
      <c r="G4537" t="s">
        <v>1237</v>
      </c>
      <c r="J4537">
        <v>77</v>
      </c>
    </row>
    <row r="4538" spans="1:10">
      <c r="A4538">
        <v>809887</v>
      </c>
      <c r="B4538" t="s">
        <v>1279</v>
      </c>
      <c r="C4538" t="s">
        <v>4939</v>
      </c>
      <c r="D4538" t="s">
        <v>1241</v>
      </c>
      <c r="E4538" t="s">
        <v>1236</v>
      </c>
      <c r="F4538" t="s">
        <v>380</v>
      </c>
      <c r="G4538" t="s">
        <v>1237</v>
      </c>
      <c r="J4538">
        <v>78</v>
      </c>
    </row>
    <row r="4539" spans="1:10">
      <c r="A4539">
        <v>708287</v>
      </c>
      <c r="B4539" t="s">
        <v>1539</v>
      </c>
      <c r="C4539" t="s">
        <v>4940</v>
      </c>
      <c r="D4539" t="s">
        <v>1234</v>
      </c>
      <c r="E4539" t="s">
        <v>1236</v>
      </c>
      <c r="F4539" t="s">
        <v>1507</v>
      </c>
      <c r="G4539" t="s">
        <v>1237</v>
      </c>
      <c r="H4539" t="s">
        <v>1243</v>
      </c>
      <c r="J4539">
        <v>11</v>
      </c>
    </row>
    <row r="4540" spans="1:10">
      <c r="A4540">
        <v>808542</v>
      </c>
      <c r="B4540" t="s">
        <v>333</v>
      </c>
      <c r="C4540" t="s">
        <v>4941</v>
      </c>
      <c r="D4540" t="s">
        <v>1241</v>
      </c>
      <c r="E4540" t="s">
        <v>1236</v>
      </c>
      <c r="F4540" t="s">
        <v>179</v>
      </c>
      <c r="G4540" t="s">
        <v>1237</v>
      </c>
      <c r="J4540">
        <v>6</v>
      </c>
    </row>
    <row r="4541" spans="1:10">
      <c r="A4541">
        <v>806616</v>
      </c>
      <c r="B4541" t="s">
        <v>1668</v>
      </c>
      <c r="C4541" t="s">
        <v>4941</v>
      </c>
      <c r="D4541" t="s">
        <v>1241</v>
      </c>
      <c r="E4541" t="s">
        <v>1236</v>
      </c>
      <c r="F4541" t="s">
        <v>179</v>
      </c>
      <c r="G4541" t="s">
        <v>1237</v>
      </c>
      <c r="J4541">
        <v>9</v>
      </c>
    </row>
    <row r="4542" spans="1:10">
      <c r="A4542">
        <v>801887</v>
      </c>
      <c r="B4542" t="s">
        <v>1355</v>
      </c>
      <c r="C4542" t="s">
        <v>4942</v>
      </c>
      <c r="D4542" t="s">
        <v>1241</v>
      </c>
      <c r="F4542" t="s">
        <v>1261</v>
      </c>
      <c r="G4542" t="s">
        <v>1237</v>
      </c>
      <c r="J4542">
        <v>11</v>
      </c>
    </row>
    <row r="4543" spans="1:10">
      <c r="A4543">
        <v>810439</v>
      </c>
      <c r="B4543" t="s">
        <v>1985</v>
      </c>
      <c r="C4543" t="s">
        <v>4943</v>
      </c>
      <c r="D4543" t="s">
        <v>1241</v>
      </c>
      <c r="F4543" t="s">
        <v>1650</v>
      </c>
      <c r="G4543" t="s">
        <v>1237</v>
      </c>
      <c r="H4543" t="s">
        <v>1243</v>
      </c>
      <c r="J4543">
        <v>86</v>
      </c>
    </row>
    <row r="4544" spans="1:10">
      <c r="A4544">
        <v>704853</v>
      </c>
      <c r="B4544" t="s">
        <v>1133</v>
      </c>
      <c r="C4544" t="s">
        <v>4944</v>
      </c>
      <c r="D4544" t="s">
        <v>1234</v>
      </c>
      <c r="F4544" t="s">
        <v>380</v>
      </c>
      <c r="G4544" t="s">
        <v>1237</v>
      </c>
      <c r="H4544" t="s">
        <v>1243</v>
      </c>
      <c r="J4544">
        <v>79</v>
      </c>
    </row>
    <row r="4545" spans="1:10">
      <c r="A4545">
        <v>778000</v>
      </c>
      <c r="B4545" t="s">
        <v>1288</v>
      </c>
      <c r="C4545" t="s">
        <v>4945</v>
      </c>
      <c r="D4545" t="s">
        <v>1234</v>
      </c>
      <c r="E4545" t="s">
        <v>1312</v>
      </c>
      <c r="F4545" t="s">
        <v>219</v>
      </c>
      <c r="G4545" t="s">
        <v>1237</v>
      </c>
      <c r="J4545">
        <v>86</v>
      </c>
    </row>
    <row r="4546" spans="1:10">
      <c r="A4546">
        <v>808695</v>
      </c>
      <c r="B4546" t="s">
        <v>1462</v>
      </c>
      <c r="C4546" t="s">
        <v>4946</v>
      </c>
      <c r="D4546" t="s">
        <v>1241</v>
      </c>
      <c r="F4546" t="s">
        <v>380</v>
      </c>
      <c r="G4546" t="s">
        <v>1237</v>
      </c>
      <c r="J4546">
        <v>71</v>
      </c>
    </row>
    <row r="4547" spans="1:10">
      <c r="A4547">
        <v>703003</v>
      </c>
      <c r="B4547" t="s">
        <v>1023</v>
      </c>
      <c r="C4547" t="s">
        <v>4947</v>
      </c>
      <c r="D4547" t="s">
        <v>1234</v>
      </c>
      <c r="E4547" t="s">
        <v>1236</v>
      </c>
      <c r="F4547" t="s">
        <v>235</v>
      </c>
      <c r="G4547" t="s">
        <v>1237</v>
      </c>
      <c r="J4547">
        <v>4</v>
      </c>
    </row>
    <row r="4548" spans="1:10">
      <c r="A4548">
        <v>718894</v>
      </c>
      <c r="B4548" t="s">
        <v>1380</v>
      </c>
      <c r="C4548" t="s">
        <v>4948</v>
      </c>
      <c r="D4548" t="s">
        <v>1234</v>
      </c>
      <c r="E4548" t="s">
        <v>1292</v>
      </c>
      <c r="F4548" t="s">
        <v>169</v>
      </c>
      <c r="G4548" t="s">
        <v>1237</v>
      </c>
      <c r="H4548" t="s">
        <v>1243</v>
      </c>
      <c r="I4548">
        <v>9150186</v>
      </c>
      <c r="J4548">
        <v>97</v>
      </c>
    </row>
    <row r="4549" spans="1:10">
      <c r="A4549">
        <v>715278</v>
      </c>
      <c r="B4549" t="s">
        <v>4949</v>
      </c>
      <c r="C4549" t="s">
        <v>4950</v>
      </c>
      <c r="D4549" t="s">
        <v>1234</v>
      </c>
      <c r="E4549" t="s">
        <v>1236</v>
      </c>
      <c r="F4549" t="s">
        <v>380</v>
      </c>
      <c r="G4549" t="s">
        <v>1237</v>
      </c>
      <c r="J4549">
        <v>73</v>
      </c>
    </row>
    <row r="4550" spans="1:10">
      <c r="A4550">
        <v>706940</v>
      </c>
      <c r="B4550" t="s">
        <v>1375</v>
      </c>
      <c r="C4550" t="s">
        <v>4950</v>
      </c>
      <c r="D4550" t="s">
        <v>1234</v>
      </c>
      <c r="E4550" t="s">
        <v>1271</v>
      </c>
      <c r="F4550" t="s">
        <v>179</v>
      </c>
      <c r="G4550" t="s">
        <v>1237</v>
      </c>
      <c r="J4550">
        <v>81</v>
      </c>
    </row>
    <row r="4551" spans="1:10">
      <c r="A4551">
        <v>701729</v>
      </c>
      <c r="B4551" t="s">
        <v>938</v>
      </c>
      <c r="C4551" t="s">
        <v>4950</v>
      </c>
      <c r="D4551" t="s">
        <v>1234</v>
      </c>
      <c r="E4551" t="s">
        <v>1236</v>
      </c>
      <c r="F4551" t="s">
        <v>380</v>
      </c>
      <c r="G4551" t="s">
        <v>1237</v>
      </c>
      <c r="J4551">
        <v>93</v>
      </c>
    </row>
    <row r="4552" spans="1:10">
      <c r="A4552">
        <v>810609</v>
      </c>
      <c r="B4552" t="s">
        <v>1449</v>
      </c>
      <c r="C4552" t="s">
        <v>4951</v>
      </c>
      <c r="D4552" t="s">
        <v>1241</v>
      </c>
      <c r="E4552" t="s">
        <v>1254</v>
      </c>
      <c r="F4552" t="s">
        <v>1261</v>
      </c>
      <c r="G4552" t="s">
        <v>1237</v>
      </c>
      <c r="J4552">
        <v>99</v>
      </c>
    </row>
    <row r="4553" spans="1:10">
      <c r="A4553">
        <v>716782</v>
      </c>
      <c r="B4553" t="s">
        <v>1880</v>
      </c>
      <c r="C4553" t="s">
        <v>4952</v>
      </c>
      <c r="D4553" t="s">
        <v>1234</v>
      </c>
      <c r="E4553" t="s">
        <v>1264</v>
      </c>
      <c r="F4553" t="s">
        <v>210</v>
      </c>
      <c r="G4553" t="s">
        <v>1237</v>
      </c>
      <c r="J4553">
        <v>63</v>
      </c>
    </row>
    <row r="4554" spans="1:10">
      <c r="A4554">
        <v>806128</v>
      </c>
      <c r="B4554" t="s">
        <v>131</v>
      </c>
      <c r="C4554" t="s">
        <v>4953</v>
      </c>
      <c r="D4554" t="s">
        <v>1241</v>
      </c>
      <c r="E4554" t="s">
        <v>1235</v>
      </c>
      <c r="F4554" t="s">
        <v>380</v>
      </c>
      <c r="G4554" t="s">
        <v>1237</v>
      </c>
      <c r="J4554">
        <v>79</v>
      </c>
    </row>
    <row r="4555" spans="1:10">
      <c r="A4555">
        <v>706755</v>
      </c>
      <c r="B4555" t="s">
        <v>675</v>
      </c>
      <c r="C4555" t="s">
        <v>4954</v>
      </c>
      <c r="D4555" t="s">
        <v>1234</v>
      </c>
      <c r="E4555" t="s">
        <v>1254</v>
      </c>
      <c r="F4555" t="s">
        <v>380</v>
      </c>
      <c r="G4555" t="s">
        <v>1237</v>
      </c>
      <c r="J4555">
        <v>10</v>
      </c>
    </row>
    <row r="4556" spans="1:10">
      <c r="A4556">
        <v>707847</v>
      </c>
      <c r="B4556" t="s">
        <v>1424</v>
      </c>
      <c r="C4556" t="s">
        <v>4954</v>
      </c>
      <c r="D4556" t="s">
        <v>1234</v>
      </c>
      <c r="E4556" t="s">
        <v>1242</v>
      </c>
      <c r="F4556" t="s">
        <v>380</v>
      </c>
      <c r="G4556" t="s">
        <v>1237</v>
      </c>
      <c r="J4556">
        <v>68</v>
      </c>
    </row>
    <row r="4557" spans="1:10">
      <c r="A4557">
        <v>716858</v>
      </c>
      <c r="B4557" t="s">
        <v>4955</v>
      </c>
      <c r="C4557" t="s">
        <v>4956</v>
      </c>
      <c r="D4557" t="s">
        <v>1234</v>
      </c>
      <c r="E4557" t="s">
        <v>1236</v>
      </c>
      <c r="F4557" t="s">
        <v>380</v>
      </c>
      <c r="G4557" t="s">
        <v>1237</v>
      </c>
      <c r="J4557">
        <v>70</v>
      </c>
    </row>
    <row r="4558" spans="1:10">
      <c r="A4558">
        <v>704340</v>
      </c>
      <c r="B4558" t="s">
        <v>1258</v>
      </c>
      <c r="C4558" t="s">
        <v>4957</v>
      </c>
      <c r="D4558" t="s">
        <v>1234</v>
      </c>
      <c r="E4558" t="s">
        <v>1235</v>
      </c>
      <c r="F4558" t="s">
        <v>380</v>
      </c>
      <c r="G4558" t="s">
        <v>1237</v>
      </c>
      <c r="H4558" t="s">
        <v>1243</v>
      </c>
      <c r="J4558">
        <v>87</v>
      </c>
    </row>
    <row r="4559" spans="1:10">
      <c r="A4559">
        <v>813145</v>
      </c>
      <c r="B4559" t="s">
        <v>1168</v>
      </c>
      <c r="C4559" t="s">
        <v>4958</v>
      </c>
      <c r="D4559" t="s">
        <v>1241</v>
      </c>
      <c r="E4559" t="s">
        <v>1236</v>
      </c>
      <c r="F4559" t="s">
        <v>380</v>
      </c>
      <c r="G4559" t="s">
        <v>1237</v>
      </c>
      <c r="J4559">
        <v>74</v>
      </c>
    </row>
    <row r="4560" spans="1:10">
      <c r="A4560">
        <v>710057</v>
      </c>
      <c r="B4560" t="s">
        <v>1411</v>
      </c>
      <c r="C4560" t="s">
        <v>943</v>
      </c>
      <c r="D4560" t="s">
        <v>1234</v>
      </c>
      <c r="E4560" t="s">
        <v>1271</v>
      </c>
      <c r="F4560" t="s">
        <v>380</v>
      </c>
      <c r="G4560" t="s">
        <v>1237</v>
      </c>
      <c r="J4560">
        <v>76</v>
      </c>
    </row>
    <row r="4561" spans="1:10">
      <c r="A4561">
        <v>718001</v>
      </c>
      <c r="B4561" t="s">
        <v>671</v>
      </c>
      <c r="C4561" t="s">
        <v>943</v>
      </c>
      <c r="D4561" t="s">
        <v>1234</v>
      </c>
      <c r="E4561" t="s">
        <v>1236</v>
      </c>
      <c r="F4561" t="s">
        <v>380</v>
      </c>
      <c r="G4561" t="s">
        <v>1237</v>
      </c>
      <c r="H4561" t="s">
        <v>1243</v>
      </c>
      <c r="J4561">
        <v>90</v>
      </c>
    </row>
    <row r="4562" spans="1:10">
      <c r="A4562">
        <v>802521</v>
      </c>
      <c r="B4562" t="s">
        <v>1168</v>
      </c>
      <c r="C4562" t="s">
        <v>4959</v>
      </c>
      <c r="D4562" t="s">
        <v>1241</v>
      </c>
      <c r="F4562" t="s">
        <v>179</v>
      </c>
      <c r="G4562" t="s">
        <v>1237</v>
      </c>
      <c r="J4562">
        <v>84</v>
      </c>
    </row>
    <row r="4563" spans="1:10">
      <c r="A4563">
        <v>806880</v>
      </c>
      <c r="B4563" t="s">
        <v>1500</v>
      </c>
      <c r="C4563" t="s">
        <v>4960</v>
      </c>
      <c r="D4563" t="s">
        <v>1241</v>
      </c>
      <c r="E4563" t="s">
        <v>1250</v>
      </c>
      <c r="F4563" t="s">
        <v>380</v>
      </c>
      <c r="G4563" t="s">
        <v>1237</v>
      </c>
      <c r="H4563" t="s">
        <v>1243</v>
      </c>
      <c r="J4563">
        <v>92</v>
      </c>
    </row>
    <row r="4564" spans="1:10">
      <c r="A4564">
        <v>890406</v>
      </c>
      <c r="B4564" t="s">
        <v>4961</v>
      </c>
      <c r="C4564" t="s">
        <v>4962</v>
      </c>
      <c r="D4564" t="s">
        <v>1241</v>
      </c>
      <c r="E4564" t="s">
        <v>1292</v>
      </c>
      <c r="F4564" t="s">
        <v>169</v>
      </c>
      <c r="G4564" t="s">
        <v>1237</v>
      </c>
      <c r="H4564" t="s">
        <v>1243</v>
      </c>
      <c r="J4564">
        <v>10</v>
      </c>
    </row>
    <row r="4565" spans="1:10">
      <c r="A4565">
        <v>715411</v>
      </c>
      <c r="B4565" t="s">
        <v>1404</v>
      </c>
      <c r="C4565" t="s">
        <v>4963</v>
      </c>
      <c r="D4565" t="s">
        <v>1234</v>
      </c>
      <c r="E4565" t="s">
        <v>1236</v>
      </c>
      <c r="F4565" t="s">
        <v>380</v>
      </c>
      <c r="G4565" t="s">
        <v>1237</v>
      </c>
      <c r="J4565">
        <v>72</v>
      </c>
    </row>
    <row r="4566" spans="1:10">
      <c r="A4566">
        <v>711523</v>
      </c>
      <c r="B4566" t="s">
        <v>1288</v>
      </c>
      <c r="C4566" t="s">
        <v>4963</v>
      </c>
      <c r="D4566" t="s">
        <v>1234</v>
      </c>
      <c r="E4566" t="s">
        <v>1248</v>
      </c>
      <c r="F4566" t="s">
        <v>380</v>
      </c>
      <c r="G4566" t="s">
        <v>1237</v>
      </c>
      <c r="H4566" t="s">
        <v>1243</v>
      </c>
      <c r="J4566">
        <v>89</v>
      </c>
    </row>
    <row r="4567" spans="1:10">
      <c r="A4567">
        <v>704757</v>
      </c>
      <c r="B4567" t="s">
        <v>1666</v>
      </c>
      <c r="C4567" t="s">
        <v>4964</v>
      </c>
      <c r="D4567" t="s">
        <v>1234</v>
      </c>
      <c r="E4567" t="s">
        <v>1249</v>
      </c>
      <c r="F4567" t="s">
        <v>380</v>
      </c>
      <c r="G4567" t="s">
        <v>1237</v>
      </c>
      <c r="H4567" t="s">
        <v>1243</v>
      </c>
      <c r="J4567">
        <v>83</v>
      </c>
    </row>
    <row r="4568" spans="1:10">
      <c r="A4568">
        <v>803992</v>
      </c>
      <c r="B4568" t="s">
        <v>1462</v>
      </c>
      <c r="C4568" t="s">
        <v>4965</v>
      </c>
      <c r="D4568" t="s">
        <v>1241</v>
      </c>
      <c r="F4568" t="s">
        <v>380</v>
      </c>
      <c r="G4568" t="s">
        <v>1237</v>
      </c>
      <c r="J4568">
        <v>75</v>
      </c>
    </row>
    <row r="4569" spans="1:10">
      <c r="A4569">
        <v>774286</v>
      </c>
      <c r="B4569" t="s">
        <v>661</v>
      </c>
      <c r="C4569" t="s">
        <v>4966</v>
      </c>
      <c r="D4569" t="s">
        <v>1234</v>
      </c>
      <c r="E4569" t="s">
        <v>1236</v>
      </c>
      <c r="F4569" t="s">
        <v>174</v>
      </c>
      <c r="G4569" t="s">
        <v>1237</v>
      </c>
      <c r="H4569" t="s">
        <v>1243</v>
      </c>
      <c r="J4569">
        <v>10</v>
      </c>
    </row>
    <row r="4570" spans="1:10">
      <c r="A4570">
        <v>708258</v>
      </c>
      <c r="B4570" t="s">
        <v>1023</v>
      </c>
      <c r="C4570" t="s">
        <v>4966</v>
      </c>
      <c r="D4570" t="s">
        <v>1234</v>
      </c>
      <c r="E4570" t="s">
        <v>1236</v>
      </c>
      <c r="F4570" t="s">
        <v>380</v>
      </c>
      <c r="G4570" t="s">
        <v>1237</v>
      </c>
      <c r="J4570">
        <v>93</v>
      </c>
    </row>
    <row r="4571" spans="1:10">
      <c r="A4571">
        <v>774287</v>
      </c>
      <c r="B4571" t="s">
        <v>1539</v>
      </c>
      <c r="C4571" t="s">
        <v>4966</v>
      </c>
      <c r="D4571" t="s">
        <v>1234</v>
      </c>
      <c r="E4571" t="s">
        <v>1236</v>
      </c>
      <c r="F4571" t="s">
        <v>174</v>
      </c>
      <c r="G4571" t="s">
        <v>1237</v>
      </c>
      <c r="H4571" t="s">
        <v>1243</v>
      </c>
      <c r="J4571">
        <v>13</v>
      </c>
    </row>
    <row r="4572" spans="1:10">
      <c r="A4572">
        <v>714151</v>
      </c>
      <c r="B4572" t="s">
        <v>1417</v>
      </c>
      <c r="C4572" t="s">
        <v>4966</v>
      </c>
      <c r="D4572" t="s">
        <v>1234</v>
      </c>
      <c r="E4572" t="s">
        <v>1236</v>
      </c>
      <c r="F4572" t="s">
        <v>179</v>
      </c>
      <c r="G4572" t="s">
        <v>1237</v>
      </c>
      <c r="J4572">
        <v>49</v>
      </c>
    </row>
    <row r="4573" spans="1:10">
      <c r="A4573">
        <v>774284</v>
      </c>
      <c r="B4573" t="s">
        <v>938</v>
      </c>
      <c r="C4573" t="s">
        <v>4966</v>
      </c>
      <c r="D4573" t="s">
        <v>1234</v>
      </c>
      <c r="E4573" t="s">
        <v>1236</v>
      </c>
      <c r="F4573" t="s">
        <v>174</v>
      </c>
      <c r="G4573" t="s">
        <v>1237</v>
      </c>
      <c r="H4573" t="s">
        <v>1243</v>
      </c>
      <c r="I4573">
        <v>1154985</v>
      </c>
      <c r="J4573">
        <v>75</v>
      </c>
    </row>
    <row r="4574" spans="1:10">
      <c r="A4574">
        <v>804955</v>
      </c>
      <c r="B4574" t="s">
        <v>1168</v>
      </c>
      <c r="C4574" t="s">
        <v>4967</v>
      </c>
      <c r="D4574" t="s">
        <v>1241</v>
      </c>
      <c r="E4574" t="s">
        <v>1236</v>
      </c>
      <c r="F4574" t="s">
        <v>179</v>
      </c>
      <c r="G4574" t="s">
        <v>1237</v>
      </c>
      <c r="J4574">
        <v>50</v>
      </c>
    </row>
    <row r="4575" spans="1:10">
      <c r="A4575">
        <v>887748</v>
      </c>
      <c r="B4575" t="s">
        <v>1279</v>
      </c>
      <c r="C4575" t="s">
        <v>4967</v>
      </c>
      <c r="D4575" t="s">
        <v>1241</v>
      </c>
      <c r="E4575" t="s">
        <v>1236</v>
      </c>
      <c r="F4575" t="s">
        <v>174</v>
      </c>
      <c r="G4575" t="s">
        <v>1237</v>
      </c>
      <c r="H4575" t="s">
        <v>1243</v>
      </c>
      <c r="I4575">
        <v>1697597</v>
      </c>
      <c r="J4575">
        <v>77</v>
      </c>
    </row>
    <row r="4576" spans="1:10">
      <c r="A4576">
        <v>887750</v>
      </c>
      <c r="B4576" t="s">
        <v>1351</v>
      </c>
      <c r="C4576" t="s">
        <v>4967</v>
      </c>
      <c r="D4576" t="s">
        <v>1241</v>
      </c>
      <c r="E4576" t="s">
        <v>1236</v>
      </c>
      <c r="F4576" t="s">
        <v>174</v>
      </c>
      <c r="G4576" t="s">
        <v>1237</v>
      </c>
      <c r="H4576" t="s">
        <v>1243</v>
      </c>
      <c r="J4576">
        <v>8</v>
      </c>
    </row>
    <row r="4577" spans="1:10">
      <c r="A4577">
        <v>805830</v>
      </c>
      <c r="B4577" t="s">
        <v>1795</v>
      </c>
      <c r="C4577" t="s">
        <v>4967</v>
      </c>
      <c r="D4577" t="s">
        <v>1241</v>
      </c>
      <c r="F4577" t="s">
        <v>380</v>
      </c>
      <c r="G4577" t="s">
        <v>1237</v>
      </c>
      <c r="J4577">
        <v>74</v>
      </c>
    </row>
    <row r="4578" spans="1:10">
      <c r="A4578">
        <v>714589</v>
      </c>
      <c r="B4578" t="s">
        <v>1023</v>
      </c>
      <c r="C4578" t="s">
        <v>4968</v>
      </c>
      <c r="D4578" t="s">
        <v>1234</v>
      </c>
      <c r="E4578" t="s">
        <v>1249</v>
      </c>
      <c r="F4578" t="s">
        <v>380</v>
      </c>
      <c r="G4578" t="s">
        <v>1237</v>
      </c>
      <c r="H4578" t="s">
        <v>1243</v>
      </c>
      <c r="J4578">
        <v>81</v>
      </c>
    </row>
    <row r="4579" spans="1:10">
      <c r="A4579">
        <v>716495</v>
      </c>
      <c r="B4579" t="s">
        <v>1028</v>
      </c>
      <c r="C4579" t="s">
        <v>4969</v>
      </c>
      <c r="D4579" t="s">
        <v>1234</v>
      </c>
      <c r="F4579" t="s">
        <v>1261</v>
      </c>
      <c r="G4579" t="s">
        <v>1237</v>
      </c>
      <c r="J4579">
        <v>94</v>
      </c>
    </row>
    <row r="4580" spans="1:10">
      <c r="A4580">
        <v>802392</v>
      </c>
      <c r="B4580" t="s">
        <v>1358</v>
      </c>
      <c r="C4580" t="s">
        <v>4970</v>
      </c>
      <c r="D4580" t="s">
        <v>1241</v>
      </c>
      <c r="E4580" t="s">
        <v>1242</v>
      </c>
      <c r="F4580" t="s">
        <v>380</v>
      </c>
      <c r="G4580" t="s">
        <v>1237</v>
      </c>
      <c r="J4580">
        <v>88</v>
      </c>
    </row>
    <row r="4581" spans="1:10">
      <c r="A4581">
        <v>775380</v>
      </c>
      <c r="B4581" t="s">
        <v>2225</v>
      </c>
      <c r="C4581" t="s">
        <v>4971</v>
      </c>
      <c r="D4581" t="s">
        <v>1234</v>
      </c>
      <c r="E4581" t="s">
        <v>1256</v>
      </c>
      <c r="F4581" t="s">
        <v>348</v>
      </c>
      <c r="G4581" t="s">
        <v>1237</v>
      </c>
      <c r="H4581" t="s">
        <v>1243</v>
      </c>
      <c r="J4581">
        <v>12</v>
      </c>
    </row>
    <row r="4582" spans="1:10">
      <c r="A4582">
        <v>711180</v>
      </c>
      <c r="B4582" t="s">
        <v>4972</v>
      </c>
      <c r="C4582" t="s">
        <v>4971</v>
      </c>
      <c r="D4582" t="s">
        <v>1234</v>
      </c>
      <c r="E4582" t="s">
        <v>1235</v>
      </c>
      <c r="F4582" t="s">
        <v>380</v>
      </c>
      <c r="G4582" t="s">
        <v>1237</v>
      </c>
      <c r="J4582">
        <v>13</v>
      </c>
    </row>
    <row r="4583" spans="1:10">
      <c r="A4583">
        <v>711283</v>
      </c>
      <c r="B4583" t="s">
        <v>1019</v>
      </c>
      <c r="C4583" t="s">
        <v>4971</v>
      </c>
      <c r="D4583" t="s">
        <v>1234</v>
      </c>
      <c r="F4583" t="s">
        <v>380</v>
      </c>
      <c r="G4583" t="s">
        <v>1237</v>
      </c>
      <c r="J4583">
        <v>88</v>
      </c>
    </row>
    <row r="4584" spans="1:10">
      <c r="A4584">
        <v>701971</v>
      </c>
      <c r="B4584" t="s">
        <v>1258</v>
      </c>
      <c r="C4584" t="s">
        <v>4971</v>
      </c>
      <c r="D4584" t="s">
        <v>1234</v>
      </c>
      <c r="E4584" t="s">
        <v>1236</v>
      </c>
      <c r="F4584" t="s">
        <v>1568</v>
      </c>
      <c r="G4584" t="s">
        <v>1237</v>
      </c>
      <c r="J4584">
        <v>78</v>
      </c>
    </row>
    <row r="4585" spans="1:10">
      <c r="A4585">
        <v>700702</v>
      </c>
      <c r="B4585" t="s">
        <v>1258</v>
      </c>
      <c r="C4585" t="s">
        <v>4971</v>
      </c>
      <c r="D4585" t="s">
        <v>1234</v>
      </c>
      <c r="E4585" t="s">
        <v>1242</v>
      </c>
      <c r="F4585" t="s">
        <v>1261</v>
      </c>
      <c r="G4585" t="s">
        <v>1237</v>
      </c>
      <c r="J4585">
        <v>0</v>
      </c>
    </row>
    <row r="4586" spans="1:10">
      <c r="A4586">
        <v>805566</v>
      </c>
      <c r="B4586" t="s">
        <v>1030</v>
      </c>
      <c r="C4586" t="s">
        <v>2916</v>
      </c>
      <c r="D4586" t="s">
        <v>1241</v>
      </c>
      <c r="E4586" t="s">
        <v>1319</v>
      </c>
      <c r="F4586" t="s">
        <v>189</v>
      </c>
      <c r="G4586" t="s">
        <v>1237</v>
      </c>
      <c r="J4586">
        <v>64</v>
      </c>
    </row>
    <row r="4587" spans="1:10">
      <c r="A4587">
        <v>801775</v>
      </c>
      <c r="B4587" t="s">
        <v>965</v>
      </c>
      <c r="C4587" t="s">
        <v>2916</v>
      </c>
      <c r="D4587" t="s">
        <v>1241</v>
      </c>
      <c r="E4587" t="s">
        <v>1236</v>
      </c>
      <c r="F4587" t="s">
        <v>1568</v>
      </c>
      <c r="G4587" t="s">
        <v>1237</v>
      </c>
      <c r="J4587">
        <v>80</v>
      </c>
    </row>
    <row r="4588" spans="1:10">
      <c r="A4588">
        <v>812952</v>
      </c>
      <c r="B4588" t="s">
        <v>1442</v>
      </c>
      <c r="C4588" t="s">
        <v>4973</v>
      </c>
      <c r="D4588" t="s">
        <v>1241</v>
      </c>
      <c r="E4588" t="s">
        <v>1235</v>
      </c>
      <c r="F4588" t="s">
        <v>380</v>
      </c>
      <c r="G4588" t="s">
        <v>1237</v>
      </c>
      <c r="J4588">
        <v>8</v>
      </c>
    </row>
    <row r="4589" spans="1:10">
      <c r="A4589">
        <v>809473</v>
      </c>
      <c r="B4589" t="s">
        <v>1563</v>
      </c>
      <c r="C4589" t="s">
        <v>4974</v>
      </c>
      <c r="D4589" t="s">
        <v>1241</v>
      </c>
      <c r="F4589" t="s">
        <v>380</v>
      </c>
      <c r="G4589" t="s">
        <v>1237</v>
      </c>
      <c r="H4589" t="s">
        <v>1243</v>
      </c>
      <c r="J4589">
        <v>83</v>
      </c>
    </row>
    <row r="4590" spans="1:10">
      <c r="A4590">
        <v>801533</v>
      </c>
      <c r="B4590" t="s">
        <v>1563</v>
      </c>
      <c r="C4590" t="s">
        <v>4974</v>
      </c>
      <c r="D4590" t="s">
        <v>1241</v>
      </c>
      <c r="F4590" t="s">
        <v>380</v>
      </c>
      <c r="G4590" t="s">
        <v>1237</v>
      </c>
      <c r="H4590" t="s">
        <v>1243</v>
      </c>
      <c r="J4590">
        <v>90</v>
      </c>
    </row>
    <row r="4591" spans="1:10">
      <c r="A4591">
        <v>812351</v>
      </c>
      <c r="B4591" t="s">
        <v>1406</v>
      </c>
      <c r="C4591" t="s">
        <v>4975</v>
      </c>
      <c r="D4591" t="s">
        <v>1241</v>
      </c>
      <c r="F4591" t="s">
        <v>380</v>
      </c>
      <c r="G4591" t="s">
        <v>1237</v>
      </c>
      <c r="J4591">
        <v>13</v>
      </c>
    </row>
    <row r="4592" spans="1:10">
      <c r="A4592">
        <v>710186</v>
      </c>
      <c r="B4592" t="s">
        <v>1411</v>
      </c>
      <c r="C4592" t="s">
        <v>4976</v>
      </c>
      <c r="D4592" t="s">
        <v>1234</v>
      </c>
      <c r="E4592" t="s">
        <v>1242</v>
      </c>
      <c r="F4592" t="s">
        <v>380</v>
      </c>
      <c r="G4592" t="s">
        <v>1237</v>
      </c>
      <c r="J4592">
        <v>75</v>
      </c>
    </row>
    <row r="4593" spans="1:10">
      <c r="A4593">
        <v>776143</v>
      </c>
      <c r="B4593" t="s">
        <v>1105</v>
      </c>
      <c r="C4593" t="s">
        <v>4977</v>
      </c>
      <c r="D4593" t="s">
        <v>1234</v>
      </c>
      <c r="F4593" t="s">
        <v>169</v>
      </c>
      <c r="G4593" t="s">
        <v>1237</v>
      </c>
      <c r="H4593" t="s">
        <v>1243</v>
      </c>
      <c r="I4593">
        <v>9150342</v>
      </c>
      <c r="J4593">
        <v>5</v>
      </c>
    </row>
    <row r="4594" spans="1:10">
      <c r="A4594">
        <v>802075</v>
      </c>
      <c r="B4594" t="s">
        <v>1592</v>
      </c>
      <c r="C4594" t="s">
        <v>4978</v>
      </c>
      <c r="D4594" t="s">
        <v>1241</v>
      </c>
      <c r="E4594" t="s">
        <v>1242</v>
      </c>
      <c r="F4594" t="s">
        <v>380</v>
      </c>
      <c r="G4594" t="s">
        <v>1237</v>
      </c>
      <c r="J4594">
        <v>1</v>
      </c>
    </row>
    <row r="4595" spans="1:10">
      <c r="A4595">
        <v>889193</v>
      </c>
      <c r="B4595" t="s">
        <v>131</v>
      </c>
      <c r="C4595" t="s">
        <v>4979</v>
      </c>
      <c r="D4595" t="s">
        <v>1241</v>
      </c>
      <c r="E4595" t="s">
        <v>1249</v>
      </c>
      <c r="F4595" t="s">
        <v>380</v>
      </c>
      <c r="G4595" t="s">
        <v>1237</v>
      </c>
      <c r="H4595" t="s">
        <v>1243</v>
      </c>
      <c r="J4595">
        <v>8</v>
      </c>
    </row>
    <row r="4596" spans="1:10">
      <c r="A4596">
        <v>808271</v>
      </c>
      <c r="B4596" t="s">
        <v>1351</v>
      </c>
      <c r="C4596" t="s">
        <v>4979</v>
      </c>
      <c r="D4596" t="s">
        <v>1241</v>
      </c>
      <c r="E4596" t="s">
        <v>1249</v>
      </c>
      <c r="F4596" t="s">
        <v>380</v>
      </c>
      <c r="G4596" t="s">
        <v>1237</v>
      </c>
      <c r="J4596">
        <v>6</v>
      </c>
    </row>
    <row r="4597" spans="1:10">
      <c r="A4597">
        <v>701870</v>
      </c>
      <c r="B4597" t="s">
        <v>652</v>
      </c>
      <c r="C4597" t="s">
        <v>4980</v>
      </c>
      <c r="D4597" t="s">
        <v>1234</v>
      </c>
      <c r="E4597" t="s">
        <v>1319</v>
      </c>
      <c r="F4597" t="s">
        <v>179</v>
      </c>
      <c r="G4597" t="s">
        <v>1237</v>
      </c>
      <c r="H4597" t="s">
        <v>1243</v>
      </c>
      <c r="J4597">
        <v>6</v>
      </c>
    </row>
    <row r="4598" spans="1:10">
      <c r="A4598">
        <v>801423</v>
      </c>
      <c r="B4598" t="s">
        <v>1355</v>
      </c>
      <c r="C4598" t="s">
        <v>4981</v>
      </c>
      <c r="D4598" t="s">
        <v>1241</v>
      </c>
      <c r="F4598" t="s">
        <v>380</v>
      </c>
      <c r="G4598" t="s">
        <v>1237</v>
      </c>
      <c r="J4598">
        <v>76</v>
      </c>
    </row>
    <row r="4599" spans="1:10">
      <c r="A4599">
        <v>711237</v>
      </c>
      <c r="B4599" t="s">
        <v>938</v>
      </c>
      <c r="C4599" t="s">
        <v>4982</v>
      </c>
      <c r="D4599" t="s">
        <v>1234</v>
      </c>
      <c r="E4599" t="s">
        <v>1271</v>
      </c>
      <c r="F4599" t="s">
        <v>380</v>
      </c>
      <c r="G4599" t="s">
        <v>1237</v>
      </c>
      <c r="J4599">
        <v>81</v>
      </c>
    </row>
    <row r="4600" spans="1:10">
      <c r="A4600">
        <v>801593</v>
      </c>
      <c r="B4600" t="s">
        <v>1657</v>
      </c>
      <c r="C4600" t="s">
        <v>4983</v>
      </c>
      <c r="D4600" t="s">
        <v>1241</v>
      </c>
      <c r="E4600" t="s">
        <v>1271</v>
      </c>
      <c r="F4600" t="s">
        <v>380</v>
      </c>
      <c r="G4600" t="s">
        <v>1237</v>
      </c>
      <c r="J4600">
        <v>47</v>
      </c>
    </row>
    <row r="4601" spans="1:10">
      <c r="A4601">
        <v>777103</v>
      </c>
      <c r="B4601" t="s">
        <v>652</v>
      </c>
      <c r="C4601" t="s">
        <v>4984</v>
      </c>
      <c r="D4601" t="s">
        <v>1234</v>
      </c>
      <c r="E4601" t="s">
        <v>1248</v>
      </c>
      <c r="F4601" t="s">
        <v>179</v>
      </c>
      <c r="G4601" t="s">
        <v>1237</v>
      </c>
      <c r="H4601" t="s">
        <v>1243</v>
      </c>
      <c r="I4601">
        <v>9150406</v>
      </c>
      <c r="J4601">
        <v>96</v>
      </c>
    </row>
    <row r="4602" spans="1:10">
      <c r="A4602">
        <v>804600</v>
      </c>
      <c r="B4602" t="s">
        <v>1462</v>
      </c>
      <c r="C4602" t="s">
        <v>4985</v>
      </c>
      <c r="D4602" t="s">
        <v>1241</v>
      </c>
      <c r="E4602" t="s">
        <v>1242</v>
      </c>
      <c r="F4602" t="s">
        <v>380</v>
      </c>
      <c r="G4602" t="s">
        <v>1237</v>
      </c>
      <c r="J4602">
        <v>83</v>
      </c>
    </row>
    <row r="4603" spans="1:10">
      <c r="A4603">
        <v>800773</v>
      </c>
      <c r="B4603" t="s">
        <v>2324</v>
      </c>
      <c r="C4603" t="s">
        <v>4985</v>
      </c>
      <c r="D4603" t="s">
        <v>1241</v>
      </c>
      <c r="E4603" t="s">
        <v>1245</v>
      </c>
      <c r="F4603" t="s">
        <v>380</v>
      </c>
      <c r="G4603" t="s">
        <v>1237</v>
      </c>
      <c r="J4603">
        <v>3</v>
      </c>
    </row>
    <row r="4604" spans="1:10">
      <c r="A4604">
        <v>701838</v>
      </c>
      <c r="B4604" t="s">
        <v>1133</v>
      </c>
      <c r="C4604" t="s">
        <v>4986</v>
      </c>
      <c r="D4604" t="s">
        <v>1234</v>
      </c>
      <c r="E4604" t="s">
        <v>1242</v>
      </c>
      <c r="F4604" t="s">
        <v>1261</v>
      </c>
      <c r="G4604" t="s">
        <v>1237</v>
      </c>
      <c r="J4604">
        <v>3</v>
      </c>
    </row>
    <row r="4605" spans="1:10">
      <c r="A4605">
        <v>811524</v>
      </c>
      <c r="B4605" t="s">
        <v>1351</v>
      </c>
      <c r="C4605" t="s">
        <v>4987</v>
      </c>
      <c r="D4605" t="s">
        <v>1241</v>
      </c>
      <c r="E4605" t="s">
        <v>1248</v>
      </c>
      <c r="F4605" t="s">
        <v>380</v>
      </c>
      <c r="G4605" t="s">
        <v>1237</v>
      </c>
      <c r="H4605" t="s">
        <v>1243</v>
      </c>
      <c r="J4605">
        <v>88</v>
      </c>
    </row>
    <row r="4606" spans="1:10">
      <c r="A4606">
        <v>889192</v>
      </c>
      <c r="B4606" t="s">
        <v>130</v>
      </c>
      <c r="C4606" t="s">
        <v>4988</v>
      </c>
      <c r="D4606" t="s">
        <v>1241</v>
      </c>
      <c r="E4606" t="s">
        <v>1242</v>
      </c>
      <c r="F4606" t="s">
        <v>380</v>
      </c>
      <c r="G4606" t="s">
        <v>1237</v>
      </c>
      <c r="H4606" t="s">
        <v>1243</v>
      </c>
      <c r="J4606">
        <v>11</v>
      </c>
    </row>
    <row r="4607" spans="1:10">
      <c r="A4607">
        <v>889339</v>
      </c>
      <c r="B4607" t="s">
        <v>1333</v>
      </c>
      <c r="C4607" t="s">
        <v>4989</v>
      </c>
      <c r="D4607" t="s">
        <v>1241</v>
      </c>
      <c r="E4607" t="s">
        <v>1242</v>
      </c>
      <c r="F4607" t="s">
        <v>1261</v>
      </c>
      <c r="G4607" t="s">
        <v>1237</v>
      </c>
      <c r="H4607" t="s">
        <v>1243</v>
      </c>
      <c r="J4607">
        <v>7</v>
      </c>
    </row>
    <row r="4608" spans="1:10">
      <c r="A4608">
        <v>775715</v>
      </c>
      <c r="B4608" t="s">
        <v>671</v>
      </c>
      <c r="C4608" t="s">
        <v>4990</v>
      </c>
      <c r="D4608" t="s">
        <v>1234</v>
      </c>
      <c r="E4608" t="s">
        <v>1236</v>
      </c>
      <c r="F4608" t="s">
        <v>22</v>
      </c>
      <c r="G4608" t="s">
        <v>1237</v>
      </c>
      <c r="H4608" t="s">
        <v>1243</v>
      </c>
      <c r="I4608">
        <v>9150220</v>
      </c>
      <c r="J4608">
        <v>77</v>
      </c>
    </row>
    <row r="4609" spans="1:10">
      <c r="A4609">
        <v>775719</v>
      </c>
      <c r="B4609" t="s">
        <v>1539</v>
      </c>
      <c r="C4609" t="s">
        <v>4990</v>
      </c>
      <c r="D4609" t="s">
        <v>1234</v>
      </c>
      <c r="E4609" t="s">
        <v>1236</v>
      </c>
      <c r="F4609" t="s">
        <v>22</v>
      </c>
      <c r="G4609" t="s">
        <v>1237</v>
      </c>
      <c r="H4609" t="s">
        <v>1243</v>
      </c>
      <c r="J4609">
        <v>5</v>
      </c>
    </row>
    <row r="4610" spans="1:10">
      <c r="A4610">
        <v>887763</v>
      </c>
      <c r="B4610" t="s">
        <v>4991</v>
      </c>
      <c r="C4610" t="s">
        <v>4992</v>
      </c>
      <c r="D4610" t="s">
        <v>1241</v>
      </c>
      <c r="E4610" t="s">
        <v>1236</v>
      </c>
      <c r="F4610" t="s">
        <v>1263</v>
      </c>
      <c r="G4610" t="s">
        <v>1237</v>
      </c>
      <c r="H4610" t="s">
        <v>1243</v>
      </c>
      <c r="J4610">
        <v>80</v>
      </c>
    </row>
    <row r="4611" spans="1:10">
      <c r="A4611">
        <v>776065</v>
      </c>
      <c r="B4611" t="s">
        <v>1156</v>
      </c>
      <c r="C4611" t="s">
        <v>4993</v>
      </c>
      <c r="D4611" t="s">
        <v>1234</v>
      </c>
      <c r="F4611" t="s">
        <v>380</v>
      </c>
      <c r="G4611" t="s">
        <v>1237</v>
      </c>
      <c r="H4611" t="s">
        <v>1243</v>
      </c>
      <c r="J4611">
        <v>13</v>
      </c>
    </row>
    <row r="4612" spans="1:10">
      <c r="A4612">
        <v>704171</v>
      </c>
      <c r="B4612" t="s">
        <v>1380</v>
      </c>
      <c r="C4612" t="s">
        <v>4994</v>
      </c>
      <c r="D4612" t="s">
        <v>1234</v>
      </c>
      <c r="E4612" t="s">
        <v>1242</v>
      </c>
      <c r="F4612" t="s">
        <v>380</v>
      </c>
      <c r="G4612" t="s">
        <v>1237</v>
      </c>
      <c r="J4612">
        <v>12</v>
      </c>
    </row>
    <row r="4613" spans="1:10">
      <c r="A4613">
        <v>889123</v>
      </c>
      <c r="B4613" t="s">
        <v>1592</v>
      </c>
      <c r="C4613" t="s">
        <v>4995</v>
      </c>
      <c r="D4613" t="s">
        <v>1241</v>
      </c>
      <c r="F4613" t="s">
        <v>380</v>
      </c>
      <c r="G4613" t="s">
        <v>1237</v>
      </c>
      <c r="H4613" t="s">
        <v>1243</v>
      </c>
      <c r="J4613">
        <v>99</v>
      </c>
    </row>
    <row r="4614" spans="1:10">
      <c r="A4614">
        <v>709805</v>
      </c>
      <c r="B4614" t="s">
        <v>938</v>
      </c>
      <c r="C4614" t="s">
        <v>4996</v>
      </c>
      <c r="D4614" t="s">
        <v>1234</v>
      </c>
      <c r="F4614" t="s">
        <v>380</v>
      </c>
      <c r="G4614" t="s">
        <v>1237</v>
      </c>
      <c r="J4614">
        <v>95</v>
      </c>
    </row>
    <row r="4615" spans="1:10">
      <c r="A4615">
        <v>812824</v>
      </c>
      <c r="B4615" t="s">
        <v>1795</v>
      </c>
      <c r="C4615" t="s">
        <v>4997</v>
      </c>
      <c r="D4615" t="s">
        <v>1241</v>
      </c>
      <c r="E4615" t="s">
        <v>1292</v>
      </c>
      <c r="F4615" t="s">
        <v>179</v>
      </c>
      <c r="G4615" t="s">
        <v>1237</v>
      </c>
      <c r="H4615" t="s">
        <v>1243</v>
      </c>
      <c r="J4615">
        <v>4</v>
      </c>
    </row>
    <row r="4616" spans="1:10">
      <c r="A4616">
        <v>779163</v>
      </c>
      <c r="B4616" t="s">
        <v>1477</v>
      </c>
      <c r="C4616" t="s">
        <v>4998</v>
      </c>
      <c r="D4616" t="s">
        <v>1234</v>
      </c>
      <c r="E4616" t="s">
        <v>1248</v>
      </c>
      <c r="F4616" t="s">
        <v>197</v>
      </c>
      <c r="G4616" t="s">
        <v>1237</v>
      </c>
      <c r="J4616">
        <v>13</v>
      </c>
    </row>
    <row r="4617" spans="1:10">
      <c r="A4617">
        <v>717584</v>
      </c>
      <c r="B4617" t="s">
        <v>1380</v>
      </c>
      <c r="C4617" t="s">
        <v>4999</v>
      </c>
      <c r="D4617" t="s">
        <v>1234</v>
      </c>
      <c r="E4617" t="s">
        <v>1236</v>
      </c>
      <c r="F4617" t="s">
        <v>380</v>
      </c>
      <c r="G4617" t="s">
        <v>1237</v>
      </c>
      <c r="H4617" t="s">
        <v>1243</v>
      </c>
      <c r="J4617">
        <v>85</v>
      </c>
    </row>
    <row r="4618" spans="1:10">
      <c r="A4618">
        <v>716790</v>
      </c>
      <c r="B4618" t="s">
        <v>1671</v>
      </c>
      <c r="C4618" t="s">
        <v>4999</v>
      </c>
      <c r="D4618" t="s">
        <v>1234</v>
      </c>
      <c r="E4618" t="s">
        <v>1312</v>
      </c>
      <c r="F4618" t="s">
        <v>380</v>
      </c>
      <c r="G4618" t="s">
        <v>1237</v>
      </c>
      <c r="H4618" t="s">
        <v>1243</v>
      </c>
      <c r="J4618">
        <v>76</v>
      </c>
    </row>
    <row r="4619" spans="1:10">
      <c r="A4619">
        <v>713785</v>
      </c>
      <c r="B4619" t="s">
        <v>1247</v>
      </c>
      <c r="C4619" t="s">
        <v>4999</v>
      </c>
      <c r="D4619" t="s">
        <v>1234</v>
      </c>
      <c r="F4619" t="s">
        <v>1263</v>
      </c>
      <c r="G4619" t="s">
        <v>1237</v>
      </c>
      <c r="J4619">
        <v>48</v>
      </c>
    </row>
    <row r="4620" spans="1:10">
      <c r="A4620">
        <v>776135</v>
      </c>
      <c r="B4620" t="s">
        <v>1323</v>
      </c>
      <c r="C4620" t="s">
        <v>5000</v>
      </c>
      <c r="D4620" t="s">
        <v>1234</v>
      </c>
      <c r="E4620" t="s">
        <v>1236</v>
      </c>
      <c r="F4620" t="s">
        <v>169</v>
      </c>
      <c r="G4620" t="s">
        <v>1237</v>
      </c>
      <c r="H4620" t="s">
        <v>1243</v>
      </c>
      <c r="I4620">
        <v>9150270</v>
      </c>
      <c r="J4620">
        <v>3</v>
      </c>
    </row>
    <row r="4621" spans="1:10">
      <c r="A4621">
        <v>712159</v>
      </c>
      <c r="B4621" t="s">
        <v>1417</v>
      </c>
      <c r="C4621" t="s">
        <v>5000</v>
      </c>
      <c r="D4621" t="s">
        <v>1234</v>
      </c>
      <c r="E4621" t="s">
        <v>1236</v>
      </c>
      <c r="F4621" t="s">
        <v>171</v>
      </c>
      <c r="G4621" t="s">
        <v>1237</v>
      </c>
      <c r="J4621">
        <v>63</v>
      </c>
    </row>
    <row r="4622" spans="1:10">
      <c r="A4622">
        <v>808669</v>
      </c>
      <c r="B4622" t="s">
        <v>5001</v>
      </c>
      <c r="C4622" t="s">
        <v>5002</v>
      </c>
      <c r="D4622" t="s">
        <v>1241</v>
      </c>
      <c r="E4622" t="s">
        <v>1236</v>
      </c>
      <c r="F4622" t="s">
        <v>171</v>
      </c>
      <c r="G4622" t="s">
        <v>1237</v>
      </c>
      <c r="J4622">
        <v>69</v>
      </c>
    </row>
    <row r="4623" spans="1:10">
      <c r="A4623">
        <v>808421</v>
      </c>
      <c r="B4623" t="s">
        <v>915</v>
      </c>
      <c r="C4623" t="s">
        <v>5002</v>
      </c>
      <c r="D4623" t="s">
        <v>1241</v>
      </c>
      <c r="E4623" t="s">
        <v>1250</v>
      </c>
      <c r="F4623" t="s">
        <v>171</v>
      </c>
      <c r="G4623" t="s">
        <v>1237</v>
      </c>
      <c r="H4623" t="s">
        <v>1243</v>
      </c>
      <c r="I4623">
        <v>9155087</v>
      </c>
      <c r="J4623">
        <v>98</v>
      </c>
    </row>
    <row r="4624" spans="1:10">
      <c r="A4624">
        <v>889197</v>
      </c>
      <c r="B4624" t="s">
        <v>1355</v>
      </c>
      <c r="C4624" t="s">
        <v>5003</v>
      </c>
      <c r="D4624" t="s">
        <v>1241</v>
      </c>
      <c r="E4624" t="s">
        <v>1242</v>
      </c>
      <c r="F4624" t="s">
        <v>380</v>
      </c>
      <c r="G4624" t="s">
        <v>1237</v>
      </c>
      <c r="H4624" t="s">
        <v>1243</v>
      </c>
      <c r="J4624">
        <v>99</v>
      </c>
    </row>
    <row r="4625" spans="1:10">
      <c r="A4625">
        <v>703365</v>
      </c>
      <c r="B4625" t="s">
        <v>1666</v>
      </c>
      <c r="C4625" t="s">
        <v>5004</v>
      </c>
      <c r="D4625" t="s">
        <v>1234</v>
      </c>
      <c r="E4625" t="s">
        <v>1236</v>
      </c>
      <c r="F4625" t="s">
        <v>5005</v>
      </c>
      <c r="G4625" t="s">
        <v>1237</v>
      </c>
      <c r="J4625">
        <v>77</v>
      </c>
    </row>
    <row r="4626" spans="1:10">
      <c r="A4626">
        <v>707864</v>
      </c>
      <c r="B4626" t="s">
        <v>1869</v>
      </c>
      <c r="C4626" t="s">
        <v>5004</v>
      </c>
      <c r="D4626" t="s">
        <v>1234</v>
      </c>
      <c r="E4626" t="s">
        <v>1236</v>
      </c>
      <c r="F4626" t="s">
        <v>380</v>
      </c>
      <c r="G4626" t="s">
        <v>1237</v>
      </c>
      <c r="H4626" t="s">
        <v>1243</v>
      </c>
      <c r="J4626">
        <v>80</v>
      </c>
    </row>
    <row r="4627" spans="1:10">
      <c r="A4627">
        <v>704106</v>
      </c>
      <c r="B4627" t="s">
        <v>671</v>
      </c>
      <c r="C4627" t="s">
        <v>5004</v>
      </c>
      <c r="D4627" t="s">
        <v>1234</v>
      </c>
      <c r="E4627" t="s">
        <v>1242</v>
      </c>
      <c r="F4627" t="s">
        <v>380</v>
      </c>
      <c r="G4627" t="s">
        <v>1237</v>
      </c>
      <c r="J4627">
        <v>5</v>
      </c>
    </row>
    <row r="4628" spans="1:10">
      <c r="A4628">
        <v>710958</v>
      </c>
      <c r="B4628" t="s">
        <v>655</v>
      </c>
      <c r="C4628" t="s">
        <v>5004</v>
      </c>
      <c r="D4628" t="s">
        <v>1234</v>
      </c>
      <c r="E4628" t="s">
        <v>1256</v>
      </c>
      <c r="F4628" t="s">
        <v>380</v>
      </c>
      <c r="G4628" t="s">
        <v>1237</v>
      </c>
      <c r="J4628">
        <v>82</v>
      </c>
    </row>
    <row r="4629" spans="1:10">
      <c r="A4629">
        <v>702574</v>
      </c>
      <c r="B4629" t="s">
        <v>1424</v>
      </c>
      <c r="C4629" t="s">
        <v>5004</v>
      </c>
      <c r="D4629" t="s">
        <v>1234</v>
      </c>
      <c r="E4629" t="s">
        <v>1242</v>
      </c>
      <c r="F4629" t="s">
        <v>169</v>
      </c>
      <c r="G4629" t="s">
        <v>1237</v>
      </c>
      <c r="H4629" t="s">
        <v>1243</v>
      </c>
      <c r="J4629">
        <v>4</v>
      </c>
    </row>
    <row r="4630" spans="1:10">
      <c r="A4630">
        <v>891767</v>
      </c>
      <c r="B4630" t="s">
        <v>1168</v>
      </c>
      <c r="C4630" t="s">
        <v>5006</v>
      </c>
      <c r="D4630" t="s">
        <v>1241</v>
      </c>
      <c r="E4630" t="s">
        <v>1256</v>
      </c>
      <c r="F4630" t="s">
        <v>380</v>
      </c>
      <c r="G4630" t="s">
        <v>1237</v>
      </c>
      <c r="I4630">
        <v>9155184</v>
      </c>
      <c r="J4630">
        <v>10</v>
      </c>
    </row>
    <row r="4631" spans="1:10">
      <c r="A4631">
        <v>808083</v>
      </c>
      <c r="B4631" t="s">
        <v>1279</v>
      </c>
      <c r="C4631" t="s">
        <v>5006</v>
      </c>
      <c r="D4631" t="s">
        <v>1241</v>
      </c>
      <c r="F4631" t="s">
        <v>380</v>
      </c>
      <c r="G4631" t="s">
        <v>1237</v>
      </c>
      <c r="J4631">
        <v>80</v>
      </c>
    </row>
    <row r="4632" spans="1:10">
      <c r="A4632">
        <v>805497</v>
      </c>
      <c r="B4632" t="s">
        <v>5007</v>
      </c>
      <c r="C4632" t="s">
        <v>5006</v>
      </c>
      <c r="D4632" t="s">
        <v>1241</v>
      </c>
      <c r="E4632" t="s">
        <v>1242</v>
      </c>
      <c r="F4632" t="s">
        <v>380</v>
      </c>
      <c r="G4632" t="s">
        <v>1237</v>
      </c>
      <c r="J4632">
        <v>1</v>
      </c>
    </row>
    <row r="4633" spans="1:10">
      <c r="A4633">
        <v>812149</v>
      </c>
      <c r="B4633" t="s">
        <v>1386</v>
      </c>
      <c r="C4633" t="s">
        <v>5008</v>
      </c>
      <c r="D4633" t="s">
        <v>1241</v>
      </c>
      <c r="F4633" t="s">
        <v>380</v>
      </c>
      <c r="G4633" t="s">
        <v>1237</v>
      </c>
      <c r="J4633">
        <v>92</v>
      </c>
    </row>
    <row r="4634" spans="1:10">
      <c r="A4634">
        <v>707517</v>
      </c>
      <c r="B4634" t="s">
        <v>1711</v>
      </c>
      <c r="C4634" t="s">
        <v>5009</v>
      </c>
      <c r="D4634" t="s">
        <v>1234</v>
      </c>
      <c r="E4634" t="s">
        <v>1248</v>
      </c>
      <c r="F4634" t="s">
        <v>380</v>
      </c>
      <c r="G4634" t="s">
        <v>1237</v>
      </c>
      <c r="H4634" t="s">
        <v>1243</v>
      </c>
      <c r="J4634">
        <v>79</v>
      </c>
    </row>
    <row r="4635" spans="1:10">
      <c r="A4635">
        <v>704112</v>
      </c>
      <c r="B4635" t="s">
        <v>1869</v>
      </c>
      <c r="C4635" t="s">
        <v>5010</v>
      </c>
      <c r="D4635" t="s">
        <v>1234</v>
      </c>
      <c r="E4635" t="s">
        <v>1264</v>
      </c>
      <c r="F4635" t="s">
        <v>179</v>
      </c>
      <c r="G4635" t="s">
        <v>1237</v>
      </c>
      <c r="H4635" t="s">
        <v>1243</v>
      </c>
      <c r="J4635">
        <v>79</v>
      </c>
    </row>
    <row r="4636" spans="1:10">
      <c r="A4636">
        <v>702046</v>
      </c>
      <c r="B4636" t="s">
        <v>1539</v>
      </c>
      <c r="C4636" t="s">
        <v>5011</v>
      </c>
      <c r="D4636" t="s">
        <v>1234</v>
      </c>
      <c r="F4636" t="s">
        <v>380</v>
      </c>
      <c r="G4636" t="s">
        <v>1237</v>
      </c>
      <c r="J4636">
        <v>83</v>
      </c>
    </row>
    <row r="4637" spans="1:10">
      <c r="A4637">
        <v>774332</v>
      </c>
      <c r="B4637" t="s">
        <v>1069</v>
      </c>
      <c r="C4637" t="s">
        <v>5012</v>
      </c>
      <c r="D4637" t="s">
        <v>1234</v>
      </c>
      <c r="E4637" t="s">
        <v>1264</v>
      </c>
      <c r="F4637" t="s">
        <v>179</v>
      </c>
      <c r="G4637" t="s">
        <v>1237</v>
      </c>
      <c r="H4637" t="s">
        <v>1243</v>
      </c>
      <c r="J4637">
        <v>88</v>
      </c>
    </row>
    <row r="4638" spans="1:10">
      <c r="A4638">
        <v>887774</v>
      </c>
      <c r="B4638" t="s">
        <v>1462</v>
      </c>
      <c r="C4638" t="s">
        <v>5013</v>
      </c>
      <c r="D4638" t="s">
        <v>1241</v>
      </c>
      <c r="E4638" t="s">
        <v>1264</v>
      </c>
      <c r="F4638" t="s">
        <v>179</v>
      </c>
      <c r="G4638" t="s">
        <v>1237</v>
      </c>
      <c r="H4638" t="s">
        <v>1243</v>
      </c>
      <c r="J4638">
        <v>86</v>
      </c>
    </row>
    <row r="4639" spans="1:10">
      <c r="A4639">
        <v>715563</v>
      </c>
      <c r="B4639" t="s">
        <v>655</v>
      </c>
      <c r="C4639" t="s">
        <v>5014</v>
      </c>
      <c r="D4639" t="s">
        <v>1234</v>
      </c>
      <c r="E4639" t="s">
        <v>1242</v>
      </c>
      <c r="F4639" t="s">
        <v>380</v>
      </c>
      <c r="G4639" t="s">
        <v>1237</v>
      </c>
      <c r="J4639">
        <v>81</v>
      </c>
    </row>
    <row r="4640" spans="1:10">
      <c r="A4640">
        <v>813274</v>
      </c>
      <c r="B4640" t="s">
        <v>5015</v>
      </c>
      <c r="C4640" t="s">
        <v>5016</v>
      </c>
      <c r="D4640" t="s">
        <v>1241</v>
      </c>
      <c r="E4640" t="s">
        <v>1242</v>
      </c>
      <c r="F4640" t="s">
        <v>380</v>
      </c>
      <c r="G4640" t="s">
        <v>1237</v>
      </c>
      <c r="J4640">
        <v>8</v>
      </c>
    </row>
    <row r="4641" spans="1:10">
      <c r="A4641">
        <v>707210</v>
      </c>
      <c r="B4641" t="s">
        <v>938</v>
      </c>
      <c r="C4641" t="s">
        <v>5017</v>
      </c>
      <c r="D4641" t="s">
        <v>1234</v>
      </c>
      <c r="E4641" t="s">
        <v>1236</v>
      </c>
      <c r="F4641" t="s">
        <v>1566</v>
      </c>
      <c r="G4641" t="s">
        <v>1237</v>
      </c>
      <c r="J4641">
        <v>43</v>
      </c>
    </row>
    <row r="4642" spans="1:10">
      <c r="A4642">
        <v>812666</v>
      </c>
      <c r="B4642" t="s">
        <v>5018</v>
      </c>
      <c r="C4642" t="s">
        <v>5019</v>
      </c>
      <c r="D4642" t="s">
        <v>1241</v>
      </c>
      <c r="E4642" t="s">
        <v>1236</v>
      </c>
      <c r="F4642" t="s">
        <v>1566</v>
      </c>
      <c r="G4642" t="s">
        <v>1237</v>
      </c>
      <c r="J4642">
        <v>43</v>
      </c>
    </row>
    <row r="4643" spans="1:10">
      <c r="A4643">
        <v>700346</v>
      </c>
      <c r="B4643" t="s">
        <v>1153</v>
      </c>
      <c r="C4643" t="s">
        <v>5020</v>
      </c>
      <c r="D4643" t="s">
        <v>1234</v>
      </c>
      <c r="F4643" t="s">
        <v>380</v>
      </c>
      <c r="G4643" t="s">
        <v>1237</v>
      </c>
      <c r="J4643">
        <v>98</v>
      </c>
    </row>
    <row r="4644" spans="1:10">
      <c r="A4644">
        <v>714354</v>
      </c>
      <c r="B4644" t="s">
        <v>3175</v>
      </c>
      <c r="C4644" t="s">
        <v>5020</v>
      </c>
      <c r="D4644" t="s">
        <v>1234</v>
      </c>
      <c r="E4644" t="s">
        <v>1256</v>
      </c>
      <c r="F4644" t="s">
        <v>1447</v>
      </c>
      <c r="G4644" t="s">
        <v>1237</v>
      </c>
      <c r="J4644">
        <v>86</v>
      </c>
    </row>
    <row r="4645" spans="1:10">
      <c r="A4645">
        <v>811659</v>
      </c>
      <c r="B4645" t="s">
        <v>2834</v>
      </c>
      <c r="C4645" t="s">
        <v>5021</v>
      </c>
      <c r="D4645" t="s">
        <v>1241</v>
      </c>
      <c r="E4645" t="s">
        <v>1256</v>
      </c>
      <c r="F4645" t="s">
        <v>1447</v>
      </c>
      <c r="G4645" t="s">
        <v>1237</v>
      </c>
      <c r="J4645">
        <v>16</v>
      </c>
    </row>
    <row r="4646" spans="1:10">
      <c r="A4646">
        <v>800689</v>
      </c>
      <c r="B4646" t="s">
        <v>1526</v>
      </c>
      <c r="C4646" t="s">
        <v>5021</v>
      </c>
      <c r="D4646" t="s">
        <v>1241</v>
      </c>
      <c r="E4646" t="s">
        <v>1256</v>
      </c>
      <c r="F4646" t="s">
        <v>1447</v>
      </c>
      <c r="G4646" t="s">
        <v>1237</v>
      </c>
      <c r="J4646">
        <v>86</v>
      </c>
    </row>
    <row r="4647" spans="1:10">
      <c r="A4647">
        <v>775711</v>
      </c>
      <c r="B4647" t="s">
        <v>1013</v>
      </c>
      <c r="C4647" t="s">
        <v>5022</v>
      </c>
      <c r="D4647" t="s">
        <v>1234</v>
      </c>
      <c r="E4647" t="s">
        <v>1271</v>
      </c>
      <c r="F4647" t="s">
        <v>22</v>
      </c>
      <c r="G4647" t="s">
        <v>1237</v>
      </c>
      <c r="H4647" t="s">
        <v>1243</v>
      </c>
      <c r="I4647">
        <v>7150003</v>
      </c>
      <c r="J4647">
        <v>73</v>
      </c>
    </row>
    <row r="4648" spans="1:10">
      <c r="A4648">
        <v>775710</v>
      </c>
      <c r="B4648" t="s">
        <v>1411</v>
      </c>
      <c r="C4648" t="s">
        <v>5022</v>
      </c>
      <c r="D4648" t="s">
        <v>1234</v>
      </c>
      <c r="E4648" t="s">
        <v>1271</v>
      </c>
      <c r="F4648" t="s">
        <v>22</v>
      </c>
      <c r="G4648" t="s">
        <v>1237</v>
      </c>
      <c r="H4648" t="s">
        <v>1243</v>
      </c>
      <c r="I4648">
        <v>1696045</v>
      </c>
      <c r="J4648">
        <v>71</v>
      </c>
    </row>
    <row r="4649" spans="1:10">
      <c r="A4649">
        <v>888881</v>
      </c>
      <c r="B4649" t="s">
        <v>1363</v>
      </c>
      <c r="C4649" t="s">
        <v>5023</v>
      </c>
      <c r="D4649" t="s">
        <v>1241</v>
      </c>
      <c r="E4649" t="s">
        <v>1236</v>
      </c>
      <c r="F4649" t="s">
        <v>22</v>
      </c>
      <c r="G4649" t="s">
        <v>1237</v>
      </c>
      <c r="H4649" t="s">
        <v>1243</v>
      </c>
      <c r="I4649">
        <v>9155023</v>
      </c>
      <c r="J4649">
        <v>70</v>
      </c>
    </row>
    <row r="4650" spans="1:10">
      <c r="A4650">
        <v>800344</v>
      </c>
      <c r="B4650" t="s">
        <v>1168</v>
      </c>
      <c r="C4650" t="s">
        <v>5023</v>
      </c>
      <c r="D4650" t="s">
        <v>1241</v>
      </c>
      <c r="E4650" t="s">
        <v>1271</v>
      </c>
      <c r="F4650" t="s">
        <v>22</v>
      </c>
      <c r="G4650" t="s">
        <v>1237</v>
      </c>
      <c r="J4650">
        <v>71</v>
      </c>
    </row>
    <row r="4651" spans="1:10">
      <c r="A4651">
        <v>888880</v>
      </c>
      <c r="B4651" t="s">
        <v>1307</v>
      </c>
      <c r="C4651" t="s">
        <v>5023</v>
      </c>
      <c r="D4651" t="s">
        <v>1241</v>
      </c>
      <c r="E4651" t="s">
        <v>1271</v>
      </c>
      <c r="F4651" t="s">
        <v>22</v>
      </c>
      <c r="G4651" t="s">
        <v>1237</v>
      </c>
      <c r="H4651" t="s">
        <v>1243</v>
      </c>
      <c r="I4651">
        <v>9155071</v>
      </c>
      <c r="J4651">
        <v>3</v>
      </c>
    </row>
    <row r="4652" spans="1:10">
      <c r="A4652">
        <v>806117</v>
      </c>
      <c r="B4652" t="s">
        <v>131</v>
      </c>
      <c r="C4652" t="s">
        <v>5024</v>
      </c>
      <c r="D4652" t="s">
        <v>1241</v>
      </c>
      <c r="F4652" t="s">
        <v>380</v>
      </c>
      <c r="G4652" t="s">
        <v>1237</v>
      </c>
      <c r="J4652">
        <v>82</v>
      </c>
    </row>
    <row r="4653" spans="1:10">
      <c r="A4653">
        <v>800570</v>
      </c>
      <c r="B4653" t="s">
        <v>2047</v>
      </c>
      <c r="C4653" t="s">
        <v>5025</v>
      </c>
      <c r="D4653" t="s">
        <v>1241</v>
      </c>
      <c r="F4653" t="s">
        <v>380</v>
      </c>
      <c r="G4653" t="s">
        <v>1237</v>
      </c>
      <c r="J4653">
        <v>97</v>
      </c>
    </row>
    <row r="4654" spans="1:10">
      <c r="A4654">
        <v>709055</v>
      </c>
      <c r="B4654" t="s">
        <v>1258</v>
      </c>
      <c r="C4654" t="s">
        <v>5026</v>
      </c>
      <c r="D4654" t="s">
        <v>1234</v>
      </c>
      <c r="E4654" t="s">
        <v>1242</v>
      </c>
      <c r="F4654" t="s">
        <v>380</v>
      </c>
      <c r="G4654" t="s">
        <v>1237</v>
      </c>
      <c r="H4654" t="s">
        <v>1243</v>
      </c>
      <c r="J4654">
        <v>84</v>
      </c>
    </row>
    <row r="4655" spans="1:10">
      <c r="A4655">
        <v>811841</v>
      </c>
      <c r="B4655" t="s">
        <v>1751</v>
      </c>
      <c r="C4655" t="s">
        <v>5027</v>
      </c>
      <c r="D4655" t="s">
        <v>1241</v>
      </c>
      <c r="F4655" t="s">
        <v>380</v>
      </c>
      <c r="G4655" t="s">
        <v>1237</v>
      </c>
      <c r="J4655">
        <v>72</v>
      </c>
    </row>
    <row r="4656" spans="1:10">
      <c r="A4656">
        <v>714959</v>
      </c>
      <c r="B4656" t="s">
        <v>1265</v>
      </c>
      <c r="C4656" t="s">
        <v>5028</v>
      </c>
      <c r="D4656" t="s">
        <v>1234</v>
      </c>
      <c r="E4656" t="s">
        <v>1236</v>
      </c>
      <c r="F4656" t="s">
        <v>380</v>
      </c>
      <c r="G4656" t="s">
        <v>1237</v>
      </c>
      <c r="H4656" t="s">
        <v>1243</v>
      </c>
      <c r="J4656">
        <v>94</v>
      </c>
    </row>
    <row r="4657" spans="1:10">
      <c r="A4657">
        <v>715038</v>
      </c>
      <c r="B4657" t="s">
        <v>661</v>
      </c>
      <c r="C4657" t="s">
        <v>5029</v>
      </c>
      <c r="D4657" t="s">
        <v>1234</v>
      </c>
      <c r="E4657" t="s">
        <v>1250</v>
      </c>
      <c r="F4657" t="s">
        <v>1762</v>
      </c>
      <c r="G4657" t="s">
        <v>1237</v>
      </c>
      <c r="J4657">
        <v>4</v>
      </c>
    </row>
    <row r="4658" spans="1:10">
      <c r="A4658">
        <v>703322</v>
      </c>
      <c r="B4658" t="s">
        <v>938</v>
      </c>
      <c r="C4658" t="s">
        <v>5030</v>
      </c>
      <c r="D4658" t="s">
        <v>1234</v>
      </c>
      <c r="E4658" t="s">
        <v>1242</v>
      </c>
      <c r="F4658" t="s">
        <v>380</v>
      </c>
      <c r="G4658" t="s">
        <v>1237</v>
      </c>
      <c r="J4658">
        <v>4</v>
      </c>
    </row>
    <row r="4659" spans="1:10">
      <c r="A4659">
        <v>809786</v>
      </c>
      <c r="B4659" t="s">
        <v>1355</v>
      </c>
      <c r="C4659" t="s">
        <v>5031</v>
      </c>
      <c r="D4659" t="s">
        <v>1241</v>
      </c>
      <c r="F4659" t="s">
        <v>380</v>
      </c>
      <c r="G4659" t="s">
        <v>1237</v>
      </c>
      <c r="H4659" t="s">
        <v>1243</v>
      </c>
      <c r="J4659">
        <v>90</v>
      </c>
    </row>
    <row r="4660" spans="1:10">
      <c r="A4660">
        <v>775106</v>
      </c>
      <c r="B4660" t="s">
        <v>1336</v>
      </c>
      <c r="C4660" t="s">
        <v>5032</v>
      </c>
      <c r="D4660" t="s">
        <v>1234</v>
      </c>
      <c r="E4660" t="s">
        <v>1236</v>
      </c>
      <c r="F4660" t="s">
        <v>179</v>
      </c>
      <c r="G4660" t="s">
        <v>1237</v>
      </c>
      <c r="H4660" t="s">
        <v>1243</v>
      </c>
      <c r="J4660">
        <v>8</v>
      </c>
    </row>
    <row r="4661" spans="1:10">
      <c r="A4661">
        <v>716586</v>
      </c>
      <c r="B4661" t="s">
        <v>1023</v>
      </c>
      <c r="C4661" t="s">
        <v>5032</v>
      </c>
      <c r="D4661" t="s">
        <v>1234</v>
      </c>
      <c r="E4661" t="s">
        <v>1235</v>
      </c>
      <c r="F4661" t="s">
        <v>380</v>
      </c>
      <c r="G4661" t="s">
        <v>1237</v>
      </c>
      <c r="J4661">
        <v>87</v>
      </c>
    </row>
    <row r="4662" spans="1:10">
      <c r="A4662">
        <v>712979</v>
      </c>
      <c r="B4662" t="s">
        <v>1411</v>
      </c>
      <c r="C4662" t="s">
        <v>5032</v>
      </c>
      <c r="D4662" t="s">
        <v>1234</v>
      </c>
      <c r="E4662" t="s">
        <v>1242</v>
      </c>
      <c r="F4662" t="s">
        <v>4017</v>
      </c>
      <c r="G4662" t="s">
        <v>1237</v>
      </c>
      <c r="J4662">
        <v>9</v>
      </c>
    </row>
    <row r="4663" spans="1:10">
      <c r="A4663">
        <v>701843</v>
      </c>
      <c r="B4663" t="s">
        <v>5033</v>
      </c>
      <c r="C4663" t="s">
        <v>5032</v>
      </c>
      <c r="D4663" t="s">
        <v>1234</v>
      </c>
      <c r="F4663" t="s">
        <v>380</v>
      </c>
      <c r="G4663" t="s">
        <v>1237</v>
      </c>
      <c r="J4663">
        <v>77</v>
      </c>
    </row>
    <row r="4664" spans="1:10">
      <c r="A4664">
        <v>809867</v>
      </c>
      <c r="B4664" t="s">
        <v>5034</v>
      </c>
      <c r="C4664" t="s">
        <v>5035</v>
      </c>
      <c r="D4664" t="s">
        <v>1241</v>
      </c>
      <c r="E4664" t="s">
        <v>1242</v>
      </c>
      <c r="F4664" t="s">
        <v>380</v>
      </c>
      <c r="G4664" t="s">
        <v>1237</v>
      </c>
      <c r="J4664">
        <v>6</v>
      </c>
    </row>
    <row r="4665" spans="1:10">
      <c r="A4665">
        <v>804124</v>
      </c>
      <c r="B4665" t="s">
        <v>2159</v>
      </c>
      <c r="C4665" t="s">
        <v>5035</v>
      </c>
      <c r="D4665" t="s">
        <v>1241</v>
      </c>
      <c r="E4665" t="s">
        <v>1271</v>
      </c>
      <c r="F4665" t="s">
        <v>380</v>
      </c>
      <c r="G4665" t="s">
        <v>1237</v>
      </c>
      <c r="J4665">
        <v>70</v>
      </c>
    </row>
    <row r="4666" spans="1:10">
      <c r="A4666">
        <v>804579</v>
      </c>
      <c r="B4666" t="s">
        <v>1355</v>
      </c>
      <c r="C4666" t="s">
        <v>5035</v>
      </c>
      <c r="D4666" t="s">
        <v>1241</v>
      </c>
      <c r="F4666" t="s">
        <v>380</v>
      </c>
      <c r="G4666" t="s">
        <v>1237</v>
      </c>
      <c r="J4666">
        <v>90</v>
      </c>
    </row>
    <row r="4667" spans="1:10">
      <c r="A4667">
        <v>808162</v>
      </c>
      <c r="B4667" t="s">
        <v>1592</v>
      </c>
      <c r="C4667" t="s">
        <v>5035</v>
      </c>
      <c r="D4667" t="s">
        <v>1241</v>
      </c>
      <c r="E4667" t="s">
        <v>1256</v>
      </c>
      <c r="F4667" t="s">
        <v>380</v>
      </c>
      <c r="G4667" t="s">
        <v>1237</v>
      </c>
      <c r="J4667">
        <v>79</v>
      </c>
    </row>
    <row r="4668" spans="1:10">
      <c r="A4668">
        <v>889330</v>
      </c>
      <c r="B4668" t="s">
        <v>1500</v>
      </c>
      <c r="C4668" t="s">
        <v>5035</v>
      </c>
      <c r="D4668" t="s">
        <v>1241</v>
      </c>
      <c r="E4668" t="s">
        <v>1250</v>
      </c>
      <c r="F4668" t="s">
        <v>1261</v>
      </c>
      <c r="G4668" t="s">
        <v>1237</v>
      </c>
      <c r="H4668" t="s">
        <v>1243</v>
      </c>
      <c r="J4668">
        <v>12</v>
      </c>
    </row>
    <row r="4669" spans="1:10">
      <c r="A4669">
        <v>709176</v>
      </c>
      <c r="B4669" t="s">
        <v>5036</v>
      </c>
      <c r="C4669" t="s">
        <v>5037</v>
      </c>
      <c r="D4669" t="s">
        <v>1234</v>
      </c>
      <c r="F4669" t="s">
        <v>380</v>
      </c>
      <c r="G4669" t="s">
        <v>1237</v>
      </c>
      <c r="J4669">
        <v>66</v>
      </c>
    </row>
    <row r="4670" spans="1:10">
      <c r="A4670">
        <v>707148</v>
      </c>
      <c r="B4670" t="s">
        <v>1477</v>
      </c>
      <c r="C4670" t="s">
        <v>5038</v>
      </c>
      <c r="D4670" t="s">
        <v>1234</v>
      </c>
      <c r="F4670" t="s">
        <v>380</v>
      </c>
      <c r="G4670" t="s">
        <v>1237</v>
      </c>
      <c r="H4670" t="s">
        <v>1243</v>
      </c>
      <c r="J4670">
        <v>89</v>
      </c>
    </row>
    <row r="4671" spans="1:10">
      <c r="A4671">
        <v>711363</v>
      </c>
      <c r="B4671" t="s">
        <v>1247</v>
      </c>
      <c r="C4671" t="s">
        <v>5039</v>
      </c>
      <c r="D4671" t="s">
        <v>1234</v>
      </c>
      <c r="E4671" t="s">
        <v>1242</v>
      </c>
      <c r="F4671" t="s">
        <v>380</v>
      </c>
      <c r="G4671" t="s">
        <v>1237</v>
      </c>
      <c r="J4671">
        <v>88</v>
      </c>
    </row>
    <row r="4672" spans="1:10">
      <c r="A4672">
        <v>717019</v>
      </c>
      <c r="B4672" t="s">
        <v>1023</v>
      </c>
      <c r="C4672" t="s">
        <v>5040</v>
      </c>
      <c r="D4672" t="s">
        <v>1234</v>
      </c>
      <c r="F4672" t="s">
        <v>380</v>
      </c>
      <c r="G4672" t="s">
        <v>1237</v>
      </c>
      <c r="J4672">
        <v>4</v>
      </c>
    </row>
    <row r="4673" spans="1:10">
      <c r="A4673">
        <v>718517</v>
      </c>
      <c r="B4673" t="s">
        <v>2206</v>
      </c>
      <c r="C4673" t="s">
        <v>5041</v>
      </c>
      <c r="D4673" t="s">
        <v>1234</v>
      </c>
      <c r="E4673" t="s">
        <v>1248</v>
      </c>
      <c r="F4673" t="s">
        <v>380</v>
      </c>
      <c r="G4673" t="s">
        <v>1237</v>
      </c>
      <c r="J4673">
        <v>74</v>
      </c>
    </row>
    <row r="4674" spans="1:10">
      <c r="A4674">
        <v>889134</v>
      </c>
      <c r="B4674" t="s">
        <v>929</v>
      </c>
      <c r="C4674" t="s">
        <v>5042</v>
      </c>
      <c r="D4674" t="s">
        <v>1241</v>
      </c>
      <c r="E4674" t="s">
        <v>1245</v>
      </c>
      <c r="F4674" t="s">
        <v>380</v>
      </c>
      <c r="G4674" t="s">
        <v>1237</v>
      </c>
      <c r="H4674" t="s">
        <v>1243</v>
      </c>
      <c r="J4674">
        <v>98</v>
      </c>
    </row>
    <row r="4675" spans="1:10">
      <c r="A4675">
        <v>717521</v>
      </c>
      <c r="B4675" t="s">
        <v>1336</v>
      </c>
      <c r="C4675" t="s">
        <v>5043</v>
      </c>
      <c r="D4675" t="s">
        <v>1234</v>
      </c>
      <c r="F4675" t="s">
        <v>171</v>
      </c>
      <c r="G4675" t="s">
        <v>1237</v>
      </c>
      <c r="H4675" t="s">
        <v>1243</v>
      </c>
      <c r="I4675">
        <v>9150261</v>
      </c>
      <c r="J4675">
        <v>58</v>
      </c>
    </row>
    <row r="4676" spans="1:10">
      <c r="A4676">
        <v>889235</v>
      </c>
      <c r="B4676" t="s">
        <v>929</v>
      </c>
      <c r="C4676" t="s">
        <v>5044</v>
      </c>
      <c r="D4676" t="s">
        <v>1241</v>
      </c>
      <c r="E4676" t="s">
        <v>1292</v>
      </c>
      <c r="F4676" t="s">
        <v>169</v>
      </c>
      <c r="G4676" t="s">
        <v>1237</v>
      </c>
      <c r="H4676" t="s">
        <v>1243</v>
      </c>
      <c r="I4676">
        <v>9155111</v>
      </c>
      <c r="J4676">
        <v>6</v>
      </c>
    </row>
    <row r="4677" spans="1:10">
      <c r="A4677">
        <v>811230</v>
      </c>
      <c r="B4677" t="s">
        <v>1432</v>
      </c>
      <c r="C4677" t="s">
        <v>5044</v>
      </c>
      <c r="D4677" t="s">
        <v>1241</v>
      </c>
      <c r="E4677" t="s">
        <v>1292</v>
      </c>
      <c r="F4677" t="s">
        <v>171</v>
      </c>
      <c r="G4677" t="s">
        <v>1237</v>
      </c>
      <c r="J4677">
        <v>74</v>
      </c>
    </row>
    <row r="4678" spans="1:10">
      <c r="A4678">
        <v>704868</v>
      </c>
      <c r="B4678" t="s">
        <v>1288</v>
      </c>
      <c r="C4678" t="s">
        <v>5045</v>
      </c>
      <c r="D4678" t="s">
        <v>1234</v>
      </c>
      <c r="E4678" t="s">
        <v>1248</v>
      </c>
      <c r="F4678" t="s">
        <v>380</v>
      </c>
      <c r="G4678" t="s">
        <v>1237</v>
      </c>
      <c r="H4678" t="s">
        <v>1243</v>
      </c>
      <c r="J4678">
        <v>91</v>
      </c>
    </row>
    <row r="4679" spans="1:10">
      <c r="A4679">
        <v>708664</v>
      </c>
      <c r="B4679" t="s">
        <v>1546</v>
      </c>
      <c r="C4679" t="s">
        <v>5046</v>
      </c>
      <c r="D4679" t="s">
        <v>1234</v>
      </c>
      <c r="F4679" t="s">
        <v>380</v>
      </c>
      <c r="G4679" t="s">
        <v>1237</v>
      </c>
      <c r="J4679">
        <v>66</v>
      </c>
    </row>
    <row r="4680" spans="1:10">
      <c r="A4680">
        <v>711337</v>
      </c>
      <c r="B4680" t="s">
        <v>1153</v>
      </c>
      <c r="C4680" t="s">
        <v>5047</v>
      </c>
      <c r="D4680" t="s">
        <v>1234</v>
      </c>
      <c r="E4680" t="s">
        <v>1245</v>
      </c>
      <c r="F4680" t="s">
        <v>380</v>
      </c>
      <c r="G4680" t="s">
        <v>1237</v>
      </c>
      <c r="H4680" t="s">
        <v>1243</v>
      </c>
      <c r="J4680">
        <v>91</v>
      </c>
    </row>
    <row r="4681" spans="1:10">
      <c r="A4681">
        <v>712345</v>
      </c>
      <c r="B4681" t="s">
        <v>1063</v>
      </c>
      <c r="C4681" t="s">
        <v>5047</v>
      </c>
      <c r="D4681" t="s">
        <v>1234</v>
      </c>
      <c r="E4681" t="s">
        <v>1245</v>
      </c>
      <c r="F4681" t="s">
        <v>380</v>
      </c>
      <c r="G4681" t="s">
        <v>1237</v>
      </c>
      <c r="H4681" t="s">
        <v>1243</v>
      </c>
      <c r="J4681">
        <v>89</v>
      </c>
    </row>
    <row r="4682" spans="1:10">
      <c r="A4682">
        <v>717040</v>
      </c>
      <c r="B4682" t="s">
        <v>1133</v>
      </c>
      <c r="C4682" t="s">
        <v>5048</v>
      </c>
      <c r="D4682" t="s">
        <v>1234</v>
      </c>
      <c r="E4682" t="s">
        <v>1242</v>
      </c>
      <c r="F4682" t="s">
        <v>380</v>
      </c>
      <c r="G4682" t="s">
        <v>1237</v>
      </c>
      <c r="H4682" t="s">
        <v>1243</v>
      </c>
      <c r="J4682">
        <v>90</v>
      </c>
    </row>
    <row r="4683" spans="1:10">
      <c r="A4683">
        <v>775107</v>
      </c>
      <c r="B4683" t="s">
        <v>1411</v>
      </c>
      <c r="C4683" t="s">
        <v>5049</v>
      </c>
      <c r="D4683" t="s">
        <v>1234</v>
      </c>
      <c r="E4683" t="s">
        <v>1264</v>
      </c>
      <c r="F4683" t="s">
        <v>1507</v>
      </c>
      <c r="G4683" t="s">
        <v>1237</v>
      </c>
      <c r="H4683" t="s">
        <v>1243</v>
      </c>
      <c r="J4683">
        <v>15</v>
      </c>
    </row>
    <row r="4684" spans="1:10">
      <c r="A4684">
        <v>775110</v>
      </c>
      <c r="B4684" t="s">
        <v>1251</v>
      </c>
      <c r="C4684" t="s">
        <v>5049</v>
      </c>
      <c r="D4684" t="s">
        <v>1234</v>
      </c>
      <c r="E4684" t="s">
        <v>1264</v>
      </c>
      <c r="F4684" t="s">
        <v>1507</v>
      </c>
      <c r="G4684" t="s">
        <v>1237</v>
      </c>
      <c r="H4684" t="s">
        <v>1243</v>
      </c>
      <c r="J4684">
        <v>8</v>
      </c>
    </row>
    <row r="4685" spans="1:10">
      <c r="A4685">
        <v>707284</v>
      </c>
      <c r="B4685" t="s">
        <v>1336</v>
      </c>
      <c r="C4685" t="s">
        <v>5050</v>
      </c>
      <c r="D4685" t="s">
        <v>1234</v>
      </c>
      <c r="E4685" t="s">
        <v>1236</v>
      </c>
      <c r="F4685" t="s">
        <v>1507</v>
      </c>
      <c r="G4685" t="s">
        <v>1237</v>
      </c>
      <c r="J4685">
        <v>69</v>
      </c>
    </row>
    <row r="4686" spans="1:10">
      <c r="A4686">
        <v>804061</v>
      </c>
      <c r="B4686" t="s">
        <v>1657</v>
      </c>
      <c r="C4686" t="s">
        <v>5051</v>
      </c>
      <c r="D4686" t="s">
        <v>1241</v>
      </c>
      <c r="E4686" t="s">
        <v>1236</v>
      </c>
      <c r="F4686" t="s">
        <v>179</v>
      </c>
      <c r="G4686" t="s">
        <v>1237</v>
      </c>
      <c r="J4686">
        <v>75</v>
      </c>
    </row>
    <row r="4687" spans="1:10">
      <c r="A4687">
        <v>777747</v>
      </c>
      <c r="B4687" t="s">
        <v>122</v>
      </c>
      <c r="C4687" t="s">
        <v>121</v>
      </c>
      <c r="D4687" t="s">
        <v>1234</v>
      </c>
      <c r="E4687" t="s">
        <v>1248</v>
      </c>
      <c r="F4687" t="s">
        <v>197</v>
      </c>
      <c r="G4687" t="s">
        <v>1237</v>
      </c>
      <c r="H4687" t="s">
        <v>1243</v>
      </c>
      <c r="J4687">
        <v>16</v>
      </c>
    </row>
    <row r="4688" spans="1:10">
      <c r="A4688">
        <v>778832</v>
      </c>
      <c r="B4688" t="s">
        <v>1013</v>
      </c>
      <c r="C4688" t="s">
        <v>121</v>
      </c>
      <c r="D4688" t="s">
        <v>1234</v>
      </c>
      <c r="E4688" t="s">
        <v>1248</v>
      </c>
      <c r="F4688" t="s">
        <v>197</v>
      </c>
      <c r="G4688" t="s">
        <v>1237</v>
      </c>
      <c r="J4688">
        <v>65</v>
      </c>
    </row>
    <row r="4689" spans="1:10">
      <c r="A4689">
        <v>703357</v>
      </c>
      <c r="B4689" t="s">
        <v>1258</v>
      </c>
      <c r="C4689" t="s">
        <v>121</v>
      </c>
      <c r="D4689" t="s">
        <v>1234</v>
      </c>
      <c r="E4689" t="s">
        <v>1256</v>
      </c>
      <c r="F4689" t="s">
        <v>380</v>
      </c>
      <c r="G4689" t="s">
        <v>1237</v>
      </c>
      <c r="H4689" t="s">
        <v>1243</v>
      </c>
      <c r="J4689">
        <v>92</v>
      </c>
    </row>
    <row r="4690" spans="1:10">
      <c r="A4690">
        <v>710680</v>
      </c>
      <c r="B4690" t="s">
        <v>1477</v>
      </c>
      <c r="C4690" t="s">
        <v>5052</v>
      </c>
      <c r="D4690" t="s">
        <v>1234</v>
      </c>
      <c r="F4690" t="s">
        <v>380</v>
      </c>
      <c r="G4690" t="s">
        <v>1237</v>
      </c>
      <c r="J4690">
        <v>73</v>
      </c>
    </row>
    <row r="4691" spans="1:10">
      <c r="A4691">
        <v>891504</v>
      </c>
      <c r="B4691" t="s">
        <v>1563</v>
      </c>
      <c r="C4691" t="s">
        <v>5053</v>
      </c>
      <c r="D4691" t="s">
        <v>1241</v>
      </c>
      <c r="E4691" t="s">
        <v>1236</v>
      </c>
      <c r="F4691" t="s">
        <v>197</v>
      </c>
      <c r="G4691" t="s">
        <v>1237</v>
      </c>
      <c r="J4691">
        <v>95</v>
      </c>
    </row>
    <row r="4692" spans="1:10">
      <c r="A4692">
        <v>891503</v>
      </c>
      <c r="B4692" t="s">
        <v>1432</v>
      </c>
      <c r="C4692" t="s">
        <v>5053</v>
      </c>
      <c r="D4692" t="s">
        <v>1241</v>
      </c>
      <c r="E4692" t="s">
        <v>1248</v>
      </c>
      <c r="F4692" t="s">
        <v>197</v>
      </c>
      <c r="G4692" t="s">
        <v>1237</v>
      </c>
      <c r="J4692">
        <v>73</v>
      </c>
    </row>
    <row r="4693" spans="1:10">
      <c r="A4693">
        <v>712108</v>
      </c>
      <c r="B4693" t="s">
        <v>1247</v>
      </c>
      <c r="C4693" t="s">
        <v>5054</v>
      </c>
      <c r="D4693" t="s">
        <v>1234</v>
      </c>
      <c r="F4693" t="s">
        <v>210</v>
      </c>
      <c r="G4693" t="s">
        <v>1237</v>
      </c>
      <c r="J4693">
        <v>92</v>
      </c>
    </row>
    <row r="4694" spans="1:10">
      <c r="A4694">
        <v>712393</v>
      </c>
      <c r="B4694" t="s">
        <v>1019</v>
      </c>
      <c r="C4694" t="s">
        <v>5055</v>
      </c>
      <c r="D4694" t="s">
        <v>1234</v>
      </c>
      <c r="E4694" t="s">
        <v>1242</v>
      </c>
      <c r="F4694" t="s">
        <v>380</v>
      </c>
      <c r="G4694" t="s">
        <v>1237</v>
      </c>
      <c r="J4694">
        <v>85</v>
      </c>
    </row>
    <row r="4695" spans="1:10">
      <c r="A4695">
        <v>807784</v>
      </c>
      <c r="B4695" t="s">
        <v>1432</v>
      </c>
      <c r="C4695" t="s">
        <v>5056</v>
      </c>
      <c r="D4695" t="s">
        <v>1241</v>
      </c>
      <c r="E4695" t="s">
        <v>1236</v>
      </c>
      <c r="F4695" t="s">
        <v>380</v>
      </c>
      <c r="G4695" t="s">
        <v>1237</v>
      </c>
      <c r="J4695">
        <v>85</v>
      </c>
    </row>
    <row r="4696" spans="1:10">
      <c r="A4696">
        <v>801193</v>
      </c>
      <c r="B4696" t="s">
        <v>1471</v>
      </c>
      <c r="C4696" t="s">
        <v>5057</v>
      </c>
      <c r="D4696" t="s">
        <v>1241</v>
      </c>
      <c r="E4696" t="s">
        <v>1256</v>
      </c>
      <c r="F4696" t="s">
        <v>179</v>
      </c>
      <c r="G4696" t="s">
        <v>1237</v>
      </c>
      <c r="H4696" t="s">
        <v>1243</v>
      </c>
      <c r="J4696">
        <v>5</v>
      </c>
    </row>
    <row r="4697" spans="1:10">
      <c r="A4697">
        <v>802771</v>
      </c>
      <c r="B4697" t="s">
        <v>1668</v>
      </c>
      <c r="C4697" t="s">
        <v>5058</v>
      </c>
      <c r="D4697" t="s">
        <v>1241</v>
      </c>
      <c r="F4697" t="s">
        <v>380</v>
      </c>
      <c r="G4697" t="s">
        <v>1237</v>
      </c>
      <c r="J4697">
        <v>5</v>
      </c>
    </row>
    <row r="4698" spans="1:10">
      <c r="A4698">
        <v>707761</v>
      </c>
      <c r="B4698" t="s">
        <v>1546</v>
      </c>
      <c r="C4698" t="s">
        <v>5059</v>
      </c>
      <c r="D4698" t="s">
        <v>1234</v>
      </c>
      <c r="E4698" t="s">
        <v>1236</v>
      </c>
      <c r="F4698" t="s">
        <v>380</v>
      </c>
      <c r="G4698" t="s">
        <v>1237</v>
      </c>
      <c r="H4698" t="s">
        <v>1243</v>
      </c>
      <c r="J4698">
        <v>91</v>
      </c>
    </row>
    <row r="4699" spans="1:10">
      <c r="A4699">
        <v>717140</v>
      </c>
      <c r="B4699" t="s">
        <v>938</v>
      </c>
      <c r="C4699" t="s">
        <v>5060</v>
      </c>
      <c r="D4699" t="s">
        <v>1234</v>
      </c>
      <c r="E4699" t="s">
        <v>1242</v>
      </c>
      <c r="F4699" t="s">
        <v>380</v>
      </c>
      <c r="G4699" t="s">
        <v>1237</v>
      </c>
      <c r="J4699">
        <v>86</v>
      </c>
    </row>
    <row r="4700" spans="1:10">
      <c r="A4700">
        <v>705826</v>
      </c>
      <c r="B4700" t="s">
        <v>935</v>
      </c>
      <c r="C4700" t="s">
        <v>5061</v>
      </c>
      <c r="D4700" t="s">
        <v>1234</v>
      </c>
      <c r="E4700" t="s">
        <v>1249</v>
      </c>
      <c r="F4700" t="s">
        <v>4265</v>
      </c>
      <c r="G4700" t="s">
        <v>1237</v>
      </c>
      <c r="J4700">
        <v>80</v>
      </c>
    </row>
    <row r="4701" spans="1:10">
      <c r="A4701">
        <v>703142</v>
      </c>
      <c r="B4701" t="s">
        <v>661</v>
      </c>
      <c r="C4701" t="s">
        <v>5062</v>
      </c>
      <c r="D4701" t="s">
        <v>1234</v>
      </c>
      <c r="E4701" t="s">
        <v>1236</v>
      </c>
      <c r="F4701" t="s">
        <v>169</v>
      </c>
      <c r="G4701" t="s">
        <v>1237</v>
      </c>
      <c r="H4701" t="s">
        <v>1243</v>
      </c>
      <c r="J4701">
        <v>10</v>
      </c>
    </row>
    <row r="4702" spans="1:10">
      <c r="A4702">
        <v>712673</v>
      </c>
      <c r="B4702" t="s">
        <v>655</v>
      </c>
      <c r="C4702" t="s">
        <v>5062</v>
      </c>
      <c r="D4702" t="s">
        <v>1234</v>
      </c>
      <c r="F4702" t="s">
        <v>169</v>
      </c>
      <c r="G4702" t="s">
        <v>1237</v>
      </c>
      <c r="J4702">
        <v>77</v>
      </c>
    </row>
    <row r="4703" spans="1:10">
      <c r="A4703">
        <v>710628</v>
      </c>
      <c r="B4703" t="s">
        <v>1019</v>
      </c>
      <c r="C4703" t="s">
        <v>5063</v>
      </c>
      <c r="D4703" t="s">
        <v>1234</v>
      </c>
      <c r="E4703" t="s">
        <v>1264</v>
      </c>
      <c r="F4703" t="s">
        <v>380</v>
      </c>
      <c r="G4703" t="s">
        <v>1237</v>
      </c>
      <c r="J4703">
        <v>6</v>
      </c>
    </row>
    <row r="4704" spans="1:10">
      <c r="A4704">
        <v>702035</v>
      </c>
      <c r="B4704" t="s">
        <v>938</v>
      </c>
      <c r="C4704" t="s">
        <v>5064</v>
      </c>
      <c r="D4704" t="s">
        <v>1234</v>
      </c>
      <c r="F4704" t="s">
        <v>380</v>
      </c>
      <c r="G4704" t="s">
        <v>1237</v>
      </c>
      <c r="J4704">
        <v>95</v>
      </c>
    </row>
    <row r="4705" spans="1:10">
      <c r="A4705">
        <v>805483</v>
      </c>
      <c r="B4705" t="s">
        <v>978</v>
      </c>
      <c r="C4705" t="s">
        <v>5065</v>
      </c>
      <c r="D4705" t="s">
        <v>1241</v>
      </c>
      <c r="E4705" t="s">
        <v>1235</v>
      </c>
      <c r="F4705" t="s">
        <v>179</v>
      </c>
      <c r="G4705" t="s">
        <v>1237</v>
      </c>
      <c r="J4705">
        <v>4</v>
      </c>
    </row>
    <row r="4706" spans="1:10">
      <c r="A4706">
        <v>813007</v>
      </c>
      <c r="B4706" t="s">
        <v>1333</v>
      </c>
      <c r="C4706" t="s">
        <v>5066</v>
      </c>
      <c r="D4706" t="s">
        <v>1241</v>
      </c>
      <c r="E4706" t="s">
        <v>1256</v>
      </c>
      <c r="F4706" t="s">
        <v>380</v>
      </c>
      <c r="G4706" t="s">
        <v>1237</v>
      </c>
      <c r="H4706" t="s">
        <v>1243</v>
      </c>
      <c r="J4706">
        <v>91</v>
      </c>
    </row>
    <row r="4707" spans="1:10">
      <c r="A4707">
        <v>811825</v>
      </c>
      <c r="B4707" t="s">
        <v>5067</v>
      </c>
      <c r="C4707" t="s">
        <v>5068</v>
      </c>
      <c r="D4707" t="s">
        <v>1241</v>
      </c>
      <c r="E4707" t="s">
        <v>1242</v>
      </c>
      <c r="F4707" t="s">
        <v>380</v>
      </c>
      <c r="G4707" t="s">
        <v>1237</v>
      </c>
      <c r="J4707">
        <v>10</v>
      </c>
    </row>
    <row r="4708" spans="1:10">
      <c r="A4708">
        <v>888623</v>
      </c>
      <c r="B4708" t="s">
        <v>5069</v>
      </c>
      <c r="C4708" t="s">
        <v>5070</v>
      </c>
      <c r="D4708" t="s">
        <v>1241</v>
      </c>
      <c r="E4708" t="s">
        <v>1242</v>
      </c>
      <c r="F4708" t="s">
        <v>348</v>
      </c>
      <c r="G4708" t="s">
        <v>1237</v>
      </c>
      <c r="H4708" t="s">
        <v>1243</v>
      </c>
      <c r="I4708">
        <v>9155136</v>
      </c>
      <c r="J4708">
        <v>8</v>
      </c>
    </row>
    <row r="4709" spans="1:10">
      <c r="A4709">
        <v>812496</v>
      </c>
      <c r="B4709" t="s">
        <v>1168</v>
      </c>
      <c r="C4709" t="s">
        <v>5070</v>
      </c>
      <c r="D4709" t="s">
        <v>1241</v>
      </c>
      <c r="E4709" t="s">
        <v>1264</v>
      </c>
      <c r="F4709" t="s">
        <v>210</v>
      </c>
      <c r="G4709" t="s">
        <v>1237</v>
      </c>
      <c r="J4709">
        <v>76</v>
      </c>
    </row>
    <row r="4710" spans="1:10">
      <c r="A4710">
        <v>807881</v>
      </c>
      <c r="B4710" t="s">
        <v>1333</v>
      </c>
      <c r="C4710" t="s">
        <v>5070</v>
      </c>
      <c r="D4710" t="s">
        <v>1241</v>
      </c>
      <c r="E4710" t="s">
        <v>1236</v>
      </c>
      <c r="F4710" t="s">
        <v>380</v>
      </c>
      <c r="G4710" t="s">
        <v>1237</v>
      </c>
      <c r="H4710" t="s">
        <v>1243</v>
      </c>
      <c r="J4710">
        <v>91</v>
      </c>
    </row>
    <row r="4711" spans="1:10">
      <c r="A4711">
        <v>812177</v>
      </c>
      <c r="B4711" t="s">
        <v>965</v>
      </c>
      <c r="C4711" t="s">
        <v>5070</v>
      </c>
      <c r="D4711" t="s">
        <v>1241</v>
      </c>
      <c r="E4711" t="s">
        <v>1271</v>
      </c>
      <c r="F4711" t="s">
        <v>561</v>
      </c>
      <c r="G4711" t="s">
        <v>1237</v>
      </c>
      <c r="J4711">
        <v>81</v>
      </c>
    </row>
    <row r="4712" spans="1:10">
      <c r="A4712">
        <v>713372</v>
      </c>
      <c r="B4712" t="s">
        <v>1133</v>
      </c>
      <c r="C4712" t="s">
        <v>5071</v>
      </c>
      <c r="D4712" t="s">
        <v>1234</v>
      </c>
      <c r="E4712" t="s">
        <v>1236</v>
      </c>
      <c r="F4712" t="s">
        <v>380</v>
      </c>
      <c r="G4712" t="s">
        <v>1237</v>
      </c>
      <c r="J4712">
        <v>69</v>
      </c>
    </row>
    <row r="4713" spans="1:10">
      <c r="A4713">
        <v>706924</v>
      </c>
      <c r="B4713" t="s">
        <v>1023</v>
      </c>
      <c r="C4713" t="s">
        <v>5071</v>
      </c>
      <c r="D4713" t="s">
        <v>1234</v>
      </c>
      <c r="E4713" t="s">
        <v>1250</v>
      </c>
      <c r="F4713" t="s">
        <v>380</v>
      </c>
      <c r="G4713" t="s">
        <v>1237</v>
      </c>
      <c r="J4713">
        <v>93</v>
      </c>
    </row>
    <row r="4714" spans="1:10">
      <c r="A4714">
        <v>776423</v>
      </c>
      <c r="B4714" t="s">
        <v>1105</v>
      </c>
      <c r="C4714" t="s">
        <v>5071</v>
      </c>
      <c r="D4714" t="s">
        <v>1234</v>
      </c>
      <c r="E4714" t="s">
        <v>1248</v>
      </c>
      <c r="F4714" t="s">
        <v>2213</v>
      </c>
      <c r="G4714" t="s">
        <v>1237</v>
      </c>
      <c r="H4714" t="s">
        <v>1243</v>
      </c>
      <c r="I4714">
        <v>9150368</v>
      </c>
      <c r="J4714">
        <v>8</v>
      </c>
    </row>
    <row r="4715" spans="1:10">
      <c r="A4715">
        <v>711378</v>
      </c>
      <c r="B4715" t="s">
        <v>1028</v>
      </c>
      <c r="C4715" t="s">
        <v>5071</v>
      </c>
      <c r="D4715" t="s">
        <v>1234</v>
      </c>
      <c r="E4715" t="s">
        <v>1264</v>
      </c>
      <c r="F4715" t="s">
        <v>561</v>
      </c>
      <c r="G4715" t="s">
        <v>1237</v>
      </c>
      <c r="H4715" t="s">
        <v>1243</v>
      </c>
      <c r="J4715">
        <v>96</v>
      </c>
    </row>
    <row r="4716" spans="1:10">
      <c r="A4716">
        <v>812670</v>
      </c>
      <c r="B4716" t="s">
        <v>2028</v>
      </c>
      <c r="C4716" t="s">
        <v>5072</v>
      </c>
      <c r="D4716" t="s">
        <v>1241</v>
      </c>
      <c r="E4716" t="s">
        <v>1312</v>
      </c>
      <c r="F4716" t="s">
        <v>380</v>
      </c>
      <c r="G4716" t="s">
        <v>1237</v>
      </c>
      <c r="H4716" t="s">
        <v>1243</v>
      </c>
      <c r="J4716">
        <v>79</v>
      </c>
    </row>
    <row r="4717" spans="1:10">
      <c r="A4717">
        <v>717036</v>
      </c>
      <c r="B4717" t="s">
        <v>1019</v>
      </c>
      <c r="C4717" t="s">
        <v>5073</v>
      </c>
      <c r="D4717" t="s">
        <v>1234</v>
      </c>
      <c r="E4717" t="s">
        <v>1254</v>
      </c>
      <c r="F4717" t="s">
        <v>179</v>
      </c>
      <c r="G4717" t="s">
        <v>1237</v>
      </c>
      <c r="H4717" t="s">
        <v>1243</v>
      </c>
      <c r="I4717">
        <v>9150243</v>
      </c>
      <c r="J4717">
        <v>89</v>
      </c>
    </row>
    <row r="4718" spans="1:10">
      <c r="A4718">
        <v>810233</v>
      </c>
      <c r="B4718" t="s">
        <v>929</v>
      </c>
      <c r="C4718" t="s">
        <v>5074</v>
      </c>
      <c r="D4718" t="s">
        <v>1241</v>
      </c>
      <c r="E4718" t="s">
        <v>1236</v>
      </c>
      <c r="F4718" t="s">
        <v>380</v>
      </c>
      <c r="G4718" t="s">
        <v>1237</v>
      </c>
      <c r="J4718">
        <v>75</v>
      </c>
    </row>
    <row r="4719" spans="1:10">
      <c r="A4719">
        <v>811049</v>
      </c>
      <c r="B4719" t="s">
        <v>1498</v>
      </c>
      <c r="C4719" t="s">
        <v>5075</v>
      </c>
      <c r="D4719" t="s">
        <v>1241</v>
      </c>
      <c r="F4719" t="s">
        <v>380</v>
      </c>
      <c r="G4719" t="s">
        <v>1237</v>
      </c>
      <c r="J4719">
        <v>87</v>
      </c>
    </row>
    <row r="4720" spans="1:10">
      <c r="A4720">
        <v>889176</v>
      </c>
      <c r="B4720" t="s">
        <v>929</v>
      </c>
      <c r="C4720" t="s">
        <v>5076</v>
      </c>
      <c r="D4720" t="s">
        <v>1241</v>
      </c>
      <c r="E4720" t="s">
        <v>1254</v>
      </c>
      <c r="F4720" t="s">
        <v>380</v>
      </c>
      <c r="G4720" t="s">
        <v>1237</v>
      </c>
      <c r="H4720" t="s">
        <v>1243</v>
      </c>
      <c r="J4720">
        <v>6</v>
      </c>
    </row>
    <row r="4721" spans="1:10">
      <c r="A4721">
        <v>889228</v>
      </c>
      <c r="B4721" t="s">
        <v>1265</v>
      </c>
      <c r="C4721" t="s">
        <v>5077</v>
      </c>
      <c r="D4721" t="s">
        <v>1234</v>
      </c>
      <c r="E4721" t="s">
        <v>1242</v>
      </c>
      <c r="F4721" t="s">
        <v>169</v>
      </c>
      <c r="G4721" t="s">
        <v>1237</v>
      </c>
      <c r="H4721" t="s">
        <v>1243</v>
      </c>
      <c r="J4721">
        <v>15</v>
      </c>
    </row>
    <row r="4722" spans="1:10">
      <c r="A4722">
        <v>776139</v>
      </c>
      <c r="B4722" t="s">
        <v>1399</v>
      </c>
      <c r="C4722" t="s">
        <v>5077</v>
      </c>
      <c r="D4722" t="s">
        <v>1234</v>
      </c>
      <c r="E4722" t="s">
        <v>1242</v>
      </c>
      <c r="F4722" t="s">
        <v>169</v>
      </c>
      <c r="G4722" t="s">
        <v>1237</v>
      </c>
      <c r="H4722" t="s">
        <v>1243</v>
      </c>
      <c r="I4722">
        <v>9150321</v>
      </c>
      <c r="J4722">
        <v>4</v>
      </c>
    </row>
    <row r="4723" spans="1:10">
      <c r="A4723">
        <v>888868</v>
      </c>
      <c r="B4723" t="s">
        <v>1030</v>
      </c>
      <c r="C4723" t="s">
        <v>5078</v>
      </c>
      <c r="D4723" t="s">
        <v>1241</v>
      </c>
      <c r="E4723" t="s">
        <v>1254</v>
      </c>
      <c r="F4723" t="s">
        <v>59</v>
      </c>
      <c r="G4723" t="s">
        <v>1237</v>
      </c>
      <c r="H4723" t="s">
        <v>1243</v>
      </c>
      <c r="J4723">
        <v>11</v>
      </c>
    </row>
    <row r="4724" spans="1:10">
      <c r="A4724">
        <v>888867</v>
      </c>
      <c r="B4724" t="s">
        <v>1500</v>
      </c>
      <c r="C4724" t="s">
        <v>5078</v>
      </c>
      <c r="D4724" t="s">
        <v>1241</v>
      </c>
      <c r="E4724" t="s">
        <v>1254</v>
      </c>
      <c r="F4724" t="s">
        <v>59</v>
      </c>
      <c r="G4724" t="s">
        <v>1237</v>
      </c>
      <c r="H4724" t="s">
        <v>1243</v>
      </c>
      <c r="J4724">
        <v>9</v>
      </c>
    </row>
    <row r="4725" spans="1:10">
      <c r="A4725">
        <v>778960</v>
      </c>
      <c r="B4725" t="s">
        <v>5079</v>
      </c>
      <c r="C4725" t="s">
        <v>5080</v>
      </c>
      <c r="D4725" t="s">
        <v>1234</v>
      </c>
      <c r="E4725" t="s">
        <v>1271</v>
      </c>
      <c r="F4725" t="s">
        <v>179</v>
      </c>
      <c r="G4725" t="s">
        <v>1237</v>
      </c>
      <c r="H4725" t="s">
        <v>1243</v>
      </c>
      <c r="I4725">
        <v>9150427</v>
      </c>
      <c r="J4725">
        <v>98</v>
      </c>
    </row>
    <row r="4726" spans="1:10">
      <c r="A4726">
        <v>714509</v>
      </c>
      <c r="B4726" t="s">
        <v>1019</v>
      </c>
      <c r="C4726" t="s">
        <v>5081</v>
      </c>
      <c r="D4726" t="s">
        <v>1234</v>
      </c>
      <c r="E4726" t="s">
        <v>1271</v>
      </c>
      <c r="F4726" t="s">
        <v>380</v>
      </c>
      <c r="G4726" t="s">
        <v>1237</v>
      </c>
      <c r="H4726" t="s">
        <v>1243</v>
      </c>
      <c r="J4726">
        <v>86</v>
      </c>
    </row>
    <row r="4727" spans="1:10">
      <c r="A4727">
        <v>812707</v>
      </c>
      <c r="B4727" t="s">
        <v>1358</v>
      </c>
      <c r="C4727" t="s">
        <v>5082</v>
      </c>
      <c r="D4727" t="s">
        <v>1241</v>
      </c>
      <c r="E4727" t="s">
        <v>1264</v>
      </c>
      <c r="F4727" t="s">
        <v>380</v>
      </c>
      <c r="G4727" t="s">
        <v>1237</v>
      </c>
      <c r="J4727">
        <v>70</v>
      </c>
    </row>
    <row r="4728" spans="1:10">
      <c r="A4728">
        <v>804552</v>
      </c>
      <c r="B4728" t="s">
        <v>1478</v>
      </c>
      <c r="C4728" t="s">
        <v>5083</v>
      </c>
      <c r="D4728" t="s">
        <v>1241</v>
      </c>
      <c r="E4728" t="s">
        <v>1254</v>
      </c>
      <c r="F4728" t="s">
        <v>380</v>
      </c>
      <c r="G4728" t="s">
        <v>1237</v>
      </c>
      <c r="J4728">
        <v>7</v>
      </c>
    </row>
    <row r="4729" spans="1:10">
      <c r="A4729">
        <v>706594</v>
      </c>
      <c r="B4729" t="s">
        <v>675</v>
      </c>
      <c r="C4729" t="s">
        <v>1382</v>
      </c>
      <c r="D4729" t="s">
        <v>1234</v>
      </c>
      <c r="E4729" t="s">
        <v>1242</v>
      </c>
      <c r="F4729" t="s">
        <v>380</v>
      </c>
      <c r="G4729" t="s">
        <v>1237</v>
      </c>
      <c r="J4729">
        <v>85</v>
      </c>
    </row>
    <row r="4730" spans="1:10">
      <c r="A4730">
        <v>703938</v>
      </c>
      <c r="B4730" t="s">
        <v>675</v>
      </c>
      <c r="C4730" t="s">
        <v>1382</v>
      </c>
      <c r="D4730" t="s">
        <v>1234</v>
      </c>
      <c r="E4730" t="s">
        <v>1256</v>
      </c>
      <c r="F4730" t="s">
        <v>1647</v>
      </c>
      <c r="G4730" t="s">
        <v>1237</v>
      </c>
      <c r="J4730">
        <v>1</v>
      </c>
    </row>
    <row r="4731" spans="1:10">
      <c r="A4731">
        <v>701045</v>
      </c>
      <c r="B4731" t="s">
        <v>5084</v>
      </c>
      <c r="C4731" t="s">
        <v>1382</v>
      </c>
      <c r="D4731" t="s">
        <v>1234</v>
      </c>
      <c r="E4731" t="s">
        <v>1242</v>
      </c>
      <c r="F4731" t="s">
        <v>380</v>
      </c>
      <c r="G4731" t="s">
        <v>1237</v>
      </c>
      <c r="H4731" t="s">
        <v>1243</v>
      </c>
      <c r="J4731">
        <v>76</v>
      </c>
    </row>
    <row r="4732" spans="1:10">
      <c r="A4732">
        <v>705330</v>
      </c>
      <c r="B4732" t="s">
        <v>1028</v>
      </c>
      <c r="C4732" t="s">
        <v>1382</v>
      </c>
      <c r="D4732" t="s">
        <v>1234</v>
      </c>
      <c r="F4732" t="s">
        <v>380</v>
      </c>
      <c r="G4732" t="s">
        <v>1237</v>
      </c>
      <c r="J4732">
        <v>89</v>
      </c>
    </row>
    <row r="4733" spans="1:10">
      <c r="A4733">
        <v>708487</v>
      </c>
      <c r="B4733" t="s">
        <v>1309</v>
      </c>
      <c r="C4733" t="s">
        <v>5085</v>
      </c>
      <c r="D4733" t="s">
        <v>1234</v>
      </c>
      <c r="E4733" t="s">
        <v>1256</v>
      </c>
      <c r="F4733" t="s">
        <v>171</v>
      </c>
      <c r="G4733" t="s">
        <v>1237</v>
      </c>
      <c r="J4733">
        <v>68</v>
      </c>
    </row>
    <row r="4734" spans="1:10">
      <c r="A4734">
        <v>703454</v>
      </c>
      <c r="B4734" t="s">
        <v>2698</v>
      </c>
      <c r="C4734" t="s">
        <v>5085</v>
      </c>
      <c r="D4734" t="s">
        <v>1234</v>
      </c>
      <c r="E4734" t="s">
        <v>1256</v>
      </c>
      <c r="F4734" t="s">
        <v>219</v>
      </c>
      <c r="G4734" t="s">
        <v>1237</v>
      </c>
      <c r="J4734">
        <v>5</v>
      </c>
    </row>
    <row r="4735" spans="1:10">
      <c r="A4735">
        <v>702396</v>
      </c>
      <c r="B4735" t="s">
        <v>1023</v>
      </c>
      <c r="C4735" t="s">
        <v>5085</v>
      </c>
      <c r="D4735" t="s">
        <v>1234</v>
      </c>
      <c r="E4735" t="s">
        <v>1236</v>
      </c>
      <c r="F4735" t="s">
        <v>380</v>
      </c>
      <c r="G4735" t="s">
        <v>1237</v>
      </c>
      <c r="H4735" t="s">
        <v>1243</v>
      </c>
      <c r="J4735">
        <v>85</v>
      </c>
    </row>
    <row r="4736" spans="1:10">
      <c r="A4736">
        <v>709898</v>
      </c>
      <c r="B4736" t="s">
        <v>1019</v>
      </c>
      <c r="C4736" t="s">
        <v>5085</v>
      </c>
      <c r="D4736" t="s">
        <v>1234</v>
      </c>
      <c r="F4736" t="s">
        <v>380</v>
      </c>
      <c r="G4736" t="s">
        <v>1237</v>
      </c>
      <c r="H4736" t="s">
        <v>1243</v>
      </c>
      <c r="J4736">
        <v>79</v>
      </c>
    </row>
    <row r="4737" spans="1:10">
      <c r="A4737">
        <v>704901</v>
      </c>
      <c r="B4737" t="s">
        <v>1258</v>
      </c>
      <c r="C4737" t="s">
        <v>5085</v>
      </c>
      <c r="D4737" t="s">
        <v>1234</v>
      </c>
      <c r="E4737" t="s">
        <v>1236</v>
      </c>
      <c r="F4737" t="s">
        <v>327</v>
      </c>
      <c r="G4737" t="s">
        <v>1237</v>
      </c>
      <c r="J4737">
        <v>6</v>
      </c>
    </row>
    <row r="4738" spans="1:10">
      <c r="A4738">
        <v>705075</v>
      </c>
      <c r="B4738" t="s">
        <v>1477</v>
      </c>
      <c r="C4738" t="s">
        <v>5085</v>
      </c>
      <c r="D4738" t="s">
        <v>1234</v>
      </c>
      <c r="E4738" t="s">
        <v>1242</v>
      </c>
      <c r="F4738" t="s">
        <v>380</v>
      </c>
      <c r="G4738" t="s">
        <v>1237</v>
      </c>
      <c r="J4738">
        <v>11</v>
      </c>
    </row>
    <row r="4739" spans="1:10">
      <c r="A4739">
        <v>807205</v>
      </c>
      <c r="B4739" t="s">
        <v>1592</v>
      </c>
      <c r="C4739" t="s">
        <v>5086</v>
      </c>
      <c r="D4739" t="s">
        <v>1241</v>
      </c>
      <c r="E4739" t="s">
        <v>1242</v>
      </c>
      <c r="F4739" t="s">
        <v>380</v>
      </c>
      <c r="G4739" t="s">
        <v>1237</v>
      </c>
      <c r="J4739">
        <v>91</v>
      </c>
    </row>
    <row r="4740" spans="1:10">
      <c r="A4740">
        <v>812144</v>
      </c>
      <c r="B4740" t="s">
        <v>1299</v>
      </c>
      <c r="C4740" t="s">
        <v>5087</v>
      </c>
      <c r="D4740" t="s">
        <v>1241</v>
      </c>
      <c r="E4740" t="s">
        <v>1256</v>
      </c>
      <c r="F4740" t="s">
        <v>171</v>
      </c>
      <c r="G4740" t="s">
        <v>1237</v>
      </c>
      <c r="H4740" t="s">
        <v>1243</v>
      </c>
      <c r="J4740">
        <v>6</v>
      </c>
    </row>
    <row r="4741" spans="1:10">
      <c r="A4741">
        <v>811875</v>
      </c>
      <c r="B4741" t="s">
        <v>965</v>
      </c>
      <c r="C4741" t="s">
        <v>5087</v>
      </c>
      <c r="D4741" t="s">
        <v>1241</v>
      </c>
      <c r="F4741" t="s">
        <v>380</v>
      </c>
      <c r="G4741" t="s">
        <v>1237</v>
      </c>
      <c r="J4741">
        <v>65</v>
      </c>
    </row>
    <row r="4742" spans="1:10">
      <c r="A4742">
        <v>801537</v>
      </c>
      <c r="B4742" t="s">
        <v>1495</v>
      </c>
      <c r="C4742" t="s">
        <v>5087</v>
      </c>
      <c r="D4742" t="s">
        <v>1241</v>
      </c>
      <c r="F4742" t="s">
        <v>380</v>
      </c>
      <c r="G4742" t="s">
        <v>1237</v>
      </c>
      <c r="J4742">
        <v>6</v>
      </c>
    </row>
    <row r="4743" spans="1:10">
      <c r="A4743">
        <v>807094</v>
      </c>
      <c r="B4743" t="s">
        <v>2623</v>
      </c>
      <c r="C4743" t="s">
        <v>5087</v>
      </c>
      <c r="D4743" t="s">
        <v>1241</v>
      </c>
      <c r="E4743" t="s">
        <v>1256</v>
      </c>
      <c r="F4743" t="s">
        <v>171</v>
      </c>
      <c r="G4743" t="s">
        <v>1237</v>
      </c>
      <c r="H4743" t="s">
        <v>1243</v>
      </c>
      <c r="J4743">
        <v>6</v>
      </c>
    </row>
    <row r="4744" spans="1:10">
      <c r="A4744">
        <v>803313</v>
      </c>
      <c r="B4744" t="s">
        <v>1500</v>
      </c>
      <c r="C4744" t="s">
        <v>5087</v>
      </c>
      <c r="D4744" t="s">
        <v>1241</v>
      </c>
      <c r="E4744" t="s">
        <v>1236</v>
      </c>
      <c r="F4744" t="s">
        <v>380</v>
      </c>
      <c r="G4744" t="s">
        <v>1237</v>
      </c>
      <c r="H4744" t="s">
        <v>1243</v>
      </c>
      <c r="J4744">
        <v>87</v>
      </c>
    </row>
    <row r="4745" spans="1:10">
      <c r="A4745">
        <v>812882</v>
      </c>
      <c r="B4745" t="s">
        <v>1462</v>
      </c>
      <c r="C4745" t="s">
        <v>5088</v>
      </c>
      <c r="D4745" t="s">
        <v>1241</v>
      </c>
      <c r="E4745" t="s">
        <v>1235</v>
      </c>
      <c r="F4745" t="s">
        <v>1447</v>
      </c>
      <c r="G4745" t="s">
        <v>1237</v>
      </c>
      <c r="J4745">
        <v>85</v>
      </c>
    </row>
    <row r="4746" spans="1:10">
      <c r="A4746">
        <v>801824</v>
      </c>
      <c r="B4746" t="s">
        <v>2127</v>
      </c>
      <c r="C4746" t="s">
        <v>5089</v>
      </c>
      <c r="D4746" t="s">
        <v>1241</v>
      </c>
      <c r="E4746" t="s">
        <v>1271</v>
      </c>
      <c r="F4746" t="s">
        <v>380</v>
      </c>
      <c r="G4746" t="s">
        <v>1237</v>
      </c>
      <c r="J4746">
        <v>75</v>
      </c>
    </row>
    <row r="4747" spans="1:10">
      <c r="A4747">
        <v>702967</v>
      </c>
      <c r="B4747" t="s">
        <v>938</v>
      </c>
      <c r="C4747" t="s">
        <v>5090</v>
      </c>
      <c r="D4747" t="s">
        <v>1234</v>
      </c>
      <c r="F4747" t="s">
        <v>380</v>
      </c>
      <c r="G4747" t="s">
        <v>1237</v>
      </c>
      <c r="H4747" t="s">
        <v>1243</v>
      </c>
      <c r="J4747">
        <v>79</v>
      </c>
    </row>
    <row r="4748" spans="1:10">
      <c r="A4748">
        <v>811756</v>
      </c>
      <c r="B4748" t="s">
        <v>1449</v>
      </c>
      <c r="C4748" t="s">
        <v>5091</v>
      </c>
      <c r="D4748" t="s">
        <v>1241</v>
      </c>
      <c r="E4748" t="s">
        <v>1235</v>
      </c>
      <c r="F4748" t="s">
        <v>380</v>
      </c>
      <c r="G4748" t="s">
        <v>1237</v>
      </c>
      <c r="J4748">
        <v>5</v>
      </c>
    </row>
    <row r="4749" spans="1:10">
      <c r="A4749">
        <v>718853</v>
      </c>
      <c r="B4749" t="s">
        <v>1824</v>
      </c>
      <c r="C4749" t="s">
        <v>5092</v>
      </c>
      <c r="D4749" t="s">
        <v>1234</v>
      </c>
      <c r="E4749" t="s">
        <v>1264</v>
      </c>
      <c r="F4749" t="s">
        <v>210</v>
      </c>
      <c r="G4749" t="s">
        <v>1237</v>
      </c>
      <c r="H4749" t="s">
        <v>1243</v>
      </c>
      <c r="J4749">
        <v>78</v>
      </c>
    </row>
    <row r="4750" spans="1:10">
      <c r="A4750">
        <v>776160</v>
      </c>
      <c r="B4750" t="s">
        <v>1133</v>
      </c>
      <c r="C4750" t="s">
        <v>5093</v>
      </c>
      <c r="D4750" t="s">
        <v>1234</v>
      </c>
      <c r="E4750" t="s">
        <v>1271</v>
      </c>
      <c r="F4750" t="s">
        <v>169</v>
      </c>
      <c r="G4750" t="s">
        <v>1237</v>
      </c>
      <c r="H4750" t="s">
        <v>1243</v>
      </c>
      <c r="J4750">
        <v>9</v>
      </c>
    </row>
    <row r="4751" spans="1:10">
      <c r="A4751">
        <v>809752</v>
      </c>
      <c r="B4751" t="s">
        <v>1355</v>
      </c>
      <c r="C4751" t="s">
        <v>5094</v>
      </c>
      <c r="D4751" t="s">
        <v>1241</v>
      </c>
      <c r="E4751" t="s">
        <v>1271</v>
      </c>
      <c r="F4751" t="s">
        <v>219</v>
      </c>
      <c r="G4751" t="s">
        <v>1237</v>
      </c>
      <c r="J4751">
        <v>76</v>
      </c>
    </row>
    <row r="4752" spans="1:10">
      <c r="A4752">
        <v>712485</v>
      </c>
      <c r="B4752" t="s">
        <v>2590</v>
      </c>
      <c r="C4752" t="s">
        <v>5095</v>
      </c>
      <c r="D4752" t="s">
        <v>1234</v>
      </c>
      <c r="E4752" t="s">
        <v>1271</v>
      </c>
      <c r="F4752" t="s">
        <v>380</v>
      </c>
      <c r="G4752" t="s">
        <v>1237</v>
      </c>
      <c r="H4752" t="s">
        <v>1243</v>
      </c>
      <c r="J4752">
        <v>76</v>
      </c>
    </row>
    <row r="4753" spans="1:10">
      <c r="A4753">
        <v>805847</v>
      </c>
      <c r="B4753" t="s">
        <v>965</v>
      </c>
      <c r="C4753" t="s">
        <v>5096</v>
      </c>
      <c r="D4753" t="s">
        <v>1241</v>
      </c>
      <c r="F4753" t="s">
        <v>380</v>
      </c>
      <c r="G4753" t="s">
        <v>1237</v>
      </c>
      <c r="J4753">
        <v>88</v>
      </c>
    </row>
    <row r="4754" spans="1:10">
      <c r="A4754">
        <v>710140</v>
      </c>
      <c r="B4754" t="s">
        <v>655</v>
      </c>
      <c r="C4754" t="s">
        <v>5097</v>
      </c>
      <c r="D4754" t="s">
        <v>1234</v>
      </c>
      <c r="E4754" t="s">
        <v>1312</v>
      </c>
      <c r="F4754" t="s">
        <v>380</v>
      </c>
      <c r="G4754" t="s">
        <v>1237</v>
      </c>
      <c r="H4754" t="s">
        <v>1243</v>
      </c>
      <c r="I4754">
        <v>9150033</v>
      </c>
      <c r="J4754">
        <v>88</v>
      </c>
    </row>
    <row r="4755" spans="1:10">
      <c r="A4755">
        <v>812735</v>
      </c>
      <c r="B4755" t="s">
        <v>1023</v>
      </c>
      <c r="C4755" t="s">
        <v>5098</v>
      </c>
      <c r="D4755" t="s">
        <v>1241</v>
      </c>
      <c r="E4755" t="s">
        <v>1236</v>
      </c>
      <c r="F4755" t="s">
        <v>210</v>
      </c>
      <c r="G4755" t="s">
        <v>1237</v>
      </c>
      <c r="J4755">
        <v>92</v>
      </c>
    </row>
    <row r="4756" spans="1:10">
      <c r="A4756">
        <v>806576</v>
      </c>
      <c r="B4756" t="s">
        <v>1299</v>
      </c>
      <c r="C4756" t="s">
        <v>5099</v>
      </c>
      <c r="D4756" t="s">
        <v>1241</v>
      </c>
      <c r="E4756" t="s">
        <v>1319</v>
      </c>
      <c r="F4756" t="s">
        <v>179</v>
      </c>
      <c r="G4756" t="s">
        <v>1237</v>
      </c>
      <c r="H4756" t="s">
        <v>1243</v>
      </c>
      <c r="J4756">
        <v>8</v>
      </c>
    </row>
    <row r="4757" spans="1:10">
      <c r="A4757">
        <v>714395</v>
      </c>
      <c r="B4757" t="s">
        <v>1411</v>
      </c>
      <c r="C4757" t="s">
        <v>5100</v>
      </c>
      <c r="D4757" t="s">
        <v>1234</v>
      </c>
      <c r="E4757" t="s">
        <v>1250</v>
      </c>
      <c r="F4757" t="s">
        <v>380</v>
      </c>
      <c r="G4757" t="s">
        <v>1237</v>
      </c>
      <c r="J4757">
        <v>86</v>
      </c>
    </row>
    <row r="4758" spans="1:10">
      <c r="A4758">
        <v>710209</v>
      </c>
      <c r="B4758" t="s">
        <v>2811</v>
      </c>
      <c r="C4758" t="s">
        <v>5101</v>
      </c>
      <c r="D4758" t="s">
        <v>1234</v>
      </c>
      <c r="E4758" t="s">
        <v>1236</v>
      </c>
      <c r="F4758" t="s">
        <v>380</v>
      </c>
      <c r="G4758" t="s">
        <v>1237</v>
      </c>
      <c r="J4758">
        <v>74</v>
      </c>
    </row>
    <row r="4759" spans="1:10">
      <c r="A4759">
        <v>778286</v>
      </c>
      <c r="B4759" t="s">
        <v>4395</v>
      </c>
      <c r="C4759" t="s">
        <v>5102</v>
      </c>
      <c r="D4759" t="s">
        <v>1234</v>
      </c>
      <c r="E4759" t="s">
        <v>1319</v>
      </c>
      <c r="F4759" t="s">
        <v>189</v>
      </c>
      <c r="G4759" t="s">
        <v>1237</v>
      </c>
      <c r="J4759">
        <v>17</v>
      </c>
    </row>
    <row r="4760" spans="1:10">
      <c r="A4760">
        <v>713533</v>
      </c>
      <c r="B4760" t="s">
        <v>1019</v>
      </c>
      <c r="C4760" t="s">
        <v>5103</v>
      </c>
      <c r="D4760" t="s">
        <v>1234</v>
      </c>
      <c r="E4760" t="s">
        <v>1249</v>
      </c>
      <c r="F4760" t="s">
        <v>380</v>
      </c>
      <c r="G4760" t="s">
        <v>1237</v>
      </c>
      <c r="J4760">
        <v>93</v>
      </c>
    </row>
    <row r="4761" spans="1:10">
      <c r="A4761">
        <v>776325</v>
      </c>
      <c r="B4761" t="s">
        <v>1097</v>
      </c>
      <c r="C4761" t="s">
        <v>5103</v>
      </c>
      <c r="D4761" t="s">
        <v>1234</v>
      </c>
      <c r="E4761" t="s">
        <v>1271</v>
      </c>
      <c r="F4761" t="s">
        <v>1261</v>
      </c>
      <c r="G4761" t="s">
        <v>1237</v>
      </c>
      <c r="H4761" t="s">
        <v>1243</v>
      </c>
      <c r="J4761">
        <v>10</v>
      </c>
    </row>
    <row r="4762" spans="1:10">
      <c r="A4762">
        <v>716426</v>
      </c>
      <c r="B4762" t="s">
        <v>1847</v>
      </c>
      <c r="C4762" t="s">
        <v>5103</v>
      </c>
      <c r="D4762" t="s">
        <v>1234</v>
      </c>
      <c r="E4762" t="s">
        <v>1236</v>
      </c>
      <c r="F4762" t="s">
        <v>219</v>
      </c>
      <c r="G4762" t="s">
        <v>1237</v>
      </c>
      <c r="J4762">
        <v>84</v>
      </c>
    </row>
    <row r="4763" spans="1:10">
      <c r="A4763">
        <v>891651</v>
      </c>
      <c r="B4763" t="s">
        <v>1095</v>
      </c>
      <c r="C4763" t="s">
        <v>5104</v>
      </c>
      <c r="D4763" t="s">
        <v>1241</v>
      </c>
      <c r="E4763" t="s">
        <v>1271</v>
      </c>
      <c r="F4763" t="s">
        <v>380</v>
      </c>
      <c r="G4763" t="s">
        <v>1237</v>
      </c>
      <c r="J4763">
        <v>17</v>
      </c>
    </row>
    <row r="4764" spans="1:10">
      <c r="A4764">
        <v>813080</v>
      </c>
      <c r="B4764" t="s">
        <v>927</v>
      </c>
      <c r="C4764" t="s">
        <v>5105</v>
      </c>
      <c r="D4764" t="s">
        <v>1241</v>
      </c>
      <c r="E4764" t="s">
        <v>1236</v>
      </c>
      <c r="F4764" t="s">
        <v>235</v>
      </c>
      <c r="G4764" t="s">
        <v>1237</v>
      </c>
      <c r="H4764" t="s">
        <v>1243</v>
      </c>
      <c r="J4764">
        <v>5</v>
      </c>
    </row>
    <row r="4765" spans="1:10">
      <c r="A4765">
        <v>813135</v>
      </c>
      <c r="B4765" t="s">
        <v>1432</v>
      </c>
      <c r="C4765" t="s">
        <v>5105</v>
      </c>
      <c r="D4765" t="s">
        <v>1241</v>
      </c>
      <c r="F4765" t="s">
        <v>210</v>
      </c>
      <c r="G4765" t="s">
        <v>1237</v>
      </c>
      <c r="H4765" t="s">
        <v>1243</v>
      </c>
      <c r="J4765">
        <v>82</v>
      </c>
    </row>
    <row r="4766" spans="1:10">
      <c r="A4766">
        <v>776025</v>
      </c>
      <c r="B4766" t="s">
        <v>1411</v>
      </c>
      <c r="C4766" t="s">
        <v>5106</v>
      </c>
      <c r="D4766" t="s">
        <v>1234</v>
      </c>
      <c r="F4766" t="s">
        <v>380</v>
      </c>
      <c r="G4766" t="s">
        <v>1237</v>
      </c>
      <c r="H4766" t="s">
        <v>1243</v>
      </c>
      <c r="J4766">
        <v>99</v>
      </c>
    </row>
    <row r="4767" spans="1:10">
      <c r="A4767">
        <v>812415</v>
      </c>
      <c r="B4767" t="s">
        <v>333</v>
      </c>
      <c r="C4767" t="s">
        <v>5107</v>
      </c>
      <c r="D4767" t="s">
        <v>1241</v>
      </c>
      <c r="E4767" t="s">
        <v>1249</v>
      </c>
      <c r="F4767" t="s">
        <v>380</v>
      </c>
      <c r="G4767" t="s">
        <v>1237</v>
      </c>
      <c r="J4767">
        <v>1</v>
      </c>
    </row>
    <row r="4768" spans="1:10">
      <c r="A4768">
        <v>776094</v>
      </c>
      <c r="B4768" t="s">
        <v>1105</v>
      </c>
      <c r="C4768" t="s">
        <v>5108</v>
      </c>
      <c r="D4768" t="s">
        <v>1234</v>
      </c>
      <c r="E4768" t="s">
        <v>1254</v>
      </c>
      <c r="F4768" t="s">
        <v>380</v>
      </c>
      <c r="G4768" t="s">
        <v>1237</v>
      </c>
      <c r="H4768" t="s">
        <v>1243</v>
      </c>
      <c r="J4768">
        <v>9</v>
      </c>
    </row>
    <row r="4769" spans="1:10">
      <c r="A4769">
        <v>717875</v>
      </c>
      <c r="B4769" t="s">
        <v>1251</v>
      </c>
      <c r="C4769" t="s">
        <v>5109</v>
      </c>
      <c r="D4769" t="s">
        <v>1234</v>
      </c>
      <c r="E4769" t="s">
        <v>1245</v>
      </c>
      <c r="F4769" t="s">
        <v>380</v>
      </c>
      <c r="G4769" t="s">
        <v>1237</v>
      </c>
      <c r="H4769" t="s">
        <v>1243</v>
      </c>
      <c r="I4769">
        <v>9150092</v>
      </c>
      <c r="J4769">
        <v>86</v>
      </c>
    </row>
    <row r="4770" spans="1:10">
      <c r="A4770">
        <v>705902</v>
      </c>
      <c r="B4770" t="s">
        <v>5110</v>
      </c>
      <c r="C4770" t="s">
        <v>5111</v>
      </c>
      <c r="D4770" t="s">
        <v>1234</v>
      </c>
      <c r="E4770" t="s">
        <v>1254</v>
      </c>
      <c r="F4770" t="s">
        <v>380</v>
      </c>
      <c r="G4770" t="s">
        <v>1237</v>
      </c>
      <c r="J4770">
        <v>5</v>
      </c>
    </row>
    <row r="4771" spans="1:10">
      <c r="A4771">
        <v>776090</v>
      </c>
      <c r="B4771" t="s">
        <v>1477</v>
      </c>
      <c r="C4771" t="s">
        <v>5112</v>
      </c>
      <c r="D4771" t="s">
        <v>1234</v>
      </c>
      <c r="F4771" t="s">
        <v>380</v>
      </c>
      <c r="G4771" t="s">
        <v>1237</v>
      </c>
      <c r="H4771" t="s">
        <v>1243</v>
      </c>
      <c r="J4771">
        <v>6</v>
      </c>
    </row>
    <row r="4772" spans="1:10">
      <c r="A4772">
        <v>717117</v>
      </c>
      <c r="B4772" t="s">
        <v>935</v>
      </c>
      <c r="C4772" t="s">
        <v>5113</v>
      </c>
      <c r="D4772" t="s">
        <v>1234</v>
      </c>
      <c r="E4772" t="s">
        <v>1271</v>
      </c>
      <c r="F4772" t="s">
        <v>380</v>
      </c>
      <c r="G4772" t="s">
        <v>1237</v>
      </c>
      <c r="J4772">
        <v>74</v>
      </c>
    </row>
    <row r="4773" spans="1:10">
      <c r="A4773">
        <v>779145</v>
      </c>
      <c r="B4773" t="s">
        <v>1880</v>
      </c>
      <c r="C4773" t="s">
        <v>5114</v>
      </c>
      <c r="D4773" t="s">
        <v>1234</v>
      </c>
      <c r="E4773" t="s">
        <v>1236</v>
      </c>
      <c r="F4773" t="s">
        <v>179</v>
      </c>
      <c r="G4773" t="s">
        <v>1237</v>
      </c>
      <c r="J4773">
        <v>97</v>
      </c>
    </row>
    <row r="4774" spans="1:10">
      <c r="A4774">
        <v>711210</v>
      </c>
      <c r="B4774" t="s">
        <v>1133</v>
      </c>
      <c r="C4774" t="s">
        <v>5115</v>
      </c>
      <c r="D4774" t="s">
        <v>1234</v>
      </c>
      <c r="E4774" t="s">
        <v>1248</v>
      </c>
      <c r="F4774" t="s">
        <v>380</v>
      </c>
      <c r="G4774" t="s">
        <v>1237</v>
      </c>
      <c r="H4774" t="s">
        <v>1243</v>
      </c>
      <c r="J4774">
        <v>88</v>
      </c>
    </row>
    <row r="4775" spans="1:10">
      <c r="A4775">
        <v>712548</v>
      </c>
      <c r="B4775" t="s">
        <v>1288</v>
      </c>
      <c r="C4775" t="s">
        <v>5115</v>
      </c>
      <c r="D4775" t="s">
        <v>1234</v>
      </c>
      <c r="F4775" t="s">
        <v>380</v>
      </c>
      <c r="G4775" t="s">
        <v>1237</v>
      </c>
      <c r="J4775">
        <v>88</v>
      </c>
    </row>
    <row r="4776" spans="1:10">
      <c r="A4776">
        <v>710400</v>
      </c>
      <c r="B4776" t="s">
        <v>675</v>
      </c>
      <c r="C4776" t="s">
        <v>5116</v>
      </c>
      <c r="D4776" t="s">
        <v>1234</v>
      </c>
      <c r="E4776" t="s">
        <v>1271</v>
      </c>
      <c r="F4776" t="s">
        <v>380</v>
      </c>
      <c r="G4776" t="s">
        <v>1237</v>
      </c>
      <c r="J4776">
        <v>11</v>
      </c>
    </row>
    <row r="4777" spans="1:10">
      <c r="A4777">
        <v>712562</v>
      </c>
      <c r="B4777" t="s">
        <v>1539</v>
      </c>
      <c r="C4777" t="s">
        <v>5116</v>
      </c>
      <c r="D4777" t="s">
        <v>1234</v>
      </c>
      <c r="E4777" t="s">
        <v>1271</v>
      </c>
      <c r="F4777" t="s">
        <v>380</v>
      </c>
      <c r="G4777" t="s">
        <v>1237</v>
      </c>
      <c r="J4777">
        <v>8</v>
      </c>
    </row>
    <row r="4778" spans="1:10">
      <c r="A4778">
        <v>802748</v>
      </c>
      <c r="B4778" t="s">
        <v>333</v>
      </c>
      <c r="C4778" t="s">
        <v>5117</v>
      </c>
      <c r="D4778" t="s">
        <v>1241</v>
      </c>
      <c r="E4778" t="s">
        <v>1236</v>
      </c>
      <c r="F4778" t="s">
        <v>380</v>
      </c>
      <c r="G4778" t="s">
        <v>1237</v>
      </c>
      <c r="J4778">
        <v>88</v>
      </c>
    </row>
    <row r="4779" spans="1:10">
      <c r="A4779">
        <v>708898</v>
      </c>
      <c r="B4779" t="s">
        <v>661</v>
      </c>
      <c r="C4779" t="s">
        <v>5118</v>
      </c>
      <c r="D4779" t="s">
        <v>1234</v>
      </c>
      <c r="E4779" t="s">
        <v>1248</v>
      </c>
      <c r="F4779" t="s">
        <v>380</v>
      </c>
      <c r="G4779" t="s">
        <v>1237</v>
      </c>
      <c r="H4779" t="s">
        <v>1243</v>
      </c>
      <c r="J4779">
        <v>90</v>
      </c>
    </row>
    <row r="4780" spans="1:10">
      <c r="A4780">
        <v>713385</v>
      </c>
      <c r="B4780" t="s">
        <v>1380</v>
      </c>
      <c r="C4780" t="s">
        <v>5118</v>
      </c>
      <c r="D4780" t="s">
        <v>1234</v>
      </c>
      <c r="F4780" t="s">
        <v>380</v>
      </c>
      <c r="G4780" t="s">
        <v>1237</v>
      </c>
      <c r="J4780">
        <v>62</v>
      </c>
    </row>
    <row r="4781" spans="1:10">
      <c r="A4781">
        <v>710910</v>
      </c>
      <c r="B4781" t="s">
        <v>1133</v>
      </c>
      <c r="C4781" t="s">
        <v>5118</v>
      </c>
      <c r="D4781" t="s">
        <v>1234</v>
      </c>
      <c r="E4781" t="s">
        <v>1271</v>
      </c>
      <c r="F4781" t="s">
        <v>179</v>
      </c>
      <c r="G4781" t="s">
        <v>1237</v>
      </c>
      <c r="J4781">
        <v>73</v>
      </c>
    </row>
    <row r="4782" spans="1:10">
      <c r="A4782">
        <v>717444</v>
      </c>
      <c r="B4782" t="s">
        <v>1411</v>
      </c>
      <c r="C4782" t="s">
        <v>5118</v>
      </c>
      <c r="D4782" t="s">
        <v>1234</v>
      </c>
      <c r="F4782" t="s">
        <v>380</v>
      </c>
      <c r="G4782" t="s">
        <v>1237</v>
      </c>
      <c r="J4782">
        <v>72</v>
      </c>
    </row>
    <row r="4783" spans="1:10">
      <c r="A4783">
        <v>712441</v>
      </c>
      <c r="B4783" t="s">
        <v>1265</v>
      </c>
      <c r="C4783" t="s">
        <v>5118</v>
      </c>
      <c r="D4783" t="s">
        <v>1234</v>
      </c>
      <c r="E4783" t="s">
        <v>1271</v>
      </c>
      <c r="F4783" t="s">
        <v>179</v>
      </c>
      <c r="G4783" t="s">
        <v>1237</v>
      </c>
      <c r="J4783">
        <v>99</v>
      </c>
    </row>
    <row r="4784" spans="1:10">
      <c r="A4784">
        <v>715329</v>
      </c>
      <c r="B4784" t="s">
        <v>1718</v>
      </c>
      <c r="C4784" t="s">
        <v>5118</v>
      </c>
      <c r="D4784" t="s">
        <v>1234</v>
      </c>
      <c r="E4784" t="s">
        <v>1271</v>
      </c>
      <c r="F4784" t="s">
        <v>179</v>
      </c>
      <c r="G4784" t="s">
        <v>1237</v>
      </c>
      <c r="J4784">
        <v>98</v>
      </c>
    </row>
    <row r="4785" spans="1:10">
      <c r="A4785">
        <v>702499</v>
      </c>
      <c r="B4785" t="s">
        <v>1382</v>
      </c>
      <c r="C4785" t="s">
        <v>5118</v>
      </c>
      <c r="D4785" t="s">
        <v>1234</v>
      </c>
      <c r="F4785" t="s">
        <v>380</v>
      </c>
      <c r="G4785" t="s">
        <v>1237</v>
      </c>
      <c r="J4785">
        <v>73</v>
      </c>
    </row>
    <row r="4786" spans="1:10">
      <c r="A4786">
        <v>711375</v>
      </c>
      <c r="B4786" t="s">
        <v>1477</v>
      </c>
      <c r="C4786" t="s">
        <v>5118</v>
      </c>
      <c r="D4786" t="s">
        <v>1234</v>
      </c>
      <c r="E4786" t="s">
        <v>1271</v>
      </c>
      <c r="F4786" t="s">
        <v>179</v>
      </c>
      <c r="G4786" t="s">
        <v>1237</v>
      </c>
      <c r="J4786">
        <v>96</v>
      </c>
    </row>
    <row r="4787" spans="1:10">
      <c r="A4787">
        <v>809489</v>
      </c>
      <c r="B4787" t="s">
        <v>1498</v>
      </c>
      <c r="C4787" t="s">
        <v>5119</v>
      </c>
      <c r="D4787" t="s">
        <v>1241</v>
      </c>
      <c r="E4787" t="s">
        <v>1271</v>
      </c>
      <c r="F4787" t="s">
        <v>179</v>
      </c>
      <c r="G4787" t="s">
        <v>1237</v>
      </c>
      <c r="J4787">
        <v>74</v>
      </c>
    </row>
    <row r="4788" spans="1:10">
      <c r="A4788">
        <v>711287</v>
      </c>
      <c r="B4788" t="s">
        <v>655</v>
      </c>
      <c r="C4788" t="s">
        <v>5120</v>
      </c>
      <c r="D4788" t="s">
        <v>1234</v>
      </c>
      <c r="E4788" t="s">
        <v>1236</v>
      </c>
      <c r="F4788" t="s">
        <v>380</v>
      </c>
      <c r="G4788" t="s">
        <v>1237</v>
      </c>
      <c r="J4788">
        <v>91</v>
      </c>
    </row>
    <row r="4789" spans="1:10">
      <c r="A4789">
        <v>809127</v>
      </c>
      <c r="B4789" t="s">
        <v>4647</v>
      </c>
      <c r="C4789" t="s">
        <v>5121</v>
      </c>
      <c r="D4789" t="s">
        <v>1241</v>
      </c>
      <c r="F4789" t="s">
        <v>380</v>
      </c>
      <c r="G4789" t="s">
        <v>1237</v>
      </c>
      <c r="J4789">
        <v>74</v>
      </c>
    </row>
    <row r="4790" spans="1:10">
      <c r="A4790">
        <v>706003</v>
      </c>
      <c r="B4790" t="s">
        <v>1404</v>
      </c>
      <c r="C4790" t="s">
        <v>5122</v>
      </c>
      <c r="D4790" t="s">
        <v>1234</v>
      </c>
      <c r="E4790" t="s">
        <v>1242</v>
      </c>
      <c r="F4790" t="s">
        <v>380</v>
      </c>
      <c r="G4790" t="s">
        <v>1237</v>
      </c>
      <c r="J4790">
        <v>11</v>
      </c>
    </row>
    <row r="4791" spans="1:10">
      <c r="A4791">
        <v>706550</v>
      </c>
      <c r="B4791" t="s">
        <v>1477</v>
      </c>
      <c r="C4791" t="s">
        <v>5123</v>
      </c>
      <c r="D4791" t="s">
        <v>1234</v>
      </c>
      <c r="F4791" t="s">
        <v>380</v>
      </c>
      <c r="G4791" t="s">
        <v>1237</v>
      </c>
      <c r="J4791">
        <v>6</v>
      </c>
    </row>
    <row r="4792" spans="1:10">
      <c r="A4792">
        <v>716787</v>
      </c>
      <c r="B4792" t="s">
        <v>1019</v>
      </c>
      <c r="C4792" t="s">
        <v>5124</v>
      </c>
      <c r="D4792" t="s">
        <v>1234</v>
      </c>
      <c r="E4792" t="s">
        <v>1235</v>
      </c>
      <c r="F4792" t="s">
        <v>380</v>
      </c>
      <c r="G4792" t="s">
        <v>1237</v>
      </c>
      <c r="H4792" t="s">
        <v>1243</v>
      </c>
      <c r="J4792">
        <v>93</v>
      </c>
    </row>
    <row r="4793" spans="1:10">
      <c r="A4793">
        <v>891723</v>
      </c>
      <c r="B4793" t="s">
        <v>333</v>
      </c>
      <c r="C4793" t="s">
        <v>5125</v>
      </c>
      <c r="D4793" t="s">
        <v>1241</v>
      </c>
      <c r="E4793" t="s">
        <v>1250</v>
      </c>
      <c r="F4793" t="s">
        <v>179</v>
      </c>
      <c r="G4793" t="s">
        <v>1237</v>
      </c>
      <c r="H4793" t="s">
        <v>1243</v>
      </c>
      <c r="J4793">
        <v>13</v>
      </c>
    </row>
    <row r="4794" spans="1:10">
      <c r="A4794">
        <v>703567</v>
      </c>
      <c r="B4794" t="s">
        <v>1349</v>
      </c>
      <c r="C4794" t="s">
        <v>5126</v>
      </c>
      <c r="D4794" t="s">
        <v>1234</v>
      </c>
      <c r="F4794" t="s">
        <v>380</v>
      </c>
      <c r="G4794" t="s">
        <v>1237</v>
      </c>
      <c r="J4794">
        <v>9</v>
      </c>
    </row>
    <row r="4795" spans="1:10">
      <c r="A4795">
        <v>800735</v>
      </c>
      <c r="B4795" t="s">
        <v>914</v>
      </c>
      <c r="C4795" t="s">
        <v>5127</v>
      </c>
      <c r="D4795" t="s">
        <v>1241</v>
      </c>
      <c r="E4795" t="s">
        <v>1242</v>
      </c>
      <c r="F4795" t="s">
        <v>380</v>
      </c>
      <c r="G4795" t="s">
        <v>1237</v>
      </c>
      <c r="J4795">
        <v>12</v>
      </c>
    </row>
    <row r="4796" spans="1:10">
      <c r="A4796">
        <v>714504</v>
      </c>
      <c r="B4796" t="s">
        <v>2125</v>
      </c>
      <c r="C4796" t="s">
        <v>5128</v>
      </c>
      <c r="D4796" t="s">
        <v>1234</v>
      </c>
      <c r="F4796" t="s">
        <v>179</v>
      </c>
      <c r="G4796" t="s">
        <v>1237</v>
      </c>
      <c r="J4796">
        <v>71</v>
      </c>
    </row>
    <row r="4797" spans="1:10">
      <c r="A4797">
        <v>813003</v>
      </c>
      <c r="B4797" t="s">
        <v>990</v>
      </c>
      <c r="C4797" t="s">
        <v>5129</v>
      </c>
      <c r="D4797" t="s">
        <v>1241</v>
      </c>
      <c r="F4797" t="s">
        <v>169</v>
      </c>
      <c r="G4797" t="s">
        <v>1237</v>
      </c>
      <c r="H4797" t="s">
        <v>1243</v>
      </c>
      <c r="J4797">
        <v>6</v>
      </c>
    </row>
    <row r="4798" spans="1:10">
      <c r="A4798">
        <v>812483</v>
      </c>
      <c r="B4798" t="s">
        <v>1505</v>
      </c>
      <c r="C4798" t="s">
        <v>5130</v>
      </c>
      <c r="D4798" t="s">
        <v>1241</v>
      </c>
      <c r="F4798" t="s">
        <v>181</v>
      </c>
      <c r="G4798" t="s">
        <v>1237</v>
      </c>
      <c r="H4798" t="s">
        <v>1243</v>
      </c>
      <c r="I4798">
        <v>9155000</v>
      </c>
      <c r="J4798">
        <v>99</v>
      </c>
    </row>
    <row r="4799" spans="1:10">
      <c r="A4799">
        <v>807139</v>
      </c>
      <c r="B4799" t="s">
        <v>1432</v>
      </c>
      <c r="C4799" t="s">
        <v>5131</v>
      </c>
      <c r="D4799" t="s">
        <v>1241</v>
      </c>
      <c r="E4799" t="s">
        <v>1264</v>
      </c>
      <c r="F4799" t="s">
        <v>380</v>
      </c>
      <c r="G4799" t="s">
        <v>1237</v>
      </c>
      <c r="J4799">
        <v>77</v>
      </c>
    </row>
    <row r="4800" spans="1:10">
      <c r="A4800">
        <v>718231</v>
      </c>
      <c r="B4800" t="s">
        <v>1411</v>
      </c>
      <c r="C4800" t="s">
        <v>5132</v>
      </c>
      <c r="D4800" t="s">
        <v>1234</v>
      </c>
      <c r="E4800" t="s">
        <v>1312</v>
      </c>
      <c r="F4800" t="s">
        <v>380</v>
      </c>
      <c r="G4800" t="s">
        <v>1237</v>
      </c>
      <c r="H4800" t="s">
        <v>1243</v>
      </c>
      <c r="J4800">
        <v>81</v>
      </c>
    </row>
    <row r="4801" spans="1:10">
      <c r="A4801">
        <v>800425</v>
      </c>
      <c r="B4801" t="s">
        <v>1358</v>
      </c>
      <c r="C4801" t="s">
        <v>5133</v>
      </c>
      <c r="D4801" t="s">
        <v>1241</v>
      </c>
      <c r="E4801" t="s">
        <v>1254</v>
      </c>
      <c r="F4801" t="s">
        <v>1261</v>
      </c>
      <c r="G4801" t="s">
        <v>1237</v>
      </c>
      <c r="J4801">
        <v>7</v>
      </c>
    </row>
    <row r="4802" spans="1:10">
      <c r="A4802">
        <v>705545</v>
      </c>
      <c r="B4802" t="s">
        <v>1023</v>
      </c>
      <c r="C4802" t="s">
        <v>5134</v>
      </c>
      <c r="D4802" t="s">
        <v>1234</v>
      </c>
      <c r="E4802" t="s">
        <v>1242</v>
      </c>
      <c r="F4802" t="s">
        <v>380</v>
      </c>
      <c r="G4802" t="s">
        <v>1237</v>
      </c>
      <c r="J4802">
        <v>66</v>
      </c>
    </row>
    <row r="4803" spans="1:10">
      <c r="A4803">
        <v>802613</v>
      </c>
      <c r="B4803" t="s">
        <v>1469</v>
      </c>
      <c r="C4803" t="s">
        <v>5135</v>
      </c>
      <c r="D4803" t="s">
        <v>1241</v>
      </c>
      <c r="E4803" t="s">
        <v>1236</v>
      </c>
      <c r="F4803" t="s">
        <v>380</v>
      </c>
      <c r="G4803" t="s">
        <v>1237</v>
      </c>
      <c r="J4803">
        <v>72</v>
      </c>
    </row>
    <row r="4804" spans="1:10">
      <c r="A4804">
        <v>711982</v>
      </c>
      <c r="B4804" t="s">
        <v>675</v>
      </c>
      <c r="C4804" t="s">
        <v>5136</v>
      </c>
      <c r="D4804" t="s">
        <v>1234</v>
      </c>
      <c r="E4804" t="s">
        <v>1242</v>
      </c>
      <c r="F4804" t="s">
        <v>380</v>
      </c>
      <c r="G4804" t="s">
        <v>1237</v>
      </c>
      <c r="J4804">
        <v>11</v>
      </c>
    </row>
    <row r="4805" spans="1:10">
      <c r="A4805">
        <v>707800</v>
      </c>
      <c r="B4805" t="s">
        <v>675</v>
      </c>
      <c r="C4805" t="s">
        <v>5137</v>
      </c>
      <c r="D4805" t="s">
        <v>1234</v>
      </c>
      <c r="F4805" t="s">
        <v>380</v>
      </c>
      <c r="G4805" t="s">
        <v>1237</v>
      </c>
      <c r="J4805">
        <v>93</v>
      </c>
    </row>
    <row r="4806" spans="1:10">
      <c r="A4806">
        <v>702357</v>
      </c>
      <c r="B4806" t="s">
        <v>671</v>
      </c>
      <c r="C4806" t="s">
        <v>5137</v>
      </c>
      <c r="D4806" t="s">
        <v>1234</v>
      </c>
      <c r="F4806" t="s">
        <v>380</v>
      </c>
      <c r="G4806" t="s">
        <v>1237</v>
      </c>
      <c r="J4806">
        <v>75</v>
      </c>
    </row>
    <row r="4807" spans="1:10">
      <c r="A4807">
        <v>711957</v>
      </c>
      <c r="B4807" t="s">
        <v>1019</v>
      </c>
      <c r="C4807" t="s">
        <v>5137</v>
      </c>
      <c r="D4807" t="s">
        <v>1234</v>
      </c>
      <c r="E4807" t="s">
        <v>1271</v>
      </c>
      <c r="F4807" t="s">
        <v>380</v>
      </c>
      <c r="G4807" t="s">
        <v>1237</v>
      </c>
      <c r="J4807">
        <v>74</v>
      </c>
    </row>
    <row r="4808" spans="1:10">
      <c r="A4808">
        <v>801164</v>
      </c>
      <c r="B4808" t="s">
        <v>1745</v>
      </c>
      <c r="C4808" t="s">
        <v>5138</v>
      </c>
      <c r="D4808" t="s">
        <v>1241</v>
      </c>
      <c r="F4808" t="s">
        <v>380</v>
      </c>
      <c r="G4808" t="s">
        <v>1237</v>
      </c>
      <c r="J4808">
        <v>9</v>
      </c>
    </row>
    <row r="4809" spans="1:10">
      <c r="A4809">
        <v>700671</v>
      </c>
      <c r="B4809" t="s">
        <v>1382</v>
      </c>
      <c r="C4809" t="s">
        <v>5139</v>
      </c>
      <c r="D4809" t="s">
        <v>1234</v>
      </c>
      <c r="F4809" t="s">
        <v>380</v>
      </c>
      <c r="G4809" t="s">
        <v>1237</v>
      </c>
      <c r="H4809" t="s">
        <v>1243</v>
      </c>
      <c r="J4809">
        <v>83</v>
      </c>
    </row>
    <row r="4810" spans="1:10">
      <c r="A4810">
        <v>714498</v>
      </c>
      <c r="B4810" t="s">
        <v>1404</v>
      </c>
      <c r="C4810" t="s">
        <v>5140</v>
      </c>
      <c r="D4810" t="s">
        <v>1234</v>
      </c>
      <c r="E4810" t="s">
        <v>1236</v>
      </c>
      <c r="F4810" t="s">
        <v>380</v>
      </c>
      <c r="G4810" t="s">
        <v>1237</v>
      </c>
      <c r="H4810" t="s">
        <v>1243</v>
      </c>
      <c r="J4810">
        <v>90</v>
      </c>
    </row>
    <row r="4811" spans="1:10">
      <c r="A4811">
        <v>807329</v>
      </c>
      <c r="B4811" t="s">
        <v>965</v>
      </c>
      <c r="C4811" t="s">
        <v>5141</v>
      </c>
      <c r="D4811" t="s">
        <v>1241</v>
      </c>
      <c r="F4811" t="s">
        <v>380</v>
      </c>
      <c r="G4811" t="s">
        <v>1237</v>
      </c>
      <c r="H4811" t="s">
        <v>1243</v>
      </c>
      <c r="J4811">
        <v>98</v>
      </c>
    </row>
    <row r="4812" spans="1:10">
      <c r="A4812">
        <v>708893</v>
      </c>
      <c r="B4812" t="s">
        <v>1519</v>
      </c>
      <c r="C4812" t="s">
        <v>5142</v>
      </c>
      <c r="D4812" t="s">
        <v>1234</v>
      </c>
      <c r="F4812" t="s">
        <v>380</v>
      </c>
      <c r="G4812" t="s">
        <v>1237</v>
      </c>
      <c r="J4812">
        <v>72</v>
      </c>
    </row>
    <row r="4813" spans="1:10">
      <c r="A4813">
        <v>707778</v>
      </c>
      <c r="B4813" t="s">
        <v>1069</v>
      </c>
      <c r="C4813" t="s">
        <v>5143</v>
      </c>
      <c r="D4813" t="s">
        <v>1234</v>
      </c>
      <c r="F4813" t="s">
        <v>380</v>
      </c>
      <c r="G4813" t="s">
        <v>1237</v>
      </c>
      <c r="J4813">
        <v>86</v>
      </c>
    </row>
    <row r="4814" spans="1:10">
      <c r="A4814">
        <v>803203</v>
      </c>
      <c r="B4814" t="s">
        <v>1351</v>
      </c>
      <c r="C4814" t="s">
        <v>5144</v>
      </c>
      <c r="D4814" t="s">
        <v>1241</v>
      </c>
      <c r="E4814" t="s">
        <v>1235</v>
      </c>
      <c r="F4814" t="s">
        <v>380</v>
      </c>
      <c r="G4814" t="s">
        <v>1237</v>
      </c>
      <c r="H4814" t="s">
        <v>1243</v>
      </c>
      <c r="J4814">
        <v>78</v>
      </c>
    </row>
    <row r="4815" spans="1:10">
      <c r="A4815">
        <v>700914</v>
      </c>
      <c r="B4815" t="s">
        <v>675</v>
      </c>
      <c r="C4815" t="s">
        <v>5145</v>
      </c>
      <c r="D4815" t="s">
        <v>1234</v>
      </c>
      <c r="E4815" t="s">
        <v>1254</v>
      </c>
      <c r="F4815" t="s">
        <v>1261</v>
      </c>
      <c r="G4815" t="s">
        <v>1237</v>
      </c>
      <c r="J4815">
        <v>4</v>
      </c>
    </row>
    <row r="4816" spans="1:10">
      <c r="A4816">
        <v>701390</v>
      </c>
      <c r="B4816" t="s">
        <v>1247</v>
      </c>
      <c r="C4816" t="s">
        <v>5146</v>
      </c>
      <c r="D4816" t="s">
        <v>1234</v>
      </c>
      <c r="F4816" t="s">
        <v>380</v>
      </c>
      <c r="G4816" t="s">
        <v>1237</v>
      </c>
      <c r="J4816">
        <v>92</v>
      </c>
    </row>
    <row r="4817" spans="1:10">
      <c r="A4817">
        <v>711620</v>
      </c>
      <c r="B4817" t="s">
        <v>1404</v>
      </c>
      <c r="C4817" t="s">
        <v>1412</v>
      </c>
      <c r="D4817" t="s">
        <v>1234</v>
      </c>
      <c r="F4817" t="s">
        <v>380</v>
      </c>
      <c r="G4817" t="s">
        <v>1237</v>
      </c>
      <c r="H4817" t="s">
        <v>1243</v>
      </c>
      <c r="I4817">
        <v>1154986</v>
      </c>
      <c r="J4817">
        <v>74</v>
      </c>
    </row>
    <row r="4818" spans="1:10">
      <c r="A4818">
        <v>802843</v>
      </c>
      <c r="B4818" t="s">
        <v>1406</v>
      </c>
      <c r="C4818" t="s">
        <v>1700</v>
      </c>
      <c r="D4818" t="s">
        <v>1241</v>
      </c>
      <c r="E4818" t="s">
        <v>1242</v>
      </c>
      <c r="F4818" t="s">
        <v>380</v>
      </c>
      <c r="G4818" t="s">
        <v>1237</v>
      </c>
      <c r="J4818">
        <v>6</v>
      </c>
    </row>
    <row r="4819" spans="1:10">
      <c r="A4819">
        <v>700162</v>
      </c>
      <c r="B4819" t="s">
        <v>1511</v>
      </c>
      <c r="C4819" t="s">
        <v>5147</v>
      </c>
      <c r="D4819" t="s">
        <v>1234</v>
      </c>
      <c r="E4819" t="s">
        <v>1271</v>
      </c>
      <c r="F4819" t="s">
        <v>380</v>
      </c>
      <c r="G4819" t="s">
        <v>1237</v>
      </c>
      <c r="H4819" t="s">
        <v>1243</v>
      </c>
      <c r="J4819">
        <v>83</v>
      </c>
    </row>
    <row r="4820" spans="1:10">
      <c r="A4820">
        <v>710318</v>
      </c>
      <c r="B4820" t="s">
        <v>1019</v>
      </c>
      <c r="C4820" t="s">
        <v>5148</v>
      </c>
      <c r="D4820" t="s">
        <v>1234</v>
      </c>
      <c r="F4820" t="s">
        <v>380</v>
      </c>
      <c r="G4820" t="s">
        <v>1237</v>
      </c>
      <c r="H4820" t="s">
        <v>1243</v>
      </c>
      <c r="J4820">
        <v>86</v>
      </c>
    </row>
    <row r="4821" spans="1:10">
      <c r="A4821">
        <v>701928</v>
      </c>
      <c r="B4821" t="s">
        <v>1298</v>
      </c>
      <c r="C4821" t="s">
        <v>5149</v>
      </c>
      <c r="D4821" t="s">
        <v>1234</v>
      </c>
      <c r="F4821" t="s">
        <v>380</v>
      </c>
      <c r="G4821" t="s">
        <v>1237</v>
      </c>
      <c r="H4821" t="s">
        <v>1243</v>
      </c>
      <c r="J4821">
        <v>80</v>
      </c>
    </row>
    <row r="4822" spans="1:10">
      <c r="A4822">
        <v>707212</v>
      </c>
      <c r="B4822" t="s">
        <v>671</v>
      </c>
      <c r="C4822" t="s">
        <v>5150</v>
      </c>
      <c r="D4822" t="s">
        <v>1234</v>
      </c>
      <c r="F4822" t="s">
        <v>380</v>
      </c>
      <c r="G4822" t="s">
        <v>1237</v>
      </c>
      <c r="H4822" t="s">
        <v>1243</v>
      </c>
      <c r="J4822">
        <v>77</v>
      </c>
    </row>
    <row r="4823" spans="1:10">
      <c r="A4823">
        <v>776138</v>
      </c>
      <c r="B4823" t="s">
        <v>4322</v>
      </c>
      <c r="C4823" t="s">
        <v>5151</v>
      </c>
      <c r="D4823" t="s">
        <v>1234</v>
      </c>
      <c r="E4823" t="s">
        <v>1254</v>
      </c>
      <c r="F4823" t="s">
        <v>169</v>
      </c>
      <c r="G4823" t="s">
        <v>1237</v>
      </c>
      <c r="H4823" t="s">
        <v>1243</v>
      </c>
      <c r="I4823">
        <v>9150269</v>
      </c>
      <c r="J4823">
        <v>3</v>
      </c>
    </row>
    <row r="4824" spans="1:10">
      <c r="A4824">
        <v>706253</v>
      </c>
      <c r="B4824" t="s">
        <v>652</v>
      </c>
      <c r="C4824" t="s">
        <v>5152</v>
      </c>
      <c r="D4824" t="s">
        <v>1234</v>
      </c>
      <c r="E4824" t="s">
        <v>1264</v>
      </c>
      <c r="F4824" t="s">
        <v>380</v>
      </c>
      <c r="G4824" t="s">
        <v>1237</v>
      </c>
      <c r="J4824">
        <v>78</v>
      </c>
    </row>
    <row r="4825" spans="1:10">
      <c r="A4825">
        <v>703413</v>
      </c>
      <c r="B4825" t="s">
        <v>1373</v>
      </c>
      <c r="C4825" t="s">
        <v>5153</v>
      </c>
      <c r="D4825" t="s">
        <v>1234</v>
      </c>
      <c r="F4825" t="s">
        <v>380</v>
      </c>
      <c r="G4825" t="s">
        <v>1237</v>
      </c>
      <c r="J4825">
        <v>6</v>
      </c>
    </row>
    <row r="4826" spans="1:10">
      <c r="A4826">
        <v>803223</v>
      </c>
      <c r="B4826" t="s">
        <v>4491</v>
      </c>
      <c r="C4826" t="s">
        <v>5154</v>
      </c>
      <c r="D4826" t="s">
        <v>1241</v>
      </c>
      <c r="F4826" t="s">
        <v>219</v>
      </c>
      <c r="G4826" t="s">
        <v>1237</v>
      </c>
      <c r="J4826">
        <v>13</v>
      </c>
    </row>
    <row r="4827" spans="1:10">
      <c r="A4827">
        <v>701900</v>
      </c>
      <c r="B4827" t="s">
        <v>1869</v>
      </c>
      <c r="C4827" t="s">
        <v>5155</v>
      </c>
      <c r="D4827" t="s">
        <v>1234</v>
      </c>
      <c r="E4827" t="s">
        <v>1271</v>
      </c>
      <c r="F4827" t="s">
        <v>380</v>
      </c>
      <c r="G4827" t="s">
        <v>1237</v>
      </c>
      <c r="J4827">
        <v>78</v>
      </c>
    </row>
    <row r="4828" spans="1:10">
      <c r="A4828">
        <v>707120</v>
      </c>
      <c r="B4828" t="s">
        <v>1258</v>
      </c>
      <c r="C4828" t="s">
        <v>5156</v>
      </c>
      <c r="D4828" t="s">
        <v>1234</v>
      </c>
      <c r="E4828" t="s">
        <v>1249</v>
      </c>
      <c r="F4828" t="s">
        <v>380</v>
      </c>
      <c r="G4828" t="s">
        <v>1237</v>
      </c>
      <c r="H4828" t="s">
        <v>1243</v>
      </c>
      <c r="J4828">
        <v>90</v>
      </c>
    </row>
    <row r="4829" spans="1:10">
      <c r="A4829">
        <v>709236</v>
      </c>
      <c r="B4829" t="s">
        <v>1023</v>
      </c>
      <c r="C4829" t="s">
        <v>5157</v>
      </c>
      <c r="D4829" t="s">
        <v>1234</v>
      </c>
      <c r="E4829" t="s">
        <v>1245</v>
      </c>
      <c r="F4829" t="s">
        <v>1888</v>
      </c>
      <c r="G4829" t="s">
        <v>1237</v>
      </c>
      <c r="J4829">
        <v>93</v>
      </c>
    </row>
    <row r="4830" spans="1:10">
      <c r="A4830">
        <v>807974</v>
      </c>
      <c r="B4830" t="s">
        <v>1406</v>
      </c>
      <c r="C4830" t="s">
        <v>5158</v>
      </c>
      <c r="D4830" t="s">
        <v>1241</v>
      </c>
      <c r="E4830" t="s">
        <v>1242</v>
      </c>
      <c r="F4830" t="s">
        <v>380</v>
      </c>
      <c r="G4830" t="s">
        <v>1237</v>
      </c>
      <c r="J4830">
        <v>4</v>
      </c>
    </row>
    <row r="4831" spans="1:10">
      <c r="A4831">
        <v>708568</v>
      </c>
      <c r="B4831" t="s">
        <v>675</v>
      </c>
      <c r="C4831" t="s">
        <v>5159</v>
      </c>
      <c r="D4831" t="s">
        <v>1234</v>
      </c>
      <c r="E4831" t="s">
        <v>1236</v>
      </c>
      <c r="F4831" t="s">
        <v>380</v>
      </c>
      <c r="G4831" t="s">
        <v>1237</v>
      </c>
      <c r="J4831">
        <v>88</v>
      </c>
    </row>
    <row r="4832" spans="1:10">
      <c r="A4832">
        <v>700384</v>
      </c>
      <c r="B4832" t="s">
        <v>1156</v>
      </c>
      <c r="C4832" t="s">
        <v>5159</v>
      </c>
      <c r="D4832" t="s">
        <v>1234</v>
      </c>
      <c r="E4832" t="s">
        <v>1249</v>
      </c>
      <c r="F4832" t="s">
        <v>1769</v>
      </c>
      <c r="G4832" t="s">
        <v>1237</v>
      </c>
      <c r="J4832">
        <v>90</v>
      </c>
    </row>
    <row r="4833" spans="1:10">
      <c r="A4833">
        <v>776644</v>
      </c>
      <c r="B4833" t="s">
        <v>2785</v>
      </c>
      <c r="C4833" t="s">
        <v>5160</v>
      </c>
      <c r="D4833" t="s">
        <v>1234</v>
      </c>
      <c r="E4833" t="s">
        <v>1319</v>
      </c>
      <c r="F4833" t="s">
        <v>189</v>
      </c>
      <c r="G4833" t="s">
        <v>1237</v>
      </c>
      <c r="H4833" t="s">
        <v>1243</v>
      </c>
      <c r="J4833">
        <v>12</v>
      </c>
    </row>
    <row r="4834" spans="1:10">
      <c r="A4834">
        <v>715497</v>
      </c>
      <c r="B4834" t="s">
        <v>5161</v>
      </c>
      <c r="C4834" t="s">
        <v>5162</v>
      </c>
      <c r="D4834" t="s">
        <v>1234</v>
      </c>
      <c r="F4834" t="s">
        <v>380</v>
      </c>
      <c r="G4834" t="s">
        <v>1237</v>
      </c>
      <c r="H4834" t="s">
        <v>1243</v>
      </c>
      <c r="J4834">
        <v>76</v>
      </c>
    </row>
    <row r="4835" spans="1:10">
      <c r="A4835">
        <v>701655</v>
      </c>
      <c r="B4835" t="s">
        <v>1262</v>
      </c>
      <c r="C4835" t="s">
        <v>5163</v>
      </c>
      <c r="D4835" t="s">
        <v>1234</v>
      </c>
      <c r="F4835" t="s">
        <v>380</v>
      </c>
      <c r="G4835" t="s">
        <v>1237</v>
      </c>
      <c r="J4835">
        <v>89</v>
      </c>
    </row>
    <row r="4836" spans="1:10">
      <c r="A4836">
        <v>802267</v>
      </c>
      <c r="B4836" t="s">
        <v>1500</v>
      </c>
      <c r="C4836" t="s">
        <v>5164</v>
      </c>
      <c r="D4836" t="s">
        <v>1241</v>
      </c>
      <c r="E4836" t="s">
        <v>1242</v>
      </c>
      <c r="F4836" t="s">
        <v>1261</v>
      </c>
      <c r="G4836" t="s">
        <v>1237</v>
      </c>
      <c r="J4836">
        <v>2</v>
      </c>
    </row>
    <row r="4837" spans="1:10">
      <c r="A4837">
        <v>809722</v>
      </c>
      <c r="B4837" t="s">
        <v>965</v>
      </c>
      <c r="C4837" t="s">
        <v>5165</v>
      </c>
      <c r="D4837" t="s">
        <v>1241</v>
      </c>
      <c r="E4837" t="s">
        <v>1256</v>
      </c>
      <c r="F4837" t="s">
        <v>380</v>
      </c>
      <c r="G4837" t="s">
        <v>1237</v>
      </c>
      <c r="J4837">
        <v>90</v>
      </c>
    </row>
    <row r="4838" spans="1:10">
      <c r="A4838">
        <v>809283</v>
      </c>
      <c r="B4838" t="s">
        <v>5166</v>
      </c>
      <c r="C4838" t="s">
        <v>5167</v>
      </c>
      <c r="D4838" t="s">
        <v>1241</v>
      </c>
      <c r="E4838" t="s">
        <v>1242</v>
      </c>
      <c r="F4838" t="s">
        <v>1261</v>
      </c>
      <c r="G4838" t="s">
        <v>1237</v>
      </c>
      <c r="J4838">
        <v>3</v>
      </c>
    </row>
    <row r="4839" spans="1:10">
      <c r="A4839">
        <v>706988</v>
      </c>
      <c r="B4839" t="s">
        <v>5168</v>
      </c>
      <c r="C4839" t="s">
        <v>5167</v>
      </c>
      <c r="D4839" t="s">
        <v>1234</v>
      </c>
      <c r="E4839" t="s">
        <v>1242</v>
      </c>
      <c r="F4839" t="s">
        <v>1261</v>
      </c>
      <c r="G4839" t="s">
        <v>1237</v>
      </c>
      <c r="J4839">
        <v>6</v>
      </c>
    </row>
    <row r="4840" spans="1:10">
      <c r="A4840">
        <v>703809</v>
      </c>
      <c r="B4840" t="s">
        <v>1247</v>
      </c>
      <c r="C4840" t="s">
        <v>5169</v>
      </c>
      <c r="D4840" t="s">
        <v>1234</v>
      </c>
      <c r="E4840" t="s">
        <v>1256</v>
      </c>
      <c r="F4840" t="s">
        <v>380</v>
      </c>
      <c r="G4840" t="s">
        <v>1237</v>
      </c>
      <c r="H4840" t="s">
        <v>1243</v>
      </c>
      <c r="J4840">
        <v>91</v>
      </c>
    </row>
    <row r="4841" spans="1:10">
      <c r="A4841">
        <v>703559</v>
      </c>
      <c r="B4841" t="s">
        <v>2475</v>
      </c>
      <c r="C4841" t="s">
        <v>5170</v>
      </c>
      <c r="D4841" t="s">
        <v>1234</v>
      </c>
      <c r="E4841" t="s">
        <v>1236</v>
      </c>
      <c r="F4841" t="s">
        <v>181</v>
      </c>
      <c r="G4841" t="s">
        <v>1237</v>
      </c>
      <c r="J4841">
        <v>6</v>
      </c>
    </row>
    <row r="4842" spans="1:10">
      <c r="A4842">
        <v>713166</v>
      </c>
      <c r="B4842" t="s">
        <v>1028</v>
      </c>
      <c r="C4842" t="s">
        <v>5171</v>
      </c>
      <c r="D4842" t="s">
        <v>1234</v>
      </c>
      <c r="E4842" t="s">
        <v>1242</v>
      </c>
      <c r="F4842" t="s">
        <v>380</v>
      </c>
      <c r="G4842" t="s">
        <v>1237</v>
      </c>
      <c r="J4842">
        <v>94</v>
      </c>
    </row>
    <row r="4843" spans="1:10">
      <c r="A4843">
        <v>716240</v>
      </c>
      <c r="B4843" t="s">
        <v>1288</v>
      </c>
      <c r="C4843" t="s">
        <v>5171</v>
      </c>
      <c r="D4843" t="s">
        <v>1234</v>
      </c>
      <c r="F4843" t="s">
        <v>380</v>
      </c>
      <c r="G4843" t="s">
        <v>1237</v>
      </c>
      <c r="J4843">
        <v>10</v>
      </c>
    </row>
    <row r="4844" spans="1:10">
      <c r="A4844">
        <v>889406</v>
      </c>
      <c r="B4844" t="s">
        <v>1406</v>
      </c>
      <c r="C4844" t="s">
        <v>2268</v>
      </c>
      <c r="D4844" t="s">
        <v>1241</v>
      </c>
      <c r="E4844" t="s">
        <v>1248</v>
      </c>
      <c r="F4844" t="s">
        <v>171</v>
      </c>
      <c r="G4844" t="s">
        <v>1237</v>
      </c>
      <c r="H4844" t="s">
        <v>1243</v>
      </c>
      <c r="I4844">
        <v>9155093</v>
      </c>
      <c r="J4844">
        <v>4</v>
      </c>
    </row>
    <row r="4845" spans="1:10">
      <c r="A4845">
        <v>888156</v>
      </c>
      <c r="B4845" t="s">
        <v>2454</v>
      </c>
      <c r="C4845" t="s">
        <v>2268</v>
      </c>
      <c r="D4845" t="s">
        <v>1241</v>
      </c>
      <c r="E4845" t="s">
        <v>1236</v>
      </c>
      <c r="F4845" t="s">
        <v>219</v>
      </c>
      <c r="G4845" t="s">
        <v>1237</v>
      </c>
      <c r="H4845" t="s">
        <v>1243</v>
      </c>
      <c r="J4845">
        <v>0</v>
      </c>
    </row>
    <row r="4846" spans="1:10">
      <c r="A4846">
        <v>888157</v>
      </c>
      <c r="B4846" t="s">
        <v>1333</v>
      </c>
      <c r="C4846" t="s">
        <v>2268</v>
      </c>
      <c r="D4846" t="s">
        <v>1241</v>
      </c>
      <c r="E4846" t="s">
        <v>1312</v>
      </c>
      <c r="F4846" t="s">
        <v>219</v>
      </c>
      <c r="G4846" t="s">
        <v>1237</v>
      </c>
      <c r="H4846" t="s">
        <v>1243</v>
      </c>
      <c r="I4846">
        <v>9155034</v>
      </c>
      <c r="J4846">
        <v>99</v>
      </c>
    </row>
    <row r="4847" spans="1:10">
      <c r="A4847">
        <v>812386</v>
      </c>
      <c r="B4847" t="s">
        <v>2194</v>
      </c>
      <c r="C4847" t="s">
        <v>2268</v>
      </c>
      <c r="D4847" t="s">
        <v>1241</v>
      </c>
      <c r="E4847" t="s">
        <v>1236</v>
      </c>
      <c r="F4847" t="s">
        <v>380</v>
      </c>
      <c r="G4847" t="s">
        <v>1237</v>
      </c>
      <c r="J4847">
        <v>77</v>
      </c>
    </row>
    <row r="4848" spans="1:10">
      <c r="A4848">
        <v>813207</v>
      </c>
      <c r="B4848" t="s">
        <v>915</v>
      </c>
      <c r="C4848" t="s">
        <v>5172</v>
      </c>
      <c r="D4848" t="s">
        <v>1241</v>
      </c>
      <c r="E4848" t="s">
        <v>1254</v>
      </c>
      <c r="F4848" t="s">
        <v>179</v>
      </c>
      <c r="G4848" t="s">
        <v>1237</v>
      </c>
      <c r="J4848">
        <v>6</v>
      </c>
    </row>
    <row r="4849" spans="1:10">
      <c r="A4849">
        <v>708462</v>
      </c>
      <c r="B4849" t="s">
        <v>529</v>
      </c>
      <c r="C4849" t="s">
        <v>5173</v>
      </c>
      <c r="D4849" t="s">
        <v>1234</v>
      </c>
      <c r="E4849" t="s">
        <v>1248</v>
      </c>
      <c r="F4849" t="s">
        <v>171</v>
      </c>
      <c r="G4849" t="s">
        <v>1237</v>
      </c>
      <c r="J4849">
        <v>74</v>
      </c>
    </row>
    <row r="4850" spans="1:10">
      <c r="A4850">
        <v>713963</v>
      </c>
      <c r="B4850" t="s">
        <v>525</v>
      </c>
      <c r="C4850" t="s">
        <v>5173</v>
      </c>
      <c r="D4850" t="s">
        <v>1234</v>
      </c>
      <c r="E4850" t="s">
        <v>1254</v>
      </c>
      <c r="F4850" t="s">
        <v>380</v>
      </c>
      <c r="G4850" t="s">
        <v>1237</v>
      </c>
      <c r="J4850">
        <v>6</v>
      </c>
    </row>
    <row r="4851" spans="1:10">
      <c r="A4851">
        <v>809912</v>
      </c>
      <c r="B4851" t="s">
        <v>1351</v>
      </c>
      <c r="C4851" t="s">
        <v>5174</v>
      </c>
      <c r="D4851" t="s">
        <v>1241</v>
      </c>
      <c r="F4851" t="s">
        <v>380</v>
      </c>
      <c r="G4851" t="s">
        <v>1237</v>
      </c>
      <c r="J4851">
        <v>89</v>
      </c>
    </row>
    <row r="4852" spans="1:10">
      <c r="A4852">
        <v>800151</v>
      </c>
      <c r="B4852" t="s">
        <v>1462</v>
      </c>
      <c r="C4852" t="s">
        <v>5175</v>
      </c>
      <c r="D4852" t="s">
        <v>1241</v>
      </c>
      <c r="E4852" t="s">
        <v>1264</v>
      </c>
      <c r="F4852" t="s">
        <v>210</v>
      </c>
      <c r="G4852" t="s">
        <v>1237</v>
      </c>
      <c r="H4852" t="s">
        <v>1243</v>
      </c>
      <c r="J4852">
        <v>75</v>
      </c>
    </row>
    <row r="4853" spans="1:10">
      <c r="A4853">
        <v>700149</v>
      </c>
      <c r="B4853" t="s">
        <v>1013</v>
      </c>
      <c r="C4853" t="s">
        <v>5176</v>
      </c>
      <c r="D4853" t="s">
        <v>1234</v>
      </c>
      <c r="F4853" t="s">
        <v>380</v>
      </c>
      <c r="G4853" t="s">
        <v>1237</v>
      </c>
      <c r="H4853" t="s">
        <v>1243</v>
      </c>
      <c r="J4853">
        <v>88</v>
      </c>
    </row>
    <row r="4854" spans="1:10">
      <c r="A4854">
        <v>801724</v>
      </c>
      <c r="B4854" t="s">
        <v>3307</v>
      </c>
      <c r="C4854" t="s">
        <v>5177</v>
      </c>
      <c r="D4854" t="s">
        <v>1241</v>
      </c>
      <c r="F4854" t="s">
        <v>380</v>
      </c>
      <c r="G4854" t="s">
        <v>1237</v>
      </c>
      <c r="H4854" t="s">
        <v>1243</v>
      </c>
      <c r="J4854">
        <v>86</v>
      </c>
    </row>
    <row r="4855" spans="1:10">
      <c r="A4855">
        <v>716303</v>
      </c>
      <c r="B4855" t="s">
        <v>938</v>
      </c>
      <c r="C4855" t="s">
        <v>5178</v>
      </c>
      <c r="D4855" t="s">
        <v>1234</v>
      </c>
      <c r="E4855" t="s">
        <v>1236</v>
      </c>
      <c r="F4855" t="s">
        <v>327</v>
      </c>
      <c r="G4855" t="s">
        <v>1237</v>
      </c>
      <c r="H4855" t="s">
        <v>1243</v>
      </c>
      <c r="J4855">
        <v>11</v>
      </c>
    </row>
    <row r="4856" spans="1:10">
      <c r="A4856">
        <v>711823</v>
      </c>
      <c r="B4856" t="s">
        <v>675</v>
      </c>
      <c r="C4856" t="s">
        <v>5179</v>
      </c>
      <c r="D4856" t="s">
        <v>1234</v>
      </c>
      <c r="E4856" t="s">
        <v>1236</v>
      </c>
      <c r="F4856" t="s">
        <v>327</v>
      </c>
      <c r="G4856" t="s">
        <v>1237</v>
      </c>
      <c r="H4856" t="s">
        <v>1243</v>
      </c>
      <c r="J4856">
        <v>11</v>
      </c>
    </row>
    <row r="4857" spans="1:10">
      <c r="A4857">
        <v>713130</v>
      </c>
      <c r="B4857" t="s">
        <v>1023</v>
      </c>
      <c r="C4857" t="s">
        <v>5180</v>
      </c>
      <c r="D4857" t="s">
        <v>1234</v>
      </c>
      <c r="F4857" t="s">
        <v>219</v>
      </c>
      <c r="G4857" t="s">
        <v>1237</v>
      </c>
      <c r="J4857">
        <v>67</v>
      </c>
    </row>
    <row r="4858" spans="1:10">
      <c r="A4858">
        <v>715096</v>
      </c>
      <c r="B4858" t="s">
        <v>1539</v>
      </c>
      <c r="C4858" t="s">
        <v>5180</v>
      </c>
      <c r="D4858" t="s">
        <v>1234</v>
      </c>
      <c r="E4858" t="s">
        <v>1248</v>
      </c>
      <c r="F4858" t="s">
        <v>219</v>
      </c>
      <c r="G4858" t="s">
        <v>1237</v>
      </c>
      <c r="J4858">
        <v>4</v>
      </c>
    </row>
    <row r="4859" spans="1:10">
      <c r="A4859">
        <v>802351</v>
      </c>
      <c r="B4859" t="s">
        <v>1406</v>
      </c>
      <c r="C4859" t="s">
        <v>5181</v>
      </c>
      <c r="D4859" t="s">
        <v>1241</v>
      </c>
      <c r="E4859" t="s">
        <v>1254</v>
      </c>
      <c r="F4859" t="s">
        <v>380</v>
      </c>
      <c r="G4859" t="s">
        <v>1237</v>
      </c>
      <c r="J4859">
        <v>5</v>
      </c>
    </row>
    <row r="4860" spans="1:10">
      <c r="A4860">
        <v>806106</v>
      </c>
      <c r="B4860" t="s">
        <v>925</v>
      </c>
      <c r="C4860" t="s">
        <v>5181</v>
      </c>
      <c r="D4860" t="s">
        <v>1241</v>
      </c>
      <c r="E4860" t="s">
        <v>1242</v>
      </c>
      <c r="F4860" t="s">
        <v>380</v>
      </c>
      <c r="G4860" t="s">
        <v>1237</v>
      </c>
      <c r="J4860">
        <v>6</v>
      </c>
    </row>
    <row r="4861" spans="1:10">
      <c r="A4861">
        <v>803698</v>
      </c>
      <c r="B4861" t="s">
        <v>929</v>
      </c>
      <c r="C4861" t="s">
        <v>5182</v>
      </c>
      <c r="D4861" t="s">
        <v>1241</v>
      </c>
      <c r="E4861" t="s">
        <v>1235</v>
      </c>
      <c r="F4861" t="s">
        <v>380</v>
      </c>
      <c r="G4861" t="s">
        <v>1237</v>
      </c>
      <c r="J4861">
        <v>4</v>
      </c>
    </row>
    <row r="4862" spans="1:10">
      <c r="A4862">
        <v>707974</v>
      </c>
      <c r="B4862" t="s">
        <v>1411</v>
      </c>
      <c r="C4862" t="s">
        <v>5183</v>
      </c>
      <c r="D4862" t="s">
        <v>1234</v>
      </c>
      <c r="F4862" t="s">
        <v>380</v>
      </c>
      <c r="G4862" t="s">
        <v>1237</v>
      </c>
      <c r="J4862">
        <v>83</v>
      </c>
    </row>
    <row r="4863" spans="1:10">
      <c r="A4863">
        <v>706399</v>
      </c>
      <c r="B4863" t="s">
        <v>1069</v>
      </c>
      <c r="C4863" t="s">
        <v>5183</v>
      </c>
      <c r="D4863" t="s">
        <v>1234</v>
      </c>
      <c r="E4863" t="s">
        <v>1271</v>
      </c>
      <c r="F4863" t="s">
        <v>380</v>
      </c>
      <c r="G4863" t="s">
        <v>1237</v>
      </c>
      <c r="J4863">
        <v>78</v>
      </c>
    </row>
    <row r="4864" spans="1:10">
      <c r="A4864">
        <v>715034</v>
      </c>
      <c r="B4864" t="s">
        <v>4349</v>
      </c>
      <c r="C4864" t="s">
        <v>1349</v>
      </c>
      <c r="D4864" t="s">
        <v>1234</v>
      </c>
      <c r="E4864" t="s">
        <v>1236</v>
      </c>
      <c r="F4864" t="s">
        <v>179</v>
      </c>
      <c r="G4864" t="s">
        <v>1237</v>
      </c>
      <c r="H4864" t="s">
        <v>1243</v>
      </c>
      <c r="J4864">
        <v>12</v>
      </c>
    </row>
    <row r="4865" spans="1:10">
      <c r="A4865">
        <v>700458</v>
      </c>
      <c r="B4865" t="s">
        <v>5184</v>
      </c>
      <c r="C4865" t="s">
        <v>5185</v>
      </c>
      <c r="D4865" t="s">
        <v>1234</v>
      </c>
      <c r="F4865" t="s">
        <v>380</v>
      </c>
      <c r="G4865" t="s">
        <v>1237</v>
      </c>
      <c r="J4865">
        <v>74</v>
      </c>
    </row>
    <row r="4866" spans="1:10">
      <c r="A4866">
        <v>803329</v>
      </c>
      <c r="B4866" t="s">
        <v>1333</v>
      </c>
      <c r="C4866" t="s">
        <v>5186</v>
      </c>
      <c r="D4866" t="s">
        <v>1241</v>
      </c>
      <c r="E4866" t="s">
        <v>1236</v>
      </c>
      <c r="F4866" t="s">
        <v>380</v>
      </c>
      <c r="G4866" t="s">
        <v>1237</v>
      </c>
      <c r="J4866">
        <v>92</v>
      </c>
    </row>
    <row r="4867" spans="1:10">
      <c r="A4867">
        <v>718102</v>
      </c>
      <c r="B4867" t="s">
        <v>1331</v>
      </c>
      <c r="C4867" t="s">
        <v>5187</v>
      </c>
      <c r="D4867" t="s">
        <v>1234</v>
      </c>
      <c r="E4867" t="s">
        <v>1236</v>
      </c>
      <c r="F4867" t="s">
        <v>179</v>
      </c>
      <c r="G4867" t="s">
        <v>1237</v>
      </c>
      <c r="J4867">
        <v>88</v>
      </c>
    </row>
    <row r="4868" spans="1:10">
      <c r="A4868">
        <v>811597</v>
      </c>
      <c r="B4868" t="s">
        <v>1355</v>
      </c>
      <c r="C4868" t="s">
        <v>5187</v>
      </c>
      <c r="D4868" t="s">
        <v>1241</v>
      </c>
      <c r="E4868" t="s">
        <v>1236</v>
      </c>
      <c r="F4868" t="s">
        <v>179</v>
      </c>
      <c r="G4868" t="s">
        <v>1237</v>
      </c>
      <c r="J4868">
        <v>88</v>
      </c>
    </row>
    <row r="4869" spans="1:10">
      <c r="A4869">
        <v>707161</v>
      </c>
      <c r="B4869" t="s">
        <v>529</v>
      </c>
      <c r="C4869" t="s">
        <v>5188</v>
      </c>
      <c r="D4869" t="s">
        <v>1234</v>
      </c>
      <c r="F4869" t="s">
        <v>380</v>
      </c>
      <c r="G4869" t="s">
        <v>1237</v>
      </c>
      <c r="H4869" t="s">
        <v>1243</v>
      </c>
      <c r="J4869">
        <v>81</v>
      </c>
    </row>
    <row r="4870" spans="1:10">
      <c r="A4870">
        <v>706257</v>
      </c>
      <c r="B4870" t="s">
        <v>652</v>
      </c>
      <c r="C4870" t="s">
        <v>5189</v>
      </c>
      <c r="D4870" t="s">
        <v>1234</v>
      </c>
      <c r="F4870" t="s">
        <v>179</v>
      </c>
      <c r="G4870" t="s">
        <v>1237</v>
      </c>
      <c r="H4870" t="s">
        <v>1243</v>
      </c>
      <c r="I4870">
        <v>9150230</v>
      </c>
      <c r="J4870">
        <v>92</v>
      </c>
    </row>
    <row r="4871" spans="1:10">
      <c r="A4871">
        <v>708697</v>
      </c>
      <c r="B4871" t="s">
        <v>1404</v>
      </c>
      <c r="C4871" t="s">
        <v>5189</v>
      </c>
      <c r="D4871" t="s">
        <v>1234</v>
      </c>
      <c r="E4871" t="s">
        <v>1236</v>
      </c>
      <c r="F4871" t="s">
        <v>1507</v>
      </c>
      <c r="G4871" t="s">
        <v>1237</v>
      </c>
      <c r="J4871">
        <v>96</v>
      </c>
    </row>
    <row r="4872" spans="1:10">
      <c r="A4872">
        <v>714871</v>
      </c>
      <c r="B4872" t="s">
        <v>671</v>
      </c>
      <c r="C4872" t="s">
        <v>5189</v>
      </c>
      <c r="D4872" t="s">
        <v>1234</v>
      </c>
      <c r="E4872" t="s">
        <v>1245</v>
      </c>
      <c r="F4872" t="s">
        <v>5190</v>
      </c>
      <c r="G4872" t="s">
        <v>1237</v>
      </c>
      <c r="H4872" t="s">
        <v>1243</v>
      </c>
      <c r="J4872">
        <v>84</v>
      </c>
    </row>
    <row r="4873" spans="1:10">
      <c r="A4873">
        <v>711197</v>
      </c>
      <c r="B4873" t="s">
        <v>655</v>
      </c>
      <c r="C4873" t="s">
        <v>5189</v>
      </c>
      <c r="D4873" t="s">
        <v>1234</v>
      </c>
      <c r="F4873" t="s">
        <v>1507</v>
      </c>
      <c r="G4873" t="s">
        <v>1237</v>
      </c>
      <c r="J4873">
        <v>68</v>
      </c>
    </row>
    <row r="4874" spans="1:10">
      <c r="A4874">
        <v>774757</v>
      </c>
      <c r="B4874" t="s">
        <v>525</v>
      </c>
      <c r="C4874" t="s">
        <v>5189</v>
      </c>
      <c r="D4874" t="s">
        <v>1234</v>
      </c>
      <c r="E4874" t="s">
        <v>1312</v>
      </c>
      <c r="F4874" t="s">
        <v>219</v>
      </c>
      <c r="G4874" t="s">
        <v>1237</v>
      </c>
      <c r="H4874" t="s">
        <v>1243</v>
      </c>
      <c r="J4874">
        <v>1</v>
      </c>
    </row>
    <row r="4875" spans="1:10">
      <c r="A4875">
        <v>714629</v>
      </c>
      <c r="B4875" t="s">
        <v>938</v>
      </c>
      <c r="C4875" t="s">
        <v>5189</v>
      </c>
      <c r="D4875" t="s">
        <v>1234</v>
      </c>
      <c r="F4875" t="s">
        <v>380</v>
      </c>
      <c r="G4875" t="s">
        <v>1237</v>
      </c>
      <c r="J4875">
        <v>75</v>
      </c>
    </row>
    <row r="4876" spans="1:10">
      <c r="A4876">
        <v>701330</v>
      </c>
      <c r="B4876" t="s">
        <v>938</v>
      </c>
      <c r="C4876" t="s">
        <v>5189</v>
      </c>
      <c r="D4876" t="s">
        <v>1234</v>
      </c>
      <c r="E4876" t="s">
        <v>1242</v>
      </c>
      <c r="F4876" t="s">
        <v>380</v>
      </c>
      <c r="G4876" t="s">
        <v>1237</v>
      </c>
      <c r="J4876">
        <v>77</v>
      </c>
    </row>
    <row r="4877" spans="1:10">
      <c r="A4877">
        <v>775100</v>
      </c>
      <c r="B4877" t="s">
        <v>1298</v>
      </c>
      <c r="C4877" t="s">
        <v>5189</v>
      </c>
      <c r="D4877" t="s">
        <v>1234</v>
      </c>
      <c r="E4877" t="s">
        <v>1236</v>
      </c>
      <c r="F4877" t="s">
        <v>1507</v>
      </c>
      <c r="G4877" t="s">
        <v>1237</v>
      </c>
      <c r="H4877" t="s">
        <v>1243</v>
      </c>
      <c r="I4877">
        <v>9150226</v>
      </c>
      <c r="J4877">
        <v>3</v>
      </c>
    </row>
    <row r="4878" spans="1:10">
      <c r="A4878">
        <v>704654</v>
      </c>
      <c r="B4878" t="s">
        <v>675</v>
      </c>
      <c r="C4878" t="s">
        <v>5191</v>
      </c>
      <c r="D4878" t="s">
        <v>1234</v>
      </c>
      <c r="F4878" t="s">
        <v>380</v>
      </c>
      <c r="G4878" t="s">
        <v>1237</v>
      </c>
      <c r="J4878">
        <v>87</v>
      </c>
    </row>
    <row r="4879" spans="1:10">
      <c r="A4879">
        <v>888423</v>
      </c>
      <c r="B4879" t="s">
        <v>333</v>
      </c>
      <c r="C4879" t="s">
        <v>5192</v>
      </c>
      <c r="D4879" t="s">
        <v>1241</v>
      </c>
      <c r="E4879" t="s">
        <v>1312</v>
      </c>
      <c r="F4879" t="s">
        <v>219</v>
      </c>
      <c r="G4879" t="s">
        <v>1237</v>
      </c>
      <c r="H4879" t="s">
        <v>1243</v>
      </c>
      <c r="I4879">
        <v>9155138</v>
      </c>
      <c r="J4879">
        <v>9</v>
      </c>
    </row>
    <row r="4880" spans="1:10">
      <c r="A4880">
        <v>800713</v>
      </c>
      <c r="B4880" t="s">
        <v>1751</v>
      </c>
      <c r="C4880" t="s">
        <v>5192</v>
      </c>
      <c r="D4880" t="s">
        <v>1241</v>
      </c>
      <c r="E4880" t="s">
        <v>1242</v>
      </c>
      <c r="F4880" t="s">
        <v>380</v>
      </c>
      <c r="G4880" t="s">
        <v>1237</v>
      </c>
      <c r="J4880">
        <v>80</v>
      </c>
    </row>
    <row r="4881" spans="1:10">
      <c r="A4881">
        <v>889183</v>
      </c>
      <c r="B4881" t="s">
        <v>1406</v>
      </c>
      <c r="C4881" t="s">
        <v>5193</v>
      </c>
      <c r="D4881" t="s">
        <v>1241</v>
      </c>
      <c r="F4881" t="s">
        <v>380</v>
      </c>
      <c r="G4881" t="s">
        <v>1237</v>
      </c>
      <c r="H4881" t="s">
        <v>1243</v>
      </c>
      <c r="J4881">
        <v>9</v>
      </c>
    </row>
    <row r="4882" spans="1:10">
      <c r="A4882">
        <v>713074</v>
      </c>
      <c r="B4882" t="s">
        <v>1019</v>
      </c>
      <c r="C4882" t="s">
        <v>1288</v>
      </c>
      <c r="D4882" t="s">
        <v>1234</v>
      </c>
      <c r="E4882" t="s">
        <v>1256</v>
      </c>
      <c r="F4882" t="s">
        <v>380</v>
      </c>
      <c r="G4882" t="s">
        <v>1237</v>
      </c>
      <c r="J4882">
        <v>88</v>
      </c>
    </row>
    <row r="4883" spans="1:10">
      <c r="A4883">
        <v>712964</v>
      </c>
      <c r="B4883" t="s">
        <v>529</v>
      </c>
      <c r="C4883" t="s">
        <v>5194</v>
      </c>
      <c r="D4883" t="s">
        <v>1234</v>
      </c>
      <c r="E4883" t="s">
        <v>1250</v>
      </c>
      <c r="F4883" t="s">
        <v>380</v>
      </c>
      <c r="G4883" t="s">
        <v>1237</v>
      </c>
      <c r="H4883" t="s">
        <v>1243</v>
      </c>
      <c r="J4883">
        <v>85</v>
      </c>
    </row>
    <row r="4884" spans="1:10">
      <c r="A4884">
        <v>714408</v>
      </c>
      <c r="B4884" t="s">
        <v>655</v>
      </c>
      <c r="C4884" t="s">
        <v>5194</v>
      </c>
      <c r="D4884" t="s">
        <v>1234</v>
      </c>
      <c r="E4884" t="s">
        <v>1236</v>
      </c>
      <c r="F4884" t="s">
        <v>380</v>
      </c>
      <c r="G4884" t="s">
        <v>1237</v>
      </c>
      <c r="H4884" t="s">
        <v>1243</v>
      </c>
      <c r="J4884">
        <v>80</v>
      </c>
    </row>
    <row r="4885" spans="1:10">
      <c r="A4885">
        <v>776089</v>
      </c>
      <c r="B4885" t="s">
        <v>938</v>
      </c>
      <c r="C4885" t="s">
        <v>5194</v>
      </c>
      <c r="D4885" t="s">
        <v>1234</v>
      </c>
      <c r="E4885" t="s">
        <v>1254</v>
      </c>
      <c r="F4885" t="s">
        <v>380</v>
      </c>
      <c r="G4885" t="s">
        <v>1237</v>
      </c>
      <c r="H4885" t="s">
        <v>1243</v>
      </c>
      <c r="J4885">
        <v>6</v>
      </c>
    </row>
    <row r="4886" spans="1:10">
      <c r="A4886">
        <v>706267</v>
      </c>
      <c r="B4886" t="s">
        <v>938</v>
      </c>
      <c r="C4886" t="s">
        <v>5195</v>
      </c>
      <c r="D4886" t="s">
        <v>1234</v>
      </c>
      <c r="E4886" t="s">
        <v>1242</v>
      </c>
      <c r="F4886" t="s">
        <v>380</v>
      </c>
      <c r="G4886" t="s">
        <v>1237</v>
      </c>
      <c r="J4886">
        <v>8</v>
      </c>
    </row>
    <row r="4887" spans="1:10">
      <c r="A4887">
        <v>700643</v>
      </c>
      <c r="B4887" t="s">
        <v>675</v>
      </c>
      <c r="C4887" t="s">
        <v>5196</v>
      </c>
      <c r="D4887" t="s">
        <v>1234</v>
      </c>
      <c r="E4887" t="s">
        <v>1236</v>
      </c>
      <c r="F4887" t="s">
        <v>380</v>
      </c>
      <c r="G4887" t="s">
        <v>1237</v>
      </c>
      <c r="J4887">
        <v>91</v>
      </c>
    </row>
    <row r="4888" spans="1:10">
      <c r="A4888">
        <v>718382</v>
      </c>
      <c r="B4888" t="s">
        <v>5197</v>
      </c>
      <c r="C4888" t="s">
        <v>5198</v>
      </c>
      <c r="D4888" t="s">
        <v>1234</v>
      </c>
      <c r="E4888" t="s">
        <v>1254</v>
      </c>
      <c r="F4888" t="s">
        <v>380</v>
      </c>
      <c r="G4888" t="s">
        <v>1237</v>
      </c>
      <c r="J4888">
        <v>98</v>
      </c>
    </row>
    <row r="4889" spans="1:10">
      <c r="A4889">
        <v>701134</v>
      </c>
      <c r="B4889" t="s">
        <v>1288</v>
      </c>
      <c r="C4889" t="s">
        <v>5198</v>
      </c>
      <c r="D4889" t="s">
        <v>1234</v>
      </c>
      <c r="E4889" t="s">
        <v>1254</v>
      </c>
      <c r="F4889" t="s">
        <v>380</v>
      </c>
      <c r="G4889" t="s">
        <v>1237</v>
      </c>
      <c r="J4889">
        <v>3</v>
      </c>
    </row>
    <row r="4890" spans="1:10">
      <c r="A4890">
        <v>718578</v>
      </c>
      <c r="B4890" t="s">
        <v>1539</v>
      </c>
      <c r="C4890" t="s">
        <v>5199</v>
      </c>
      <c r="D4890" t="s">
        <v>1234</v>
      </c>
      <c r="E4890" t="s">
        <v>1248</v>
      </c>
      <c r="F4890" t="s">
        <v>2845</v>
      </c>
      <c r="G4890" t="s">
        <v>1237</v>
      </c>
      <c r="J4890">
        <v>10</v>
      </c>
    </row>
    <row r="4891" spans="1:10">
      <c r="A4891">
        <v>802017</v>
      </c>
      <c r="B4891" t="s">
        <v>1500</v>
      </c>
      <c r="C4891" t="s">
        <v>5200</v>
      </c>
      <c r="D4891" t="s">
        <v>1241</v>
      </c>
      <c r="E4891" t="s">
        <v>1248</v>
      </c>
      <c r="F4891" t="s">
        <v>2845</v>
      </c>
      <c r="G4891" t="s">
        <v>1237</v>
      </c>
      <c r="J4891">
        <v>13</v>
      </c>
    </row>
    <row r="4892" spans="1:10">
      <c r="A4892">
        <v>710383</v>
      </c>
      <c r="B4892" t="s">
        <v>675</v>
      </c>
      <c r="C4892" t="s">
        <v>5201</v>
      </c>
      <c r="D4892" t="s">
        <v>1234</v>
      </c>
      <c r="F4892" t="s">
        <v>380</v>
      </c>
      <c r="G4892" t="s">
        <v>1237</v>
      </c>
      <c r="J4892">
        <v>92</v>
      </c>
    </row>
    <row r="4893" spans="1:10">
      <c r="A4893">
        <v>776101</v>
      </c>
      <c r="B4893" t="s">
        <v>1298</v>
      </c>
      <c r="C4893" t="s">
        <v>5202</v>
      </c>
      <c r="D4893" t="s">
        <v>1234</v>
      </c>
      <c r="E4893" t="s">
        <v>1254</v>
      </c>
      <c r="F4893" t="s">
        <v>380</v>
      </c>
      <c r="G4893" t="s">
        <v>1237</v>
      </c>
      <c r="H4893" t="s">
        <v>1243</v>
      </c>
      <c r="J4893">
        <v>7</v>
      </c>
    </row>
    <row r="4894" spans="1:10">
      <c r="A4894">
        <v>713707</v>
      </c>
      <c r="B4894" t="s">
        <v>525</v>
      </c>
      <c r="C4894" t="s">
        <v>5203</v>
      </c>
      <c r="D4894" t="s">
        <v>1234</v>
      </c>
      <c r="E4894" t="s">
        <v>1254</v>
      </c>
      <c r="F4894" t="s">
        <v>1261</v>
      </c>
      <c r="G4894" t="s">
        <v>1237</v>
      </c>
      <c r="J4894">
        <v>97</v>
      </c>
    </row>
    <row r="4895" spans="1:10">
      <c r="A4895">
        <v>801609</v>
      </c>
      <c r="B4895" t="s">
        <v>1605</v>
      </c>
      <c r="C4895" t="s">
        <v>5204</v>
      </c>
      <c r="D4895" t="s">
        <v>1241</v>
      </c>
      <c r="F4895" t="s">
        <v>210</v>
      </c>
      <c r="G4895" t="s">
        <v>1237</v>
      </c>
      <c r="H4895" t="s">
        <v>1243</v>
      </c>
      <c r="J4895">
        <v>74</v>
      </c>
    </row>
    <row r="4896" spans="1:10">
      <c r="A4896">
        <v>709854</v>
      </c>
      <c r="B4896" t="s">
        <v>1023</v>
      </c>
      <c r="C4896" t="s">
        <v>5205</v>
      </c>
      <c r="D4896" t="s">
        <v>1234</v>
      </c>
      <c r="E4896" t="s">
        <v>1236</v>
      </c>
      <c r="F4896" t="s">
        <v>380</v>
      </c>
      <c r="G4896" t="s">
        <v>1237</v>
      </c>
      <c r="H4896" t="s">
        <v>1243</v>
      </c>
      <c r="J4896">
        <v>88</v>
      </c>
    </row>
    <row r="4897" spans="1:10">
      <c r="A4897">
        <v>716243</v>
      </c>
      <c r="B4897" t="s">
        <v>1023</v>
      </c>
      <c r="C4897" t="s">
        <v>5206</v>
      </c>
      <c r="D4897" t="s">
        <v>1234</v>
      </c>
      <c r="E4897" t="s">
        <v>1236</v>
      </c>
      <c r="F4897" t="s">
        <v>380</v>
      </c>
      <c r="G4897" t="s">
        <v>1237</v>
      </c>
      <c r="J4897">
        <v>89</v>
      </c>
    </row>
    <row r="4898" spans="1:10">
      <c r="A4898">
        <v>802399</v>
      </c>
      <c r="B4898" t="s">
        <v>1085</v>
      </c>
      <c r="C4898" t="s">
        <v>5207</v>
      </c>
      <c r="D4898" t="s">
        <v>1241</v>
      </c>
      <c r="E4898" t="s">
        <v>1256</v>
      </c>
      <c r="F4898" t="s">
        <v>327</v>
      </c>
      <c r="G4898" t="s">
        <v>1237</v>
      </c>
      <c r="J4898">
        <v>6</v>
      </c>
    </row>
    <row r="4899" spans="1:10">
      <c r="A4899">
        <v>809598</v>
      </c>
      <c r="B4899" t="s">
        <v>1351</v>
      </c>
      <c r="C4899" t="s">
        <v>5208</v>
      </c>
      <c r="D4899" t="s">
        <v>1241</v>
      </c>
      <c r="E4899" t="s">
        <v>1319</v>
      </c>
      <c r="F4899" t="s">
        <v>380</v>
      </c>
      <c r="G4899" t="s">
        <v>1237</v>
      </c>
      <c r="H4899" t="s">
        <v>1243</v>
      </c>
      <c r="J4899">
        <v>88</v>
      </c>
    </row>
    <row r="4900" spans="1:10">
      <c r="A4900">
        <v>714273</v>
      </c>
      <c r="B4900" t="s">
        <v>1404</v>
      </c>
      <c r="C4900" t="s">
        <v>5209</v>
      </c>
      <c r="D4900" t="s">
        <v>1234</v>
      </c>
      <c r="E4900" t="s">
        <v>1242</v>
      </c>
      <c r="F4900" t="s">
        <v>380</v>
      </c>
      <c r="G4900" t="s">
        <v>1237</v>
      </c>
      <c r="J4900">
        <v>82</v>
      </c>
    </row>
    <row r="4901" spans="1:10">
      <c r="A4901">
        <v>813179</v>
      </c>
      <c r="B4901" t="s">
        <v>1795</v>
      </c>
      <c r="C4901" t="s">
        <v>5210</v>
      </c>
      <c r="D4901" t="s">
        <v>1241</v>
      </c>
      <c r="F4901" t="s">
        <v>380</v>
      </c>
      <c r="G4901" t="s">
        <v>1237</v>
      </c>
      <c r="H4901" t="s">
        <v>1243</v>
      </c>
      <c r="J4901">
        <v>92</v>
      </c>
    </row>
    <row r="4902" spans="1:10">
      <c r="A4902">
        <v>705767</v>
      </c>
      <c r="B4902" t="s">
        <v>2838</v>
      </c>
      <c r="C4902" t="s">
        <v>5211</v>
      </c>
      <c r="D4902" t="s">
        <v>1234</v>
      </c>
      <c r="E4902" t="s">
        <v>1271</v>
      </c>
      <c r="F4902" t="s">
        <v>380</v>
      </c>
      <c r="G4902" t="s">
        <v>1237</v>
      </c>
      <c r="J4902">
        <v>77</v>
      </c>
    </row>
    <row r="4903" spans="1:10">
      <c r="A4903">
        <v>889145</v>
      </c>
      <c r="B4903" t="s">
        <v>1585</v>
      </c>
      <c r="C4903" t="s">
        <v>5212</v>
      </c>
      <c r="D4903" t="s">
        <v>1241</v>
      </c>
      <c r="F4903" t="s">
        <v>380</v>
      </c>
      <c r="G4903" t="s">
        <v>1237</v>
      </c>
      <c r="H4903" t="s">
        <v>1243</v>
      </c>
      <c r="J4903">
        <v>6</v>
      </c>
    </row>
    <row r="4904" spans="1:10">
      <c r="A4904">
        <v>801315</v>
      </c>
      <c r="B4904" t="s">
        <v>5213</v>
      </c>
      <c r="C4904" t="s">
        <v>5214</v>
      </c>
      <c r="D4904" t="s">
        <v>1241</v>
      </c>
      <c r="E4904" t="s">
        <v>1242</v>
      </c>
      <c r="F4904" t="s">
        <v>380</v>
      </c>
      <c r="G4904" t="s">
        <v>1237</v>
      </c>
      <c r="J4904">
        <v>90</v>
      </c>
    </row>
    <row r="4905" spans="1:10">
      <c r="A4905">
        <v>701056</v>
      </c>
      <c r="B4905" t="s">
        <v>1411</v>
      </c>
      <c r="C4905" t="s">
        <v>5215</v>
      </c>
      <c r="D4905" t="s">
        <v>1234</v>
      </c>
      <c r="F4905" t="s">
        <v>380</v>
      </c>
      <c r="G4905" t="s">
        <v>1237</v>
      </c>
      <c r="J4905">
        <v>79</v>
      </c>
    </row>
    <row r="4906" spans="1:10">
      <c r="A4906">
        <v>715429</v>
      </c>
      <c r="B4906" t="s">
        <v>1298</v>
      </c>
      <c r="C4906" t="s">
        <v>5215</v>
      </c>
      <c r="D4906" t="s">
        <v>1234</v>
      </c>
      <c r="E4906" t="s">
        <v>1319</v>
      </c>
      <c r="F4906" t="s">
        <v>380</v>
      </c>
      <c r="G4906" t="s">
        <v>1237</v>
      </c>
      <c r="H4906" t="s">
        <v>1243</v>
      </c>
      <c r="J4906">
        <v>84</v>
      </c>
    </row>
    <row r="4907" spans="1:10">
      <c r="A4907">
        <v>776017</v>
      </c>
      <c r="B4907" t="s">
        <v>1288</v>
      </c>
      <c r="C4907" t="s">
        <v>5216</v>
      </c>
      <c r="D4907" t="s">
        <v>1234</v>
      </c>
      <c r="E4907" t="s">
        <v>1236</v>
      </c>
      <c r="F4907" t="s">
        <v>380</v>
      </c>
      <c r="G4907" t="s">
        <v>1237</v>
      </c>
      <c r="H4907" t="s">
        <v>1243</v>
      </c>
      <c r="J4907">
        <v>4</v>
      </c>
    </row>
    <row r="4908" spans="1:10">
      <c r="A4908">
        <v>702068</v>
      </c>
      <c r="B4908" t="s">
        <v>1373</v>
      </c>
      <c r="C4908" t="s">
        <v>5217</v>
      </c>
      <c r="D4908" t="s">
        <v>1234</v>
      </c>
      <c r="E4908" t="s">
        <v>1256</v>
      </c>
      <c r="F4908" t="s">
        <v>380</v>
      </c>
      <c r="G4908" t="s">
        <v>1237</v>
      </c>
      <c r="H4908" t="s">
        <v>1243</v>
      </c>
      <c r="J4908">
        <v>91</v>
      </c>
    </row>
    <row r="4909" spans="1:10">
      <c r="A4909">
        <v>802100</v>
      </c>
      <c r="B4909" t="s">
        <v>130</v>
      </c>
      <c r="C4909" t="s">
        <v>5218</v>
      </c>
      <c r="D4909" t="s">
        <v>1241</v>
      </c>
      <c r="E4909" t="s">
        <v>1256</v>
      </c>
      <c r="F4909" t="s">
        <v>1647</v>
      </c>
      <c r="G4909" t="s">
        <v>1237</v>
      </c>
      <c r="J4909">
        <v>9</v>
      </c>
    </row>
    <row r="4910" spans="1:10">
      <c r="A4910">
        <v>718721</v>
      </c>
      <c r="B4910" t="s">
        <v>2658</v>
      </c>
      <c r="C4910" t="s">
        <v>5219</v>
      </c>
      <c r="D4910" t="s">
        <v>1234</v>
      </c>
      <c r="E4910" t="s">
        <v>1256</v>
      </c>
      <c r="F4910" t="s">
        <v>380</v>
      </c>
      <c r="G4910" t="s">
        <v>1237</v>
      </c>
      <c r="H4910" t="s">
        <v>1243</v>
      </c>
      <c r="J4910">
        <v>81</v>
      </c>
    </row>
    <row r="4911" spans="1:10">
      <c r="A4911">
        <v>714216</v>
      </c>
      <c r="B4911" t="s">
        <v>652</v>
      </c>
      <c r="C4911" t="s">
        <v>5220</v>
      </c>
      <c r="D4911" t="s">
        <v>1234</v>
      </c>
      <c r="E4911" t="s">
        <v>1242</v>
      </c>
      <c r="F4911" t="s">
        <v>380</v>
      </c>
      <c r="G4911" t="s">
        <v>1237</v>
      </c>
      <c r="J4911">
        <v>6</v>
      </c>
    </row>
    <row r="4912" spans="1:10">
      <c r="A4912">
        <v>805005</v>
      </c>
      <c r="B4912" t="s">
        <v>925</v>
      </c>
      <c r="C4912" t="s">
        <v>5221</v>
      </c>
      <c r="D4912" t="s">
        <v>1241</v>
      </c>
      <c r="E4912" t="s">
        <v>1242</v>
      </c>
      <c r="F4912" t="s">
        <v>380</v>
      </c>
      <c r="G4912" t="s">
        <v>1237</v>
      </c>
      <c r="J4912">
        <v>9</v>
      </c>
    </row>
    <row r="4913" spans="1:10">
      <c r="A4913">
        <v>805646</v>
      </c>
      <c r="B4913" t="s">
        <v>965</v>
      </c>
      <c r="C4913" t="s">
        <v>5222</v>
      </c>
      <c r="D4913" t="s">
        <v>1241</v>
      </c>
      <c r="F4913" t="s">
        <v>1261</v>
      </c>
      <c r="G4913" t="s">
        <v>1237</v>
      </c>
      <c r="J4913">
        <v>77</v>
      </c>
    </row>
    <row r="4914" spans="1:10">
      <c r="A4914">
        <v>700266</v>
      </c>
      <c r="B4914" t="s">
        <v>1349</v>
      </c>
      <c r="C4914" t="s">
        <v>5223</v>
      </c>
      <c r="D4914" t="s">
        <v>1234</v>
      </c>
      <c r="E4914" t="s">
        <v>1242</v>
      </c>
      <c r="F4914" t="s">
        <v>1261</v>
      </c>
      <c r="G4914" t="s">
        <v>1237</v>
      </c>
      <c r="J4914">
        <v>10</v>
      </c>
    </row>
    <row r="4915" spans="1:10">
      <c r="A4915">
        <v>708151</v>
      </c>
      <c r="B4915" t="s">
        <v>1424</v>
      </c>
      <c r="C4915" t="s">
        <v>5224</v>
      </c>
      <c r="D4915" t="s">
        <v>1234</v>
      </c>
      <c r="E4915" t="s">
        <v>1242</v>
      </c>
      <c r="F4915" t="s">
        <v>380</v>
      </c>
      <c r="G4915" t="s">
        <v>1237</v>
      </c>
      <c r="J4915">
        <v>13</v>
      </c>
    </row>
    <row r="4916" spans="1:10">
      <c r="A4916">
        <v>891754</v>
      </c>
      <c r="B4916" t="s">
        <v>990</v>
      </c>
      <c r="C4916" t="s">
        <v>5225</v>
      </c>
      <c r="D4916" t="s">
        <v>1241</v>
      </c>
      <c r="E4916" t="s">
        <v>1256</v>
      </c>
      <c r="F4916" t="s">
        <v>197</v>
      </c>
      <c r="G4916" t="s">
        <v>1237</v>
      </c>
      <c r="J4916">
        <v>16</v>
      </c>
    </row>
    <row r="4917" spans="1:10">
      <c r="A4917">
        <v>703532</v>
      </c>
      <c r="B4917" t="s">
        <v>1842</v>
      </c>
      <c r="C4917" t="s">
        <v>5226</v>
      </c>
      <c r="D4917" t="s">
        <v>1234</v>
      </c>
      <c r="E4917" t="s">
        <v>1271</v>
      </c>
      <c r="F4917" t="s">
        <v>348</v>
      </c>
      <c r="G4917" t="s">
        <v>1237</v>
      </c>
      <c r="H4917" t="s">
        <v>1243</v>
      </c>
      <c r="J4917">
        <v>6</v>
      </c>
    </row>
    <row r="4918" spans="1:10">
      <c r="A4918">
        <v>712471</v>
      </c>
      <c r="B4918" t="s">
        <v>1666</v>
      </c>
      <c r="C4918" t="s">
        <v>5226</v>
      </c>
      <c r="D4918" t="s">
        <v>1234</v>
      </c>
      <c r="F4918" t="s">
        <v>380</v>
      </c>
      <c r="G4918" t="s">
        <v>1237</v>
      </c>
      <c r="J4918">
        <v>89</v>
      </c>
    </row>
    <row r="4919" spans="1:10">
      <c r="A4919">
        <v>711232</v>
      </c>
      <c r="B4919" t="s">
        <v>5227</v>
      </c>
      <c r="C4919" t="s">
        <v>5226</v>
      </c>
      <c r="D4919" t="s">
        <v>1234</v>
      </c>
      <c r="E4919" t="s">
        <v>1271</v>
      </c>
      <c r="F4919" t="s">
        <v>348</v>
      </c>
      <c r="G4919" t="s">
        <v>1237</v>
      </c>
      <c r="H4919" t="s">
        <v>1243</v>
      </c>
      <c r="J4919">
        <v>9</v>
      </c>
    </row>
    <row r="4920" spans="1:10">
      <c r="A4920">
        <v>889151</v>
      </c>
      <c r="B4920" t="s">
        <v>919</v>
      </c>
      <c r="C4920" t="s">
        <v>5228</v>
      </c>
      <c r="D4920" t="s">
        <v>1241</v>
      </c>
      <c r="E4920" t="s">
        <v>1242</v>
      </c>
      <c r="F4920" t="s">
        <v>380</v>
      </c>
      <c r="G4920" t="s">
        <v>1237</v>
      </c>
      <c r="H4920" t="s">
        <v>1243</v>
      </c>
      <c r="J4920">
        <v>8</v>
      </c>
    </row>
    <row r="4921" spans="1:10">
      <c r="A4921">
        <v>805121</v>
      </c>
      <c r="B4921" t="s">
        <v>1563</v>
      </c>
      <c r="C4921" t="s">
        <v>5228</v>
      </c>
      <c r="D4921" t="s">
        <v>1241</v>
      </c>
      <c r="E4921" t="s">
        <v>1242</v>
      </c>
      <c r="F4921" t="s">
        <v>380</v>
      </c>
      <c r="G4921" t="s">
        <v>1237</v>
      </c>
      <c r="J4921">
        <v>4</v>
      </c>
    </row>
    <row r="4922" spans="1:10">
      <c r="A4922">
        <v>801152</v>
      </c>
      <c r="B4922" t="s">
        <v>1636</v>
      </c>
      <c r="C4922" t="s">
        <v>5228</v>
      </c>
      <c r="D4922" t="s">
        <v>1241</v>
      </c>
      <c r="E4922" t="s">
        <v>1236</v>
      </c>
      <c r="F4922" t="s">
        <v>348</v>
      </c>
      <c r="G4922" t="s">
        <v>1237</v>
      </c>
      <c r="H4922" t="s">
        <v>1243</v>
      </c>
      <c r="J4922">
        <v>13</v>
      </c>
    </row>
    <row r="4923" spans="1:10">
      <c r="A4923">
        <v>709329</v>
      </c>
      <c r="B4923" t="s">
        <v>5229</v>
      </c>
      <c r="C4923" t="s">
        <v>5230</v>
      </c>
      <c r="D4923" t="s">
        <v>1234</v>
      </c>
      <c r="E4923" t="s">
        <v>1256</v>
      </c>
      <c r="F4923" t="s">
        <v>348</v>
      </c>
      <c r="G4923" t="s">
        <v>1237</v>
      </c>
      <c r="H4923" t="s">
        <v>1243</v>
      </c>
      <c r="J4923">
        <v>6</v>
      </c>
    </row>
    <row r="4924" spans="1:10">
      <c r="A4924">
        <v>716287</v>
      </c>
      <c r="B4924" t="s">
        <v>652</v>
      </c>
      <c r="C4924" t="s">
        <v>5231</v>
      </c>
      <c r="D4924" t="s">
        <v>1234</v>
      </c>
      <c r="E4924" t="s">
        <v>1319</v>
      </c>
      <c r="F4924" t="s">
        <v>179</v>
      </c>
      <c r="G4924" t="s">
        <v>1237</v>
      </c>
      <c r="H4924" t="s">
        <v>1243</v>
      </c>
      <c r="J4924">
        <v>2</v>
      </c>
    </row>
    <row r="4925" spans="1:10">
      <c r="A4925">
        <v>709773</v>
      </c>
      <c r="B4925" t="s">
        <v>529</v>
      </c>
      <c r="C4925" t="s">
        <v>5231</v>
      </c>
      <c r="D4925" t="s">
        <v>1234</v>
      </c>
      <c r="F4925" t="s">
        <v>171</v>
      </c>
      <c r="G4925" t="s">
        <v>1237</v>
      </c>
      <c r="J4925">
        <v>71</v>
      </c>
    </row>
    <row r="4926" spans="1:10">
      <c r="A4926">
        <v>703611</v>
      </c>
      <c r="B4926" t="s">
        <v>5232</v>
      </c>
      <c r="C4926" t="s">
        <v>5231</v>
      </c>
      <c r="D4926" t="s">
        <v>1234</v>
      </c>
      <c r="E4926" t="s">
        <v>1271</v>
      </c>
      <c r="F4926" t="s">
        <v>380</v>
      </c>
      <c r="G4926" t="s">
        <v>1237</v>
      </c>
      <c r="J4926">
        <v>6</v>
      </c>
    </row>
    <row r="4927" spans="1:10">
      <c r="A4927">
        <v>703957</v>
      </c>
      <c r="B4927" t="s">
        <v>1288</v>
      </c>
      <c r="C4927" t="s">
        <v>5231</v>
      </c>
      <c r="D4927" t="s">
        <v>1234</v>
      </c>
      <c r="E4927" t="s">
        <v>1319</v>
      </c>
      <c r="F4927" t="s">
        <v>179</v>
      </c>
      <c r="G4927" t="s">
        <v>1237</v>
      </c>
      <c r="H4927" t="s">
        <v>1243</v>
      </c>
      <c r="J4927">
        <v>5</v>
      </c>
    </row>
    <row r="4928" spans="1:10">
      <c r="A4928">
        <v>776393</v>
      </c>
      <c r="B4928" t="s">
        <v>1477</v>
      </c>
      <c r="C4928" t="s">
        <v>5231</v>
      </c>
      <c r="D4928" t="s">
        <v>1234</v>
      </c>
      <c r="E4928" t="s">
        <v>1236</v>
      </c>
      <c r="F4928" t="s">
        <v>169</v>
      </c>
      <c r="G4928" t="s">
        <v>1237</v>
      </c>
      <c r="H4928" t="s">
        <v>1243</v>
      </c>
      <c r="I4928">
        <v>9150334</v>
      </c>
      <c r="J4928">
        <v>5</v>
      </c>
    </row>
    <row r="4929" spans="1:10">
      <c r="A4929">
        <v>800939</v>
      </c>
      <c r="B4929" t="s">
        <v>1956</v>
      </c>
      <c r="C4929" t="s">
        <v>5233</v>
      </c>
      <c r="D4929" t="s">
        <v>1241</v>
      </c>
      <c r="F4929" t="s">
        <v>171</v>
      </c>
      <c r="G4929" t="s">
        <v>1237</v>
      </c>
      <c r="J4929">
        <v>71</v>
      </c>
    </row>
    <row r="4930" spans="1:10">
      <c r="A4930">
        <v>889409</v>
      </c>
      <c r="B4930" t="s">
        <v>1351</v>
      </c>
      <c r="C4930" t="s">
        <v>5233</v>
      </c>
      <c r="D4930" t="s">
        <v>1241</v>
      </c>
      <c r="E4930" t="s">
        <v>1236</v>
      </c>
      <c r="F4930" t="s">
        <v>171</v>
      </c>
      <c r="G4930" t="s">
        <v>1237</v>
      </c>
      <c r="H4930" t="s">
        <v>1243</v>
      </c>
      <c r="I4930">
        <v>9155068</v>
      </c>
      <c r="J4930">
        <v>3</v>
      </c>
    </row>
    <row r="4931" spans="1:10">
      <c r="A4931">
        <v>802634</v>
      </c>
      <c r="B4931" t="s">
        <v>978</v>
      </c>
      <c r="C4931" t="s">
        <v>5233</v>
      </c>
      <c r="D4931" t="s">
        <v>1241</v>
      </c>
      <c r="F4931" t="s">
        <v>380</v>
      </c>
      <c r="G4931" t="s">
        <v>1237</v>
      </c>
      <c r="J4931">
        <v>5</v>
      </c>
    </row>
    <row r="4932" spans="1:10">
      <c r="A4932">
        <v>778026</v>
      </c>
      <c r="B4932" t="s">
        <v>1539</v>
      </c>
      <c r="C4932" t="s">
        <v>5234</v>
      </c>
      <c r="D4932" t="s">
        <v>1234</v>
      </c>
      <c r="E4932" t="s">
        <v>1248</v>
      </c>
      <c r="F4932" t="s">
        <v>197</v>
      </c>
      <c r="G4932" t="s">
        <v>1237</v>
      </c>
      <c r="H4932" t="s">
        <v>1243</v>
      </c>
      <c r="J4932">
        <v>17</v>
      </c>
    </row>
    <row r="4933" spans="1:10">
      <c r="A4933">
        <v>887633</v>
      </c>
      <c r="B4933" t="s">
        <v>2336</v>
      </c>
      <c r="C4933" t="s">
        <v>5235</v>
      </c>
      <c r="D4933" t="s">
        <v>1241</v>
      </c>
      <c r="F4933" t="s">
        <v>210</v>
      </c>
      <c r="G4933" t="s">
        <v>1237</v>
      </c>
      <c r="H4933" t="s">
        <v>1243</v>
      </c>
      <c r="J4933">
        <v>72</v>
      </c>
    </row>
    <row r="4934" spans="1:10">
      <c r="A4934">
        <v>889351</v>
      </c>
      <c r="B4934" t="s">
        <v>1449</v>
      </c>
      <c r="C4934" t="s">
        <v>5236</v>
      </c>
      <c r="D4934" t="s">
        <v>1241</v>
      </c>
      <c r="E4934" t="s">
        <v>1242</v>
      </c>
      <c r="F4934" t="s">
        <v>1261</v>
      </c>
      <c r="G4934" t="s">
        <v>1237</v>
      </c>
      <c r="H4934" t="s">
        <v>1243</v>
      </c>
      <c r="J4934">
        <v>11</v>
      </c>
    </row>
    <row r="4935" spans="1:10">
      <c r="A4935">
        <v>805088</v>
      </c>
      <c r="B4935" t="s">
        <v>1462</v>
      </c>
      <c r="C4935" t="s">
        <v>5237</v>
      </c>
      <c r="D4935" t="s">
        <v>1241</v>
      </c>
      <c r="E4935" t="s">
        <v>1264</v>
      </c>
      <c r="F4935" t="s">
        <v>380</v>
      </c>
      <c r="G4935" t="s">
        <v>1237</v>
      </c>
      <c r="H4935" t="s">
        <v>1243</v>
      </c>
      <c r="J4935">
        <v>85</v>
      </c>
    </row>
    <row r="4936" spans="1:10">
      <c r="A4936">
        <v>808939</v>
      </c>
      <c r="B4936" t="s">
        <v>1355</v>
      </c>
      <c r="C4936" t="s">
        <v>5237</v>
      </c>
      <c r="D4936" t="s">
        <v>1241</v>
      </c>
      <c r="E4936" t="s">
        <v>1264</v>
      </c>
      <c r="F4936" t="s">
        <v>380</v>
      </c>
      <c r="G4936" t="s">
        <v>1237</v>
      </c>
      <c r="H4936" t="s">
        <v>1243</v>
      </c>
      <c r="J4936">
        <v>84</v>
      </c>
    </row>
    <row r="4937" spans="1:10">
      <c r="A4937">
        <v>707561</v>
      </c>
      <c r="B4937" t="s">
        <v>1023</v>
      </c>
      <c r="C4937" t="s">
        <v>5238</v>
      </c>
      <c r="D4937" t="s">
        <v>1234</v>
      </c>
      <c r="E4937" t="s">
        <v>1248</v>
      </c>
      <c r="F4937" t="s">
        <v>179</v>
      </c>
      <c r="G4937" t="s">
        <v>1237</v>
      </c>
      <c r="J4937">
        <v>87</v>
      </c>
    </row>
    <row r="4938" spans="1:10">
      <c r="A4938">
        <v>718202</v>
      </c>
      <c r="B4938" t="s">
        <v>1375</v>
      </c>
      <c r="C4938" t="s">
        <v>5239</v>
      </c>
      <c r="D4938" t="s">
        <v>1234</v>
      </c>
      <c r="F4938" t="s">
        <v>380</v>
      </c>
      <c r="G4938" t="s">
        <v>1237</v>
      </c>
      <c r="J4938">
        <v>66</v>
      </c>
    </row>
    <row r="4939" spans="1:10">
      <c r="A4939">
        <v>809200</v>
      </c>
      <c r="B4939" t="s">
        <v>1495</v>
      </c>
      <c r="C4939" t="s">
        <v>5240</v>
      </c>
      <c r="D4939" t="s">
        <v>1241</v>
      </c>
      <c r="E4939" t="s">
        <v>1242</v>
      </c>
      <c r="F4939" t="s">
        <v>380</v>
      </c>
      <c r="G4939" t="s">
        <v>1237</v>
      </c>
      <c r="J4939">
        <v>8</v>
      </c>
    </row>
    <row r="4940" spans="1:10">
      <c r="A4940">
        <v>718060</v>
      </c>
      <c r="B4940" t="s">
        <v>1023</v>
      </c>
      <c r="C4940" t="s">
        <v>5241</v>
      </c>
      <c r="D4940" t="s">
        <v>1234</v>
      </c>
      <c r="E4940" t="s">
        <v>1248</v>
      </c>
      <c r="F4940" t="s">
        <v>5242</v>
      </c>
      <c r="G4940" t="s">
        <v>1237</v>
      </c>
      <c r="H4940" t="s">
        <v>1243</v>
      </c>
      <c r="J4940">
        <v>81</v>
      </c>
    </row>
    <row r="4941" spans="1:10">
      <c r="A4941">
        <v>776345</v>
      </c>
      <c r="B4941" t="s">
        <v>1382</v>
      </c>
      <c r="C4941" t="s">
        <v>5243</v>
      </c>
      <c r="D4941" t="s">
        <v>1234</v>
      </c>
      <c r="E4941" t="s">
        <v>1254</v>
      </c>
      <c r="F4941" t="s">
        <v>1261</v>
      </c>
      <c r="G4941" t="s">
        <v>1237</v>
      </c>
      <c r="H4941" t="s">
        <v>1243</v>
      </c>
      <c r="J4941">
        <v>6</v>
      </c>
    </row>
    <row r="4942" spans="1:10">
      <c r="A4942">
        <v>889379</v>
      </c>
      <c r="B4942" t="s">
        <v>1563</v>
      </c>
      <c r="C4942" t="s">
        <v>5244</v>
      </c>
      <c r="D4942" t="s">
        <v>1241</v>
      </c>
      <c r="E4942" t="s">
        <v>1254</v>
      </c>
      <c r="F4942" t="s">
        <v>1261</v>
      </c>
      <c r="G4942" t="s">
        <v>1237</v>
      </c>
      <c r="H4942" t="s">
        <v>1243</v>
      </c>
      <c r="J4942">
        <v>8</v>
      </c>
    </row>
    <row r="4943" spans="1:10">
      <c r="A4943">
        <v>777960</v>
      </c>
      <c r="B4943" t="s">
        <v>1298</v>
      </c>
      <c r="C4943" t="s">
        <v>5245</v>
      </c>
      <c r="D4943" t="s">
        <v>1234</v>
      </c>
      <c r="E4943" t="s">
        <v>1236</v>
      </c>
      <c r="F4943" t="s">
        <v>169</v>
      </c>
      <c r="G4943" t="s">
        <v>1237</v>
      </c>
      <c r="J4943">
        <v>9</v>
      </c>
    </row>
    <row r="4944" spans="1:10">
      <c r="A4944">
        <v>775388</v>
      </c>
      <c r="B4944" t="s">
        <v>5246</v>
      </c>
      <c r="C4944" t="s">
        <v>5247</v>
      </c>
      <c r="D4944" t="s">
        <v>1234</v>
      </c>
      <c r="E4944" t="s">
        <v>1236</v>
      </c>
      <c r="F4944" t="s">
        <v>348</v>
      </c>
      <c r="G4944" t="s">
        <v>1237</v>
      </c>
      <c r="H4944" t="s">
        <v>1243</v>
      </c>
      <c r="J4944">
        <v>15</v>
      </c>
    </row>
    <row r="4945" spans="1:10">
      <c r="A4945">
        <v>715935</v>
      </c>
      <c r="B4945" t="s">
        <v>1539</v>
      </c>
      <c r="C4945" t="s">
        <v>5247</v>
      </c>
      <c r="D4945" t="s">
        <v>1234</v>
      </c>
      <c r="E4945" t="s">
        <v>1271</v>
      </c>
      <c r="F4945" t="s">
        <v>171</v>
      </c>
      <c r="G4945" t="s">
        <v>1237</v>
      </c>
      <c r="H4945" t="s">
        <v>1243</v>
      </c>
      <c r="J4945">
        <v>5</v>
      </c>
    </row>
    <row r="4946" spans="1:10">
      <c r="A4946">
        <v>888624</v>
      </c>
      <c r="B4946" t="s">
        <v>2274</v>
      </c>
      <c r="C4946" t="s">
        <v>5248</v>
      </c>
      <c r="D4946" t="s">
        <v>1241</v>
      </c>
      <c r="E4946" t="s">
        <v>1236</v>
      </c>
      <c r="F4946" t="s">
        <v>348</v>
      </c>
      <c r="G4946" t="s">
        <v>1237</v>
      </c>
      <c r="H4946" t="s">
        <v>1243</v>
      </c>
      <c r="J4946">
        <v>13</v>
      </c>
    </row>
    <row r="4947" spans="1:10">
      <c r="A4947">
        <v>800811</v>
      </c>
      <c r="B4947" t="s">
        <v>1469</v>
      </c>
      <c r="C4947" t="s">
        <v>5248</v>
      </c>
      <c r="D4947" t="s">
        <v>1241</v>
      </c>
      <c r="E4947" t="s">
        <v>1271</v>
      </c>
      <c r="F4947" t="s">
        <v>171</v>
      </c>
      <c r="G4947" t="s">
        <v>1237</v>
      </c>
      <c r="J4947">
        <v>74</v>
      </c>
    </row>
    <row r="4948" spans="1:10">
      <c r="A4948">
        <v>889234</v>
      </c>
      <c r="B4948" t="s">
        <v>5249</v>
      </c>
      <c r="C4948" t="s">
        <v>5248</v>
      </c>
      <c r="D4948" t="s">
        <v>1241</v>
      </c>
      <c r="E4948" t="s">
        <v>1271</v>
      </c>
      <c r="F4948" t="s">
        <v>169</v>
      </c>
      <c r="G4948" t="s">
        <v>1237</v>
      </c>
      <c r="H4948" t="s">
        <v>1243</v>
      </c>
      <c r="I4948">
        <v>9155109</v>
      </c>
      <c r="J4948">
        <v>5</v>
      </c>
    </row>
    <row r="4949" spans="1:10">
      <c r="A4949">
        <v>709437</v>
      </c>
      <c r="B4949" t="s">
        <v>938</v>
      </c>
      <c r="C4949" t="s">
        <v>5250</v>
      </c>
      <c r="D4949" t="s">
        <v>1234</v>
      </c>
      <c r="E4949" t="s">
        <v>1319</v>
      </c>
      <c r="F4949" t="s">
        <v>380</v>
      </c>
      <c r="G4949" t="s">
        <v>1237</v>
      </c>
      <c r="J4949">
        <v>79</v>
      </c>
    </row>
    <row r="4950" spans="1:10">
      <c r="A4950">
        <v>777030</v>
      </c>
      <c r="B4950" t="s">
        <v>1013</v>
      </c>
      <c r="C4950" t="s">
        <v>5251</v>
      </c>
      <c r="D4950" t="s">
        <v>1234</v>
      </c>
      <c r="E4950" t="s">
        <v>1236</v>
      </c>
      <c r="F4950" t="s">
        <v>377</v>
      </c>
      <c r="G4950" t="s">
        <v>1237</v>
      </c>
      <c r="H4950" t="s">
        <v>1243</v>
      </c>
      <c r="I4950">
        <v>9150221</v>
      </c>
      <c r="J4950">
        <v>73</v>
      </c>
    </row>
    <row r="4951" spans="1:10">
      <c r="A4951">
        <v>775723</v>
      </c>
      <c r="B4951" t="s">
        <v>1258</v>
      </c>
      <c r="C4951" t="s">
        <v>5251</v>
      </c>
      <c r="D4951" t="s">
        <v>1234</v>
      </c>
      <c r="F4951" t="s">
        <v>22</v>
      </c>
      <c r="G4951" t="s">
        <v>1237</v>
      </c>
      <c r="H4951" t="s">
        <v>1243</v>
      </c>
      <c r="I4951">
        <v>9150343</v>
      </c>
      <c r="J4951">
        <v>6</v>
      </c>
    </row>
    <row r="4952" spans="1:10">
      <c r="A4952">
        <v>701201</v>
      </c>
      <c r="B4952" t="s">
        <v>1023</v>
      </c>
      <c r="C4952" t="s">
        <v>5252</v>
      </c>
      <c r="D4952" t="s">
        <v>1234</v>
      </c>
      <c r="E4952" t="s">
        <v>1242</v>
      </c>
      <c r="F4952" t="s">
        <v>380</v>
      </c>
      <c r="G4952" t="s">
        <v>1237</v>
      </c>
      <c r="H4952" t="s">
        <v>1243</v>
      </c>
      <c r="J4952">
        <v>81</v>
      </c>
    </row>
    <row r="4953" spans="1:10">
      <c r="A4953">
        <v>773745</v>
      </c>
      <c r="B4953" t="s">
        <v>2164</v>
      </c>
      <c r="C4953" t="s">
        <v>5253</v>
      </c>
      <c r="D4953" t="s">
        <v>1234</v>
      </c>
      <c r="E4953" t="s">
        <v>1319</v>
      </c>
      <c r="F4953" t="s">
        <v>179</v>
      </c>
      <c r="G4953" t="s">
        <v>1237</v>
      </c>
      <c r="H4953" t="s">
        <v>1243</v>
      </c>
      <c r="I4953">
        <v>9150399</v>
      </c>
      <c r="J4953">
        <v>8</v>
      </c>
    </row>
    <row r="4954" spans="1:10">
      <c r="A4954">
        <v>805637</v>
      </c>
      <c r="B4954" t="s">
        <v>525</v>
      </c>
      <c r="C4954" t="s">
        <v>5253</v>
      </c>
      <c r="D4954" t="s">
        <v>1241</v>
      </c>
      <c r="E4954" t="s">
        <v>1235</v>
      </c>
      <c r="F4954" t="s">
        <v>380</v>
      </c>
      <c r="G4954" t="s">
        <v>1237</v>
      </c>
      <c r="J4954">
        <v>11</v>
      </c>
    </row>
    <row r="4955" spans="1:10">
      <c r="A4955">
        <v>776151</v>
      </c>
      <c r="B4955" t="s">
        <v>1288</v>
      </c>
      <c r="C4955" t="s">
        <v>5253</v>
      </c>
      <c r="D4955" t="s">
        <v>1234</v>
      </c>
      <c r="E4955" t="s">
        <v>1249</v>
      </c>
      <c r="F4955" t="s">
        <v>169</v>
      </c>
      <c r="G4955" t="s">
        <v>1237</v>
      </c>
      <c r="H4955" t="s">
        <v>1243</v>
      </c>
      <c r="I4955">
        <v>9150312</v>
      </c>
      <c r="J4955">
        <v>4</v>
      </c>
    </row>
    <row r="4956" spans="1:10">
      <c r="A4956">
        <v>800231</v>
      </c>
      <c r="B4956" t="s">
        <v>1817</v>
      </c>
      <c r="C4956" t="s">
        <v>5254</v>
      </c>
      <c r="D4956" t="s">
        <v>1241</v>
      </c>
      <c r="E4956" t="s">
        <v>1256</v>
      </c>
      <c r="F4956" t="s">
        <v>380</v>
      </c>
      <c r="G4956" t="s">
        <v>1237</v>
      </c>
      <c r="H4956" t="s">
        <v>1243</v>
      </c>
      <c r="J4956">
        <v>86</v>
      </c>
    </row>
    <row r="4957" spans="1:10">
      <c r="A4957">
        <v>701333</v>
      </c>
      <c r="B4957" t="s">
        <v>1349</v>
      </c>
      <c r="C4957" t="s">
        <v>5255</v>
      </c>
      <c r="D4957" t="s">
        <v>1234</v>
      </c>
      <c r="E4957" t="s">
        <v>1254</v>
      </c>
      <c r="F4957" t="s">
        <v>380</v>
      </c>
      <c r="G4957" t="s">
        <v>1237</v>
      </c>
      <c r="J4957">
        <v>9</v>
      </c>
    </row>
    <row r="4958" spans="1:10">
      <c r="A4958">
        <v>708991</v>
      </c>
      <c r="B4958" t="s">
        <v>1258</v>
      </c>
      <c r="C4958" t="s">
        <v>5256</v>
      </c>
      <c r="D4958" t="s">
        <v>1234</v>
      </c>
      <c r="E4958" t="s">
        <v>1236</v>
      </c>
      <c r="F4958" t="s">
        <v>380</v>
      </c>
      <c r="G4958" t="s">
        <v>1237</v>
      </c>
      <c r="H4958" t="s">
        <v>1243</v>
      </c>
      <c r="J4958">
        <v>82</v>
      </c>
    </row>
    <row r="4959" spans="1:10">
      <c r="A4959">
        <v>776137</v>
      </c>
      <c r="B4959" t="s">
        <v>1399</v>
      </c>
      <c r="C4959" t="s">
        <v>5257</v>
      </c>
      <c r="D4959" t="s">
        <v>1234</v>
      </c>
      <c r="E4959" t="s">
        <v>1271</v>
      </c>
      <c r="F4959" t="s">
        <v>169</v>
      </c>
      <c r="G4959" t="s">
        <v>1237</v>
      </c>
      <c r="H4959" t="s">
        <v>1243</v>
      </c>
      <c r="I4959">
        <v>9150310</v>
      </c>
      <c r="J4959">
        <v>4</v>
      </c>
    </row>
    <row r="4960" spans="1:10">
      <c r="A4960">
        <v>800162</v>
      </c>
      <c r="B4960" t="s">
        <v>1333</v>
      </c>
      <c r="C4960" t="s">
        <v>5258</v>
      </c>
      <c r="D4960" t="s">
        <v>1241</v>
      </c>
      <c r="E4960" t="s">
        <v>1271</v>
      </c>
      <c r="F4960" t="s">
        <v>380</v>
      </c>
      <c r="G4960" t="s">
        <v>1237</v>
      </c>
      <c r="J4960">
        <v>81</v>
      </c>
    </row>
    <row r="4961" spans="1:10">
      <c r="A4961">
        <v>811254</v>
      </c>
      <c r="B4961" t="s">
        <v>5259</v>
      </c>
      <c r="C4961" t="s">
        <v>5258</v>
      </c>
      <c r="D4961" t="s">
        <v>1241</v>
      </c>
      <c r="E4961" t="s">
        <v>1319</v>
      </c>
      <c r="F4961" t="s">
        <v>179</v>
      </c>
      <c r="G4961" t="s">
        <v>1237</v>
      </c>
      <c r="J4961">
        <v>1</v>
      </c>
    </row>
    <row r="4962" spans="1:10">
      <c r="A4962">
        <v>801279</v>
      </c>
      <c r="B4962" t="s">
        <v>1505</v>
      </c>
      <c r="C4962" t="s">
        <v>5260</v>
      </c>
      <c r="D4962" t="s">
        <v>1241</v>
      </c>
      <c r="F4962" t="s">
        <v>380</v>
      </c>
      <c r="G4962" t="s">
        <v>1237</v>
      </c>
      <c r="J4962">
        <v>91</v>
      </c>
    </row>
    <row r="4963" spans="1:10">
      <c r="A4963">
        <v>776422</v>
      </c>
      <c r="B4963" t="s">
        <v>1288</v>
      </c>
      <c r="C4963" t="s">
        <v>5261</v>
      </c>
      <c r="D4963" t="s">
        <v>1234</v>
      </c>
      <c r="E4963" t="s">
        <v>1236</v>
      </c>
      <c r="F4963" t="s">
        <v>2213</v>
      </c>
      <c r="G4963" t="s">
        <v>1237</v>
      </c>
      <c r="H4963" t="s">
        <v>1243</v>
      </c>
      <c r="I4963">
        <v>9150032</v>
      </c>
      <c r="J4963">
        <v>88</v>
      </c>
    </row>
    <row r="4964" spans="1:10">
      <c r="A4964">
        <v>801580</v>
      </c>
      <c r="B4964" t="s">
        <v>1563</v>
      </c>
      <c r="C4964" t="s">
        <v>5262</v>
      </c>
      <c r="D4964" t="s">
        <v>1241</v>
      </c>
      <c r="E4964" t="s">
        <v>1236</v>
      </c>
      <c r="F4964" t="s">
        <v>380</v>
      </c>
      <c r="G4964" t="s">
        <v>1237</v>
      </c>
      <c r="H4964" t="s">
        <v>1243</v>
      </c>
      <c r="J4964">
        <v>90</v>
      </c>
    </row>
    <row r="4965" spans="1:10">
      <c r="A4965">
        <v>806823</v>
      </c>
      <c r="B4965" t="s">
        <v>1299</v>
      </c>
      <c r="C4965" t="s">
        <v>5263</v>
      </c>
      <c r="D4965" t="s">
        <v>1241</v>
      </c>
      <c r="F4965" t="s">
        <v>380</v>
      </c>
      <c r="G4965" t="s">
        <v>1237</v>
      </c>
      <c r="H4965" t="s">
        <v>1243</v>
      </c>
      <c r="J4965">
        <v>85</v>
      </c>
    </row>
    <row r="4966" spans="1:10">
      <c r="A4966">
        <v>773705</v>
      </c>
      <c r="B4966" t="s">
        <v>1028</v>
      </c>
      <c r="C4966" t="s">
        <v>5264</v>
      </c>
      <c r="D4966" t="s">
        <v>1234</v>
      </c>
      <c r="F4966" t="s">
        <v>179</v>
      </c>
      <c r="G4966" t="s">
        <v>1237</v>
      </c>
      <c r="H4966" t="s">
        <v>1243</v>
      </c>
      <c r="I4966">
        <v>9150264</v>
      </c>
      <c r="J4966">
        <v>94</v>
      </c>
    </row>
    <row r="4967" spans="1:10">
      <c r="A4967">
        <v>809320</v>
      </c>
      <c r="B4967" t="s">
        <v>131</v>
      </c>
      <c r="C4967" t="s">
        <v>5265</v>
      </c>
      <c r="D4967" t="s">
        <v>1241</v>
      </c>
      <c r="E4967" t="s">
        <v>1236</v>
      </c>
      <c r="F4967" t="s">
        <v>380</v>
      </c>
      <c r="G4967" t="s">
        <v>1237</v>
      </c>
      <c r="J4967">
        <v>78</v>
      </c>
    </row>
    <row r="4968" spans="1:10">
      <c r="A4968">
        <v>777005</v>
      </c>
      <c r="B4968" t="s">
        <v>661</v>
      </c>
      <c r="C4968" t="s">
        <v>5266</v>
      </c>
      <c r="D4968" t="s">
        <v>1234</v>
      </c>
      <c r="E4968" t="s">
        <v>1245</v>
      </c>
      <c r="F4968" t="s">
        <v>169</v>
      </c>
      <c r="G4968" t="s">
        <v>1237</v>
      </c>
      <c r="H4968" t="s">
        <v>1243</v>
      </c>
      <c r="I4968">
        <v>9150409</v>
      </c>
      <c r="J4968">
        <v>9</v>
      </c>
    </row>
    <row r="4969" spans="1:10">
      <c r="A4969">
        <v>772591</v>
      </c>
      <c r="B4969" t="s">
        <v>5267</v>
      </c>
      <c r="C4969" t="s">
        <v>5268</v>
      </c>
      <c r="D4969" t="s">
        <v>1234</v>
      </c>
      <c r="E4969" t="s">
        <v>1256</v>
      </c>
      <c r="F4969" t="s">
        <v>195</v>
      </c>
      <c r="G4969" t="s">
        <v>1237</v>
      </c>
      <c r="H4969" t="s">
        <v>1243</v>
      </c>
      <c r="I4969">
        <v>772591</v>
      </c>
      <c r="J4969">
        <v>10</v>
      </c>
    </row>
    <row r="4970" spans="1:10">
      <c r="A4970">
        <v>715612</v>
      </c>
      <c r="B4970" t="s">
        <v>1133</v>
      </c>
      <c r="C4970" t="s">
        <v>5269</v>
      </c>
      <c r="D4970" t="s">
        <v>1234</v>
      </c>
      <c r="E4970" t="s">
        <v>1236</v>
      </c>
      <c r="F4970" t="s">
        <v>380</v>
      </c>
      <c r="G4970" t="s">
        <v>1237</v>
      </c>
      <c r="H4970" t="s">
        <v>1243</v>
      </c>
      <c r="J4970">
        <v>92</v>
      </c>
    </row>
    <row r="4971" spans="1:10">
      <c r="A4971">
        <v>715472</v>
      </c>
      <c r="B4971" t="s">
        <v>935</v>
      </c>
      <c r="C4971" t="s">
        <v>5270</v>
      </c>
      <c r="D4971" t="s">
        <v>1234</v>
      </c>
      <c r="E4971" t="s">
        <v>1312</v>
      </c>
      <c r="F4971" t="s">
        <v>380</v>
      </c>
      <c r="G4971" t="s">
        <v>1237</v>
      </c>
      <c r="H4971" t="s">
        <v>1243</v>
      </c>
      <c r="J4971">
        <v>80</v>
      </c>
    </row>
    <row r="4972" spans="1:10">
      <c r="A4972">
        <v>811436</v>
      </c>
      <c r="B4972" t="s">
        <v>1386</v>
      </c>
      <c r="C4972" t="s">
        <v>5271</v>
      </c>
      <c r="D4972" t="s">
        <v>1241</v>
      </c>
      <c r="E4972" t="s">
        <v>1292</v>
      </c>
      <c r="F4972" t="s">
        <v>380</v>
      </c>
      <c r="G4972" t="s">
        <v>1237</v>
      </c>
      <c r="J4972">
        <v>97</v>
      </c>
    </row>
    <row r="4973" spans="1:10">
      <c r="A4973">
        <v>712854</v>
      </c>
      <c r="B4973" t="s">
        <v>1477</v>
      </c>
      <c r="C4973" t="s">
        <v>5272</v>
      </c>
      <c r="D4973" t="s">
        <v>1234</v>
      </c>
      <c r="E4973" t="s">
        <v>1250</v>
      </c>
      <c r="F4973" t="s">
        <v>380</v>
      </c>
      <c r="G4973" t="s">
        <v>1237</v>
      </c>
      <c r="J4973">
        <v>8</v>
      </c>
    </row>
    <row r="4974" spans="1:10">
      <c r="A4974">
        <v>715980</v>
      </c>
      <c r="B4974" t="s">
        <v>1539</v>
      </c>
      <c r="C4974" t="s">
        <v>5273</v>
      </c>
      <c r="D4974" t="s">
        <v>1234</v>
      </c>
      <c r="F4974" t="s">
        <v>380</v>
      </c>
      <c r="G4974" t="s">
        <v>1237</v>
      </c>
      <c r="J4974">
        <v>9</v>
      </c>
    </row>
    <row r="4975" spans="1:10">
      <c r="A4975">
        <v>717264</v>
      </c>
      <c r="B4975" t="s">
        <v>655</v>
      </c>
      <c r="C4975" t="s">
        <v>5273</v>
      </c>
      <c r="D4975" t="s">
        <v>1234</v>
      </c>
      <c r="F4975" t="s">
        <v>380</v>
      </c>
      <c r="G4975" t="s">
        <v>1237</v>
      </c>
      <c r="J4975">
        <v>4</v>
      </c>
    </row>
    <row r="4976" spans="1:10">
      <c r="A4976">
        <v>713256</v>
      </c>
      <c r="B4976" t="s">
        <v>529</v>
      </c>
      <c r="C4976" t="s">
        <v>5274</v>
      </c>
      <c r="D4976" t="s">
        <v>1234</v>
      </c>
      <c r="E4976" t="s">
        <v>1319</v>
      </c>
      <c r="F4976" t="s">
        <v>179</v>
      </c>
      <c r="G4976" t="s">
        <v>1237</v>
      </c>
      <c r="H4976" t="s">
        <v>1243</v>
      </c>
      <c r="J4976">
        <v>1</v>
      </c>
    </row>
    <row r="4977" spans="1:10">
      <c r="A4977">
        <v>716425</v>
      </c>
      <c r="B4977" t="s">
        <v>116</v>
      </c>
      <c r="C4977" t="s">
        <v>5275</v>
      </c>
      <c r="D4977" t="s">
        <v>1234</v>
      </c>
      <c r="F4977" t="s">
        <v>380</v>
      </c>
      <c r="G4977" t="s">
        <v>1237</v>
      </c>
      <c r="J4977">
        <v>86</v>
      </c>
    </row>
    <row r="4978" spans="1:10">
      <c r="A4978">
        <v>710890</v>
      </c>
      <c r="B4978" t="s">
        <v>1411</v>
      </c>
      <c r="C4978" t="s">
        <v>5276</v>
      </c>
      <c r="D4978" t="s">
        <v>1234</v>
      </c>
      <c r="E4978" t="s">
        <v>1256</v>
      </c>
      <c r="F4978" t="s">
        <v>380</v>
      </c>
      <c r="G4978" t="s">
        <v>1237</v>
      </c>
      <c r="J4978">
        <v>70</v>
      </c>
    </row>
    <row r="4979" spans="1:10">
      <c r="A4979">
        <v>774742</v>
      </c>
      <c r="B4979" t="s">
        <v>1288</v>
      </c>
      <c r="C4979" t="s">
        <v>5277</v>
      </c>
      <c r="D4979" t="s">
        <v>1234</v>
      </c>
      <c r="E4979" t="s">
        <v>1264</v>
      </c>
      <c r="F4979" t="s">
        <v>219</v>
      </c>
      <c r="G4979" t="s">
        <v>1237</v>
      </c>
      <c r="H4979" t="s">
        <v>1243</v>
      </c>
      <c r="J4979">
        <v>75</v>
      </c>
    </row>
    <row r="4980" spans="1:10">
      <c r="A4980">
        <v>891732</v>
      </c>
      <c r="B4980" t="s">
        <v>1333</v>
      </c>
      <c r="C4980" t="s">
        <v>5278</v>
      </c>
      <c r="D4980" t="s">
        <v>1241</v>
      </c>
      <c r="E4980" t="s">
        <v>1248</v>
      </c>
      <c r="F4980" t="s">
        <v>197</v>
      </c>
      <c r="G4980" t="s">
        <v>1237</v>
      </c>
      <c r="J4980">
        <v>4</v>
      </c>
    </row>
    <row r="4981" spans="1:10">
      <c r="A4981">
        <v>812752</v>
      </c>
      <c r="B4981" t="s">
        <v>1498</v>
      </c>
      <c r="C4981" t="s">
        <v>5279</v>
      </c>
      <c r="D4981" t="s">
        <v>1241</v>
      </c>
      <c r="E4981" t="s">
        <v>1271</v>
      </c>
      <c r="F4981" t="s">
        <v>380</v>
      </c>
      <c r="G4981" t="s">
        <v>1237</v>
      </c>
      <c r="J4981">
        <v>72</v>
      </c>
    </row>
    <row r="4982" spans="1:10">
      <c r="A4982">
        <v>716676</v>
      </c>
      <c r="B4982" t="s">
        <v>675</v>
      </c>
      <c r="C4982" t="s">
        <v>5280</v>
      </c>
      <c r="D4982" t="s">
        <v>1234</v>
      </c>
      <c r="E4982" t="s">
        <v>1271</v>
      </c>
      <c r="F4982" t="s">
        <v>380</v>
      </c>
      <c r="G4982" t="s">
        <v>1237</v>
      </c>
      <c r="H4982" t="s">
        <v>1243</v>
      </c>
      <c r="J4982">
        <v>88</v>
      </c>
    </row>
    <row r="4983" spans="1:10">
      <c r="A4983">
        <v>775714</v>
      </c>
      <c r="B4983" t="s">
        <v>1755</v>
      </c>
      <c r="C4983" t="s">
        <v>5281</v>
      </c>
      <c r="D4983" t="s">
        <v>1234</v>
      </c>
      <c r="E4983" t="s">
        <v>1271</v>
      </c>
      <c r="F4983" t="s">
        <v>22</v>
      </c>
      <c r="G4983" t="s">
        <v>1237</v>
      </c>
      <c r="H4983" t="s">
        <v>1243</v>
      </c>
      <c r="I4983">
        <v>9150213</v>
      </c>
      <c r="J4983">
        <v>81</v>
      </c>
    </row>
    <row r="4984" spans="1:10">
      <c r="A4984">
        <v>703614</v>
      </c>
      <c r="B4984" t="s">
        <v>1102</v>
      </c>
      <c r="C4984" t="s">
        <v>5281</v>
      </c>
      <c r="D4984" t="s">
        <v>1234</v>
      </c>
      <c r="E4984" t="s">
        <v>1264</v>
      </c>
      <c r="F4984" t="s">
        <v>179</v>
      </c>
      <c r="G4984" t="s">
        <v>1237</v>
      </c>
      <c r="J4984">
        <v>88</v>
      </c>
    </row>
    <row r="4985" spans="1:10">
      <c r="A4985">
        <v>700405</v>
      </c>
      <c r="B4985" t="s">
        <v>1539</v>
      </c>
      <c r="C4985" t="s">
        <v>5281</v>
      </c>
      <c r="D4985" t="s">
        <v>1234</v>
      </c>
      <c r="E4985" t="s">
        <v>1236</v>
      </c>
      <c r="F4985" t="s">
        <v>179</v>
      </c>
      <c r="G4985" t="s">
        <v>1237</v>
      </c>
      <c r="J4985">
        <v>91</v>
      </c>
    </row>
    <row r="4986" spans="1:10">
      <c r="A4986">
        <v>708514</v>
      </c>
      <c r="B4986" t="s">
        <v>1399</v>
      </c>
      <c r="C4986" t="s">
        <v>5281</v>
      </c>
      <c r="D4986" t="s">
        <v>1234</v>
      </c>
      <c r="E4986" t="s">
        <v>1254</v>
      </c>
      <c r="F4986" t="s">
        <v>380</v>
      </c>
      <c r="G4986" t="s">
        <v>1237</v>
      </c>
      <c r="J4986">
        <v>5</v>
      </c>
    </row>
    <row r="4987" spans="1:10">
      <c r="A4987">
        <v>717645</v>
      </c>
      <c r="B4987" t="s">
        <v>938</v>
      </c>
      <c r="C4987" t="s">
        <v>5281</v>
      </c>
      <c r="D4987" t="s">
        <v>1234</v>
      </c>
      <c r="F4987" t="s">
        <v>380</v>
      </c>
      <c r="G4987" t="s">
        <v>1237</v>
      </c>
      <c r="H4987" t="s">
        <v>1243</v>
      </c>
      <c r="J4987">
        <v>83</v>
      </c>
    </row>
    <row r="4988" spans="1:10">
      <c r="A4988">
        <v>889199</v>
      </c>
      <c r="B4988" t="s">
        <v>2274</v>
      </c>
      <c r="C4988" t="s">
        <v>5282</v>
      </c>
      <c r="D4988" t="s">
        <v>1241</v>
      </c>
      <c r="E4988" t="s">
        <v>1242</v>
      </c>
      <c r="F4988" t="s">
        <v>380</v>
      </c>
      <c r="G4988" t="s">
        <v>1237</v>
      </c>
      <c r="H4988" t="s">
        <v>1243</v>
      </c>
      <c r="J4988">
        <v>10</v>
      </c>
    </row>
    <row r="4989" spans="1:10">
      <c r="A4989">
        <v>802994</v>
      </c>
      <c r="B4989" t="s">
        <v>3126</v>
      </c>
      <c r="C4989" t="s">
        <v>4403</v>
      </c>
      <c r="D4989" t="s">
        <v>1241</v>
      </c>
      <c r="E4989" t="s">
        <v>1242</v>
      </c>
      <c r="F4989" t="s">
        <v>380</v>
      </c>
      <c r="G4989" t="s">
        <v>1237</v>
      </c>
      <c r="J4989">
        <v>9</v>
      </c>
    </row>
    <row r="4990" spans="1:10">
      <c r="A4990">
        <v>809492</v>
      </c>
      <c r="B4990" t="s">
        <v>1578</v>
      </c>
      <c r="C4990" t="s">
        <v>5283</v>
      </c>
      <c r="D4990" t="s">
        <v>1241</v>
      </c>
      <c r="F4990" t="s">
        <v>210</v>
      </c>
      <c r="G4990" t="s">
        <v>1237</v>
      </c>
      <c r="J4990">
        <v>62</v>
      </c>
    </row>
    <row r="4991" spans="1:10">
      <c r="A4991">
        <v>808319</v>
      </c>
      <c r="B4991" t="s">
        <v>1351</v>
      </c>
      <c r="C4991" t="s">
        <v>5283</v>
      </c>
      <c r="D4991" t="s">
        <v>1241</v>
      </c>
      <c r="E4991" t="s">
        <v>1236</v>
      </c>
      <c r="F4991" t="s">
        <v>380</v>
      </c>
      <c r="G4991" t="s">
        <v>1237</v>
      </c>
      <c r="J4991">
        <v>83</v>
      </c>
    </row>
    <row r="4992" spans="1:10">
      <c r="A4992">
        <v>804925</v>
      </c>
      <c r="B4992" t="s">
        <v>1351</v>
      </c>
      <c r="C4992" t="s">
        <v>5283</v>
      </c>
      <c r="D4992" t="s">
        <v>1241</v>
      </c>
      <c r="E4992" t="s">
        <v>1256</v>
      </c>
      <c r="F4992" t="s">
        <v>179</v>
      </c>
      <c r="G4992" t="s">
        <v>1237</v>
      </c>
      <c r="J4992">
        <v>1</v>
      </c>
    </row>
    <row r="4993" spans="1:10">
      <c r="A4993">
        <v>810344</v>
      </c>
      <c r="B4993" t="s">
        <v>1500</v>
      </c>
      <c r="C4993" t="s">
        <v>5283</v>
      </c>
      <c r="D4993" t="s">
        <v>1241</v>
      </c>
      <c r="E4993" t="s">
        <v>1254</v>
      </c>
      <c r="F4993" t="s">
        <v>380</v>
      </c>
      <c r="G4993" t="s">
        <v>1237</v>
      </c>
      <c r="J4993">
        <v>7</v>
      </c>
    </row>
    <row r="4994" spans="1:10">
      <c r="A4994">
        <v>708054</v>
      </c>
      <c r="B4994" t="s">
        <v>1019</v>
      </c>
      <c r="C4994" t="s">
        <v>5284</v>
      </c>
      <c r="D4994" t="s">
        <v>1234</v>
      </c>
      <c r="E4994" t="s">
        <v>1271</v>
      </c>
      <c r="F4994" t="s">
        <v>380</v>
      </c>
      <c r="G4994" t="s">
        <v>1237</v>
      </c>
      <c r="J4994">
        <v>84</v>
      </c>
    </row>
    <row r="4995" spans="1:10">
      <c r="A4995">
        <v>705858</v>
      </c>
      <c r="B4995" t="s">
        <v>675</v>
      </c>
      <c r="C4995" t="s">
        <v>5285</v>
      </c>
      <c r="D4995" t="s">
        <v>1234</v>
      </c>
      <c r="E4995" t="s">
        <v>1254</v>
      </c>
      <c r="F4995" t="s">
        <v>380</v>
      </c>
      <c r="G4995" t="s">
        <v>1237</v>
      </c>
      <c r="J4995">
        <v>96</v>
      </c>
    </row>
    <row r="4996" spans="1:10">
      <c r="A4996">
        <v>708142</v>
      </c>
      <c r="B4996" t="s">
        <v>1449</v>
      </c>
      <c r="C4996" t="s">
        <v>5286</v>
      </c>
      <c r="D4996" t="s">
        <v>1234</v>
      </c>
      <c r="F4996" t="s">
        <v>380</v>
      </c>
      <c r="G4996" t="s">
        <v>1237</v>
      </c>
      <c r="J4996">
        <v>93</v>
      </c>
    </row>
    <row r="4997" spans="1:10">
      <c r="A4997">
        <v>711586</v>
      </c>
      <c r="B4997" t="s">
        <v>1718</v>
      </c>
      <c r="C4997" t="s">
        <v>5287</v>
      </c>
      <c r="D4997" t="s">
        <v>1234</v>
      </c>
      <c r="E4997" t="s">
        <v>1242</v>
      </c>
      <c r="F4997" t="s">
        <v>179</v>
      </c>
      <c r="G4997" t="s">
        <v>1237</v>
      </c>
      <c r="H4997" t="s">
        <v>1243</v>
      </c>
      <c r="J4997">
        <v>9</v>
      </c>
    </row>
    <row r="4998" spans="1:10">
      <c r="A4998">
        <v>887300</v>
      </c>
      <c r="B4998" t="s">
        <v>1495</v>
      </c>
      <c r="C4998" t="s">
        <v>5288</v>
      </c>
      <c r="D4998" t="s">
        <v>1241</v>
      </c>
      <c r="E4998" t="s">
        <v>1319</v>
      </c>
      <c r="F4998" t="s">
        <v>189</v>
      </c>
      <c r="G4998" t="s">
        <v>1237</v>
      </c>
      <c r="H4998" t="s">
        <v>1243</v>
      </c>
      <c r="J4998">
        <v>11</v>
      </c>
    </row>
    <row r="4999" spans="1:10">
      <c r="A4999">
        <v>803187</v>
      </c>
      <c r="B4999" t="s">
        <v>2922</v>
      </c>
      <c r="C4999" t="s">
        <v>5288</v>
      </c>
      <c r="D4999" t="s">
        <v>1241</v>
      </c>
      <c r="E4999" t="s">
        <v>1319</v>
      </c>
      <c r="F4999" t="s">
        <v>179</v>
      </c>
      <c r="G4999" t="s">
        <v>1237</v>
      </c>
      <c r="J4999">
        <v>15</v>
      </c>
    </row>
    <row r="5000" spans="1:10">
      <c r="A5000">
        <v>805998</v>
      </c>
      <c r="B5000" t="s">
        <v>333</v>
      </c>
      <c r="C5000" t="s">
        <v>5289</v>
      </c>
      <c r="D5000" t="s">
        <v>1241</v>
      </c>
      <c r="E5000" t="s">
        <v>1271</v>
      </c>
      <c r="F5000" t="s">
        <v>1263</v>
      </c>
      <c r="G5000" t="s">
        <v>1237</v>
      </c>
      <c r="J5000">
        <v>5</v>
      </c>
    </row>
    <row r="5001" spans="1:10">
      <c r="A5001">
        <v>807297</v>
      </c>
      <c r="B5001" t="s">
        <v>3329</v>
      </c>
      <c r="C5001" t="s">
        <v>5289</v>
      </c>
      <c r="D5001" t="s">
        <v>1241</v>
      </c>
      <c r="F5001" t="s">
        <v>380</v>
      </c>
      <c r="G5001" t="s">
        <v>1237</v>
      </c>
      <c r="J5001">
        <v>49</v>
      </c>
    </row>
    <row r="5002" spans="1:10">
      <c r="A5002">
        <v>812389</v>
      </c>
      <c r="B5002" t="s">
        <v>1333</v>
      </c>
      <c r="C5002" t="s">
        <v>5289</v>
      </c>
      <c r="D5002" t="s">
        <v>1241</v>
      </c>
      <c r="E5002" t="s">
        <v>1271</v>
      </c>
      <c r="F5002" t="s">
        <v>1263</v>
      </c>
      <c r="G5002" t="s">
        <v>1237</v>
      </c>
      <c r="J5002">
        <v>9</v>
      </c>
    </row>
    <row r="5003" spans="1:10">
      <c r="A5003">
        <v>890932</v>
      </c>
      <c r="B5003" t="s">
        <v>5290</v>
      </c>
      <c r="C5003" t="s">
        <v>5289</v>
      </c>
      <c r="D5003" t="s">
        <v>1241</v>
      </c>
      <c r="E5003" t="s">
        <v>1248</v>
      </c>
      <c r="F5003" t="s">
        <v>197</v>
      </c>
      <c r="G5003" t="s">
        <v>1237</v>
      </c>
      <c r="H5003" t="s">
        <v>1243</v>
      </c>
      <c r="I5003">
        <v>9155177</v>
      </c>
      <c r="J5003">
        <v>7</v>
      </c>
    </row>
    <row r="5004" spans="1:10">
      <c r="A5004">
        <v>775109</v>
      </c>
      <c r="B5004" t="s">
        <v>1265</v>
      </c>
      <c r="C5004" t="s">
        <v>5291</v>
      </c>
      <c r="D5004" t="s">
        <v>1234</v>
      </c>
      <c r="E5004" t="s">
        <v>1264</v>
      </c>
      <c r="F5004" t="s">
        <v>1507</v>
      </c>
      <c r="G5004" t="s">
        <v>1237</v>
      </c>
      <c r="H5004" t="s">
        <v>1243</v>
      </c>
      <c r="J5004">
        <v>12</v>
      </c>
    </row>
    <row r="5005" spans="1:10">
      <c r="A5005">
        <v>775108</v>
      </c>
      <c r="B5005" t="s">
        <v>1323</v>
      </c>
      <c r="C5005" t="s">
        <v>5291</v>
      </c>
      <c r="D5005" t="s">
        <v>1234</v>
      </c>
      <c r="E5005" t="s">
        <v>1264</v>
      </c>
      <c r="F5005" t="s">
        <v>1507</v>
      </c>
      <c r="G5005" t="s">
        <v>1237</v>
      </c>
      <c r="H5005" t="s">
        <v>1243</v>
      </c>
      <c r="J5005">
        <v>15</v>
      </c>
    </row>
    <row r="5006" spans="1:10">
      <c r="A5006">
        <v>890698</v>
      </c>
      <c r="B5006" t="s">
        <v>5292</v>
      </c>
      <c r="C5006" t="s">
        <v>5293</v>
      </c>
      <c r="D5006" t="s">
        <v>1241</v>
      </c>
      <c r="E5006" t="s">
        <v>1256</v>
      </c>
      <c r="F5006" t="s">
        <v>195</v>
      </c>
      <c r="G5006" t="s">
        <v>1237</v>
      </c>
      <c r="H5006" t="s">
        <v>1243</v>
      </c>
      <c r="J5006">
        <v>17</v>
      </c>
    </row>
    <row r="5007" spans="1:10">
      <c r="A5007">
        <v>801135</v>
      </c>
      <c r="B5007" t="s">
        <v>915</v>
      </c>
      <c r="C5007" t="s">
        <v>5294</v>
      </c>
      <c r="D5007" t="s">
        <v>1241</v>
      </c>
      <c r="E5007" t="s">
        <v>1235</v>
      </c>
      <c r="F5007" t="s">
        <v>380</v>
      </c>
      <c r="G5007" t="s">
        <v>1237</v>
      </c>
      <c r="J5007">
        <v>4</v>
      </c>
    </row>
    <row r="5008" spans="1:10">
      <c r="A5008">
        <v>775653</v>
      </c>
      <c r="B5008" t="s">
        <v>1019</v>
      </c>
      <c r="C5008" t="s">
        <v>5295</v>
      </c>
      <c r="D5008" t="s">
        <v>1234</v>
      </c>
      <c r="E5008" t="s">
        <v>1248</v>
      </c>
      <c r="F5008" t="s">
        <v>181</v>
      </c>
      <c r="G5008" t="s">
        <v>1237</v>
      </c>
      <c r="H5008" t="s">
        <v>1243</v>
      </c>
      <c r="I5008">
        <v>1698761</v>
      </c>
      <c r="J5008">
        <v>72</v>
      </c>
    </row>
    <row r="5009" spans="1:10">
      <c r="A5009">
        <v>806421</v>
      </c>
      <c r="B5009" t="s">
        <v>1442</v>
      </c>
      <c r="C5009" t="s">
        <v>5296</v>
      </c>
      <c r="D5009" t="s">
        <v>1241</v>
      </c>
      <c r="E5009" t="s">
        <v>1235</v>
      </c>
      <c r="F5009" t="s">
        <v>380</v>
      </c>
      <c r="G5009" t="s">
        <v>1237</v>
      </c>
      <c r="J5009">
        <v>5</v>
      </c>
    </row>
    <row r="5010" spans="1:10">
      <c r="A5010">
        <v>712470</v>
      </c>
      <c r="B5010" t="s">
        <v>1019</v>
      </c>
      <c r="C5010" t="s">
        <v>5297</v>
      </c>
      <c r="D5010" t="s">
        <v>1234</v>
      </c>
      <c r="F5010" t="s">
        <v>380</v>
      </c>
      <c r="G5010" t="s">
        <v>1237</v>
      </c>
      <c r="H5010" t="s">
        <v>1243</v>
      </c>
      <c r="J5010">
        <v>91</v>
      </c>
    </row>
    <row r="5011" spans="1:10">
      <c r="A5011">
        <v>715337</v>
      </c>
      <c r="B5011" t="s">
        <v>5298</v>
      </c>
      <c r="C5011" t="s">
        <v>5299</v>
      </c>
      <c r="D5011" t="s">
        <v>1234</v>
      </c>
      <c r="F5011" t="s">
        <v>380</v>
      </c>
      <c r="G5011" t="s">
        <v>1237</v>
      </c>
      <c r="H5011" t="s">
        <v>1243</v>
      </c>
      <c r="J5011">
        <v>84</v>
      </c>
    </row>
    <row r="5012" spans="1:10">
      <c r="A5012">
        <v>773748</v>
      </c>
      <c r="B5012" t="s">
        <v>661</v>
      </c>
      <c r="C5012" t="s">
        <v>5300</v>
      </c>
      <c r="D5012" t="s">
        <v>1234</v>
      </c>
      <c r="E5012" t="s">
        <v>1319</v>
      </c>
      <c r="F5012" t="s">
        <v>189</v>
      </c>
      <c r="G5012" t="s">
        <v>1237</v>
      </c>
      <c r="H5012" t="s">
        <v>1243</v>
      </c>
      <c r="I5012">
        <v>9150428</v>
      </c>
      <c r="J5012">
        <v>10</v>
      </c>
    </row>
    <row r="5013" spans="1:10">
      <c r="A5013">
        <v>773749</v>
      </c>
      <c r="B5013" t="s">
        <v>1133</v>
      </c>
      <c r="C5013" t="s">
        <v>5300</v>
      </c>
      <c r="D5013" t="s">
        <v>1234</v>
      </c>
      <c r="F5013" t="s">
        <v>189</v>
      </c>
      <c r="G5013" t="s">
        <v>1237</v>
      </c>
      <c r="H5013" t="s">
        <v>1243</v>
      </c>
      <c r="I5013">
        <v>9150429</v>
      </c>
      <c r="J5013">
        <v>10</v>
      </c>
    </row>
    <row r="5014" spans="1:10">
      <c r="A5014">
        <v>716057</v>
      </c>
      <c r="B5014" t="s">
        <v>938</v>
      </c>
      <c r="C5014" t="s">
        <v>5300</v>
      </c>
      <c r="D5014" t="s">
        <v>1234</v>
      </c>
      <c r="F5014" t="s">
        <v>380</v>
      </c>
      <c r="G5014" t="s">
        <v>1237</v>
      </c>
      <c r="H5014" t="s">
        <v>1243</v>
      </c>
      <c r="J5014">
        <v>87</v>
      </c>
    </row>
    <row r="5015" spans="1:10">
      <c r="A5015">
        <v>700552</v>
      </c>
      <c r="B5015" t="s">
        <v>1298</v>
      </c>
      <c r="C5015" t="s">
        <v>5300</v>
      </c>
      <c r="D5015" t="s">
        <v>1234</v>
      </c>
      <c r="E5015" t="s">
        <v>1235</v>
      </c>
      <c r="F5015" t="s">
        <v>22</v>
      </c>
      <c r="G5015" t="s">
        <v>1237</v>
      </c>
      <c r="H5015" t="s">
        <v>1243</v>
      </c>
      <c r="I5015">
        <v>9150251</v>
      </c>
      <c r="J5015">
        <v>81</v>
      </c>
    </row>
    <row r="5016" spans="1:10">
      <c r="A5016">
        <v>811030</v>
      </c>
      <c r="B5016" t="s">
        <v>915</v>
      </c>
      <c r="C5016" t="s">
        <v>5301</v>
      </c>
      <c r="D5016" t="s">
        <v>1241</v>
      </c>
      <c r="E5016" t="s">
        <v>1235</v>
      </c>
      <c r="F5016" t="s">
        <v>22</v>
      </c>
      <c r="G5016" t="s">
        <v>1237</v>
      </c>
      <c r="H5016" t="s">
        <v>1243</v>
      </c>
      <c r="J5016">
        <v>12</v>
      </c>
    </row>
    <row r="5017" spans="1:10">
      <c r="A5017">
        <v>811959</v>
      </c>
      <c r="B5017" t="s">
        <v>1500</v>
      </c>
      <c r="C5017" t="s">
        <v>5301</v>
      </c>
      <c r="D5017" t="s">
        <v>1241</v>
      </c>
      <c r="E5017" t="s">
        <v>1235</v>
      </c>
      <c r="F5017" t="s">
        <v>22</v>
      </c>
      <c r="G5017" t="s">
        <v>1237</v>
      </c>
      <c r="H5017" t="s">
        <v>1243</v>
      </c>
      <c r="J5017">
        <v>15</v>
      </c>
    </row>
    <row r="5018" spans="1:10">
      <c r="A5018">
        <v>802724</v>
      </c>
      <c r="B5018" t="s">
        <v>2127</v>
      </c>
      <c r="C5018" t="s">
        <v>5302</v>
      </c>
      <c r="D5018" t="s">
        <v>1241</v>
      </c>
      <c r="E5018" t="s">
        <v>1256</v>
      </c>
      <c r="F5018" t="s">
        <v>380</v>
      </c>
      <c r="G5018" t="s">
        <v>1237</v>
      </c>
      <c r="J5018">
        <v>94</v>
      </c>
    </row>
    <row r="5019" spans="1:10">
      <c r="A5019">
        <v>809704</v>
      </c>
      <c r="B5019" t="s">
        <v>5303</v>
      </c>
      <c r="C5019" t="s">
        <v>5304</v>
      </c>
      <c r="D5019" t="s">
        <v>1241</v>
      </c>
      <c r="E5019" t="s">
        <v>1248</v>
      </c>
      <c r="F5019" t="s">
        <v>197</v>
      </c>
      <c r="G5019" t="s">
        <v>1237</v>
      </c>
      <c r="H5019" t="s">
        <v>1243</v>
      </c>
      <c r="J5019">
        <v>14</v>
      </c>
    </row>
    <row r="5020" spans="1:10">
      <c r="A5020">
        <v>712202</v>
      </c>
      <c r="B5020" t="s">
        <v>1063</v>
      </c>
      <c r="C5020" t="s">
        <v>5305</v>
      </c>
      <c r="D5020" t="s">
        <v>1234</v>
      </c>
      <c r="E5020" t="s">
        <v>1242</v>
      </c>
      <c r="F5020" t="s">
        <v>380</v>
      </c>
      <c r="G5020" t="s">
        <v>1237</v>
      </c>
      <c r="J5020">
        <v>91</v>
      </c>
    </row>
    <row r="5021" spans="1:10">
      <c r="A5021">
        <v>776154</v>
      </c>
      <c r="B5021" t="s">
        <v>122</v>
      </c>
      <c r="C5021" t="s">
        <v>5306</v>
      </c>
      <c r="D5021" t="s">
        <v>1234</v>
      </c>
      <c r="E5021" t="s">
        <v>1271</v>
      </c>
      <c r="F5021" t="s">
        <v>169</v>
      </c>
      <c r="G5021" t="s">
        <v>1237</v>
      </c>
      <c r="H5021" t="s">
        <v>1243</v>
      </c>
      <c r="J5021">
        <v>11</v>
      </c>
    </row>
    <row r="5022" spans="1:10">
      <c r="A5022">
        <v>776155</v>
      </c>
      <c r="B5022" t="s">
        <v>1539</v>
      </c>
      <c r="C5022" t="s">
        <v>5306</v>
      </c>
      <c r="D5022" t="s">
        <v>1234</v>
      </c>
      <c r="E5022" t="s">
        <v>1271</v>
      </c>
      <c r="F5022" t="s">
        <v>169</v>
      </c>
      <c r="G5022" t="s">
        <v>1237</v>
      </c>
      <c r="H5022" t="s">
        <v>1243</v>
      </c>
      <c r="J5022">
        <v>15</v>
      </c>
    </row>
    <row r="5023" spans="1:10">
      <c r="A5023">
        <v>776153</v>
      </c>
      <c r="B5023" t="s">
        <v>1477</v>
      </c>
      <c r="C5023" t="s">
        <v>5306</v>
      </c>
      <c r="D5023" t="s">
        <v>1234</v>
      </c>
      <c r="F5023" t="s">
        <v>169</v>
      </c>
      <c r="G5023" t="s">
        <v>1237</v>
      </c>
      <c r="H5023" t="s">
        <v>1243</v>
      </c>
      <c r="J5023">
        <v>9</v>
      </c>
    </row>
    <row r="5024" spans="1:10">
      <c r="A5024">
        <v>777422</v>
      </c>
      <c r="B5024" t="s">
        <v>1404</v>
      </c>
      <c r="C5024" t="s">
        <v>5307</v>
      </c>
      <c r="D5024" t="s">
        <v>1234</v>
      </c>
      <c r="E5024" t="s">
        <v>1250</v>
      </c>
      <c r="F5024" t="s">
        <v>169</v>
      </c>
      <c r="G5024" t="s">
        <v>1237</v>
      </c>
      <c r="H5024" t="s">
        <v>1243</v>
      </c>
      <c r="J5024">
        <v>10</v>
      </c>
    </row>
    <row r="5025" spans="1:10">
      <c r="A5025">
        <v>716882</v>
      </c>
      <c r="B5025" t="s">
        <v>1019</v>
      </c>
      <c r="C5025" t="s">
        <v>5307</v>
      </c>
      <c r="D5025" t="s">
        <v>1234</v>
      </c>
      <c r="E5025" t="s">
        <v>1235</v>
      </c>
      <c r="F5025" t="s">
        <v>380</v>
      </c>
      <c r="G5025" t="s">
        <v>1237</v>
      </c>
      <c r="J5025">
        <v>10</v>
      </c>
    </row>
    <row r="5026" spans="1:10">
      <c r="A5026">
        <v>711705</v>
      </c>
      <c r="B5026" t="s">
        <v>1258</v>
      </c>
      <c r="C5026" t="s">
        <v>5307</v>
      </c>
      <c r="D5026" t="s">
        <v>1234</v>
      </c>
      <c r="F5026" t="s">
        <v>179</v>
      </c>
      <c r="G5026" t="s">
        <v>1237</v>
      </c>
      <c r="J5026">
        <v>88</v>
      </c>
    </row>
    <row r="5027" spans="1:10">
      <c r="A5027">
        <v>889153</v>
      </c>
      <c r="B5027" t="s">
        <v>2028</v>
      </c>
      <c r="C5027" t="s">
        <v>5308</v>
      </c>
      <c r="D5027" t="s">
        <v>1241</v>
      </c>
      <c r="E5027" t="s">
        <v>1242</v>
      </c>
      <c r="F5027" t="s">
        <v>380</v>
      </c>
      <c r="G5027" t="s">
        <v>1237</v>
      </c>
      <c r="H5027" t="s">
        <v>1243</v>
      </c>
      <c r="J5027">
        <v>6</v>
      </c>
    </row>
    <row r="5028" spans="1:10">
      <c r="A5028">
        <v>807500</v>
      </c>
      <c r="B5028" t="s">
        <v>1470</v>
      </c>
      <c r="C5028" t="s">
        <v>5308</v>
      </c>
      <c r="D5028" t="s">
        <v>1241</v>
      </c>
      <c r="E5028" t="s">
        <v>1271</v>
      </c>
      <c r="F5028" t="s">
        <v>1507</v>
      </c>
      <c r="G5028" t="s">
        <v>1237</v>
      </c>
      <c r="J5028">
        <v>67</v>
      </c>
    </row>
    <row r="5029" spans="1:10">
      <c r="A5029">
        <v>717674</v>
      </c>
      <c r="B5029" t="s">
        <v>525</v>
      </c>
      <c r="C5029" t="s">
        <v>5309</v>
      </c>
      <c r="D5029" t="s">
        <v>1234</v>
      </c>
      <c r="E5029" t="s">
        <v>1254</v>
      </c>
      <c r="F5029" t="s">
        <v>1261</v>
      </c>
      <c r="G5029" t="s">
        <v>1237</v>
      </c>
      <c r="J5029">
        <v>7</v>
      </c>
    </row>
    <row r="5030" spans="1:10">
      <c r="A5030">
        <v>708477</v>
      </c>
      <c r="B5030" t="s">
        <v>1336</v>
      </c>
      <c r="C5030" t="s">
        <v>5310</v>
      </c>
      <c r="D5030" t="s">
        <v>1234</v>
      </c>
      <c r="E5030" t="s">
        <v>1242</v>
      </c>
      <c r="F5030" t="s">
        <v>380</v>
      </c>
      <c r="G5030" t="s">
        <v>1237</v>
      </c>
      <c r="J5030">
        <v>79</v>
      </c>
    </row>
    <row r="5031" spans="1:10">
      <c r="A5031">
        <v>706809</v>
      </c>
      <c r="B5031" t="s">
        <v>1023</v>
      </c>
      <c r="C5031" t="s">
        <v>5310</v>
      </c>
      <c r="D5031" t="s">
        <v>1234</v>
      </c>
      <c r="E5031" t="s">
        <v>1242</v>
      </c>
      <c r="F5031" t="s">
        <v>380</v>
      </c>
      <c r="G5031" t="s">
        <v>1237</v>
      </c>
      <c r="J5031">
        <v>84</v>
      </c>
    </row>
    <row r="5032" spans="1:10">
      <c r="A5032">
        <v>713893</v>
      </c>
      <c r="B5032" t="s">
        <v>1349</v>
      </c>
      <c r="C5032" t="s">
        <v>5311</v>
      </c>
      <c r="D5032" t="s">
        <v>1234</v>
      </c>
      <c r="F5032" t="s">
        <v>1261</v>
      </c>
      <c r="G5032" t="s">
        <v>1237</v>
      </c>
      <c r="J5032">
        <v>11</v>
      </c>
    </row>
    <row r="5033" spans="1:10">
      <c r="A5033">
        <v>807509</v>
      </c>
      <c r="B5033" t="s">
        <v>1592</v>
      </c>
      <c r="C5033" t="s">
        <v>5312</v>
      </c>
      <c r="D5033" t="s">
        <v>1241</v>
      </c>
      <c r="E5033" t="s">
        <v>1236</v>
      </c>
      <c r="F5033" t="s">
        <v>1261</v>
      </c>
      <c r="G5033" t="s">
        <v>1237</v>
      </c>
      <c r="J5033">
        <v>19</v>
      </c>
    </row>
    <row r="5034" spans="1:10">
      <c r="A5034">
        <v>704831</v>
      </c>
      <c r="B5034" t="s">
        <v>663</v>
      </c>
      <c r="C5034" t="s">
        <v>5313</v>
      </c>
      <c r="D5034" t="s">
        <v>1234</v>
      </c>
      <c r="E5034" t="s">
        <v>1236</v>
      </c>
      <c r="F5034" t="s">
        <v>5314</v>
      </c>
      <c r="G5034" t="s">
        <v>1237</v>
      </c>
      <c r="J5034">
        <v>89</v>
      </c>
    </row>
    <row r="5035" spans="1:10">
      <c r="A5035">
        <v>713239</v>
      </c>
      <c r="B5035" t="s">
        <v>1075</v>
      </c>
      <c r="C5035" t="s">
        <v>5315</v>
      </c>
      <c r="D5035" t="s">
        <v>1234</v>
      </c>
      <c r="F5035" t="s">
        <v>380</v>
      </c>
      <c r="G5035" t="s">
        <v>1237</v>
      </c>
      <c r="J5035">
        <v>11</v>
      </c>
    </row>
    <row r="5036" spans="1:10">
      <c r="A5036">
        <v>810530</v>
      </c>
      <c r="B5036" t="s">
        <v>960</v>
      </c>
      <c r="C5036" t="s">
        <v>5316</v>
      </c>
      <c r="D5036" t="s">
        <v>1241</v>
      </c>
      <c r="E5036" t="s">
        <v>1242</v>
      </c>
      <c r="F5036" t="s">
        <v>380</v>
      </c>
      <c r="G5036" t="s">
        <v>1237</v>
      </c>
      <c r="J5036">
        <v>9</v>
      </c>
    </row>
    <row r="5037" spans="1:10">
      <c r="A5037">
        <v>808883</v>
      </c>
      <c r="B5037" t="s">
        <v>2599</v>
      </c>
      <c r="C5037" t="s">
        <v>5317</v>
      </c>
      <c r="D5037" t="s">
        <v>1241</v>
      </c>
      <c r="E5037" t="s">
        <v>1236</v>
      </c>
      <c r="F5037" t="s">
        <v>380</v>
      </c>
      <c r="G5037" t="s">
        <v>1237</v>
      </c>
      <c r="J5037">
        <v>76</v>
      </c>
    </row>
    <row r="5038" spans="1:10">
      <c r="A5038">
        <v>715011</v>
      </c>
      <c r="B5038" t="s">
        <v>1869</v>
      </c>
      <c r="C5038" t="s">
        <v>5318</v>
      </c>
      <c r="D5038" t="s">
        <v>1234</v>
      </c>
      <c r="E5038" t="s">
        <v>1264</v>
      </c>
      <c r="F5038" t="s">
        <v>169</v>
      </c>
      <c r="G5038" t="s">
        <v>1237</v>
      </c>
      <c r="H5038" t="s">
        <v>1243</v>
      </c>
      <c r="J5038">
        <v>6</v>
      </c>
    </row>
    <row r="5039" spans="1:10">
      <c r="A5039">
        <v>711136</v>
      </c>
      <c r="B5039" t="s">
        <v>1251</v>
      </c>
      <c r="C5039" t="s">
        <v>5319</v>
      </c>
      <c r="D5039" t="s">
        <v>1234</v>
      </c>
      <c r="F5039" t="s">
        <v>380</v>
      </c>
      <c r="G5039" t="s">
        <v>1237</v>
      </c>
      <c r="H5039" t="s">
        <v>1243</v>
      </c>
      <c r="J5039">
        <v>83</v>
      </c>
    </row>
    <row r="5040" spans="1:10">
      <c r="A5040">
        <v>714226</v>
      </c>
      <c r="B5040" t="s">
        <v>1539</v>
      </c>
      <c r="C5040" t="s">
        <v>5320</v>
      </c>
      <c r="D5040" t="s">
        <v>1234</v>
      </c>
      <c r="E5040" t="s">
        <v>1242</v>
      </c>
      <c r="F5040" t="s">
        <v>380</v>
      </c>
      <c r="G5040" t="s">
        <v>1237</v>
      </c>
      <c r="H5040" t="s">
        <v>1243</v>
      </c>
      <c r="J5040">
        <v>8</v>
      </c>
    </row>
    <row r="5041" spans="1:10">
      <c r="A5041">
        <v>715982</v>
      </c>
      <c r="B5041" t="s">
        <v>1417</v>
      </c>
      <c r="C5041" t="s">
        <v>5321</v>
      </c>
      <c r="D5041" t="s">
        <v>1234</v>
      </c>
      <c r="E5041" t="s">
        <v>1242</v>
      </c>
      <c r="F5041" t="s">
        <v>380</v>
      </c>
      <c r="G5041" t="s">
        <v>1237</v>
      </c>
      <c r="J5041">
        <v>80</v>
      </c>
    </row>
    <row r="5042" spans="1:10">
      <c r="A5042">
        <v>800280</v>
      </c>
      <c r="B5042" t="s">
        <v>5322</v>
      </c>
      <c r="C5042" t="s">
        <v>5323</v>
      </c>
      <c r="D5042" t="s">
        <v>1241</v>
      </c>
      <c r="E5042" t="s">
        <v>1242</v>
      </c>
      <c r="F5042" t="s">
        <v>380</v>
      </c>
      <c r="G5042" t="s">
        <v>1237</v>
      </c>
      <c r="J5042">
        <v>73</v>
      </c>
    </row>
    <row r="5043" spans="1:10">
      <c r="A5043">
        <v>803186</v>
      </c>
      <c r="B5043" t="s">
        <v>1279</v>
      </c>
      <c r="C5043" t="s">
        <v>5323</v>
      </c>
      <c r="D5043" t="s">
        <v>1241</v>
      </c>
      <c r="E5043" t="s">
        <v>1292</v>
      </c>
      <c r="F5043" t="s">
        <v>380</v>
      </c>
      <c r="G5043" t="s">
        <v>1237</v>
      </c>
      <c r="H5043" t="s">
        <v>1243</v>
      </c>
      <c r="J5043">
        <v>89</v>
      </c>
    </row>
    <row r="5044" spans="1:10">
      <c r="A5044">
        <v>810156</v>
      </c>
      <c r="B5044" t="s">
        <v>978</v>
      </c>
      <c r="C5044" t="s">
        <v>5323</v>
      </c>
      <c r="D5044" t="s">
        <v>1241</v>
      </c>
      <c r="F5044" t="s">
        <v>380</v>
      </c>
      <c r="G5044" t="s">
        <v>1237</v>
      </c>
      <c r="J5044">
        <v>7</v>
      </c>
    </row>
    <row r="5045" spans="1:10">
      <c r="A5045">
        <v>700261</v>
      </c>
      <c r="B5045" t="s">
        <v>1375</v>
      </c>
      <c r="C5045" t="s">
        <v>5324</v>
      </c>
      <c r="D5045" t="s">
        <v>1234</v>
      </c>
      <c r="E5045" t="s">
        <v>1319</v>
      </c>
      <c r="F5045" t="s">
        <v>179</v>
      </c>
      <c r="G5045" t="s">
        <v>1237</v>
      </c>
      <c r="J5045">
        <v>66</v>
      </c>
    </row>
    <row r="5046" spans="1:10">
      <c r="A5046">
        <v>779136</v>
      </c>
      <c r="B5046" t="s">
        <v>1019</v>
      </c>
      <c r="C5046" t="s">
        <v>5324</v>
      </c>
      <c r="D5046" t="s">
        <v>1234</v>
      </c>
      <c r="E5046" t="s">
        <v>1264</v>
      </c>
      <c r="F5046" t="s">
        <v>197</v>
      </c>
      <c r="G5046" t="s">
        <v>1237</v>
      </c>
      <c r="J5046">
        <v>18</v>
      </c>
    </row>
    <row r="5047" spans="1:10">
      <c r="A5047">
        <v>718588</v>
      </c>
      <c r="B5047" t="s">
        <v>1075</v>
      </c>
      <c r="C5047" t="s">
        <v>5324</v>
      </c>
      <c r="D5047" t="s">
        <v>1234</v>
      </c>
      <c r="E5047" t="s">
        <v>1319</v>
      </c>
      <c r="F5047" t="s">
        <v>189</v>
      </c>
      <c r="G5047" t="s">
        <v>1237</v>
      </c>
      <c r="J5047">
        <v>15</v>
      </c>
    </row>
    <row r="5048" spans="1:10">
      <c r="A5048">
        <v>707146</v>
      </c>
      <c r="B5048" t="s">
        <v>1288</v>
      </c>
      <c r="C5048" t="s">
        <v>5324</v>
      </c>
      <c r="D5048" t="s">
        <v>1234</v>
      </c>
      <c r="E5048" t="s">
        <v>1235</v>
      </c>
      <c r="F5048" t="s">
        <v>380</v>
      </c>
      <c r="G5048" t="s">
        <v>1237</v>
      </c>
      <c r="J5048">
        <v>92</v>
      </c>
    </row>
    <row r="5049" spans="1:10">
      <c r="A5049">
        <v>708367</v>
      </c>
      <c r="B5049" t="s">
        <v>1023</v>
      </c>
      <c r="C5049" t="s">
        <v>5325</v>
      </c>
      <c r="D5049" t="s">
        <v>1234</v>
      </c>
      <c r="E5049" t="s">
        <v>1236</v>
      </c>
      <c r="F5049" t="s">
        <v>380</v>
      </c>
      <c r="G5049" t="s">
        <v>1237</v>
      </c>
      <c r="J5049">
        <v>70</v>
      </c>
    </row>
    <row r="5050" spans="1:10">
      <c r="A5050">
        <v>717888</v>
      </c>
      <c r="B5050" t="s">
        <v>1019</v>
      </c>
      <c r="C5050" t="s">
        <v>5325</v>
      </c>
      <c r="D5050" t="s">
        <v>1234</v>
      </c>
      <c r="F5050" t="s">
        <v>380</v>
      </c>
      <c r="G5050" t="s">
        <v>1237</v>
      </c>
      <c r="H5050" t="s">
        <v>1243</v>
      </c>
      <c r="J5050">
        <v>85</v>
      </c>
    </row>
    <row r="5051" spans="1:10">
      <c r="A5051">
        <v>710185</v>
      </c>
      <c r="B5051" t="s">
        <v>1477</v>
      </c>
      <c r="C5051" t="s">
        <v>5326</v>
      </c>
      <c r="D5051" t="s">
        <v>1234</v>
      </c>
      <c r="E5051" t="s">
        <v>1236</v>
      </c>
      <c r="F5051" t="s">
        <v>169</v>
      </c>
      <c r="G5051" t="s">
        <v>1237</v>
      </c>
      <c r="H5051" t="s">
        <v>1243</v>
      </c>
      <c r="J5051">
        <v>7</v>
      </c>
    </row>
    <row r="5052" spans="1:10">
      <c r="A5052">
        <v>770685</v>
      </c>
      <c r="B5052" t="s">
        <v>1380</v>
      </c>
      <c r="C5052" t="s">
        <v>5327</v>
      </c>
      <c r="D5052" t="s">
        <v>1234</v>
      </c>
      <c r="E5052" t="s">
        <v>1292</v>
      </c>
      <c r="F5052" t="s">
        <v>467</v>
      </c>
      <c r="G5052" t="s">
        <v>1237</v>
      </c>
      <c r="H5052" t="s">
        <v>1243</v>
      </c>
      <c r="I5052">
        <v>9150411</v>
      </c>
      <c r="J5052">
        <v>8</v>
      </c>
    </row>
    <row r="5053" spans="1:10">
      <c r="A5053">
        <v>808442</v>
      </c>
      <c r="B5053" t="s">
        <v>1355</v>
      </c>
      <c r="C5053" t="s">
        <v>5328</v>
      </c>
      <c r="D5053" t="s">
        <v>1241</v>
      </c>
      <c r="E5053" t="s">
        <v>1250</v>
      </c>
      <c r="F5053" t="s">
        <v>380</v>
      </c>
      <c r="G5053" t="s">
        <v>1237</v>
      </c>
      <c r="J5053">
        <v>86</v>
      </c>
    </row>
    <row r="5054" spans="1:10">
      <c r="A5054">
        <v>802320</v>
      </c>
      <c r="B5054" t="s">
        <v>1355</v>
      </c>
      <c r="C5054" t="s">
        <v>5328</v>
      </c>
      <c r="D5054" t="s">
        <v>1241</v>
      </c>
      <c r="E5054" t="s">
        <v>1319</v>
      </c>
      <c r="F5054" t="s">
        <v>189</v>
      </c>
      <c r="G5054" t="s">
        <v>1237</v>
      </c>
      <c r="J5054">
        <v>94</v>
      </c>
    </row>
    <row r="5055" spans="1:10">
      <c r="A5055">
        <v>802065</v>
      </c>
      <c r="B5055" t="s">
        <v>2028</v>
      </c>
      <c r="C5055" t="s">
        <v>5328</v>
      </c>
      <c r="D5055" t="s">
        <v>1241</v>
      </c>
      <c r="E5055" t="s">
        <v>1242</v>
      </c>
      <c r="F5055" t="s">
        <v>380</v>
      </c>
      <c r="G5055" t="s">
        <v>1237</v>
      </c>
      <c r="J5055">
        <v>85</v>
      </c>
    </row>
    <row r="5056" spans="1:10">
      <c r="A5056">
        <v>776077</v>
      </c>
      <c r="B5056" t="s">
        <v>1539</v>
      </c>
      <c r="C5056" t="s">
        <v>5329</v>
      </c>
      <c r="D5056" t="s">
        <v>1234</v>
      </c>
      <c r="F5056" t="s">
        <v>380</v>
      </c>
      <c r="G5056" t="s">
        <v>1237</v>
      </c>
      <c r="H5056" t="s">
        <v>1243</v>
      </c>
      <c r="J5056">
        <v>11</v>
      </c>
    </row>
    <row r="5057" spans="1:10">
      <c r="A5057">
        <v>777427</v>
      </c>
      <c r="B5057" t="s">
        <v>1298</v>
      </c>
      <c r="C5057" t="s">
        <v>5330</v>
      </c>
      <c r="D5057" t="s">
        <v>1234</v>
      </c>
      <c r="E5057" t="s">
        <v>1245</v>
      </c>
      <c r="F5057" t="s">
        <v>169</v>
      </c>
      <c r="G5057" t="s">
        <v>1237</v>
      </c>
      <c r="H5057" t="s">
        <v>1243</v>
      </c>
      <c r="J5057">
        <v>17</v>
      </c>
    </row>
    <row r="5058" spans="1:10">
      <c r="A5058">
        <v>890862</v>
      </c>
      <c r="B5058" t="s">
        <v>2506</v>
      </c>
      <c r="C5058" t="s">
        <v>5331</v>
      </c>
      <c r="D5058" t="s">
        <v>1241</v>
      </c>
      <c r="E5058" t="s">
        <v>1245</v>
      </c>
      <c r="F5058" t="s">
        <v>169</v>
      </c>
      <c r="G5058" t="s">
        <v>1237</v>
      </c>
      <c r="H5058" t="s">
        <v>1243</v>
      </c>
      <c r="J5058">
        <v>18</v>
      </c>
    </row>
    <row r="5059" spans="1:10">
      <c r="A5059">
        <v>716040</v>
      </c>
      <c r="B5059" t="s">
        <v>5332</v>
      </c>
      <c r="C5059" t="s">
        <v>5333</v>
      </c>
      <c r="D5059" t="s">
        <v>1234</v>
      </c>
      <c r="F5059" t="s">
        <v>380</v>
      </c>
      <c r="G5059" t="s">
        <v>1237</v>
      </c>
      <c r="H5059" t="s">
        <v>1243</v>
      </c>
      <c r="J5059">
        <v>84</v>
      </c>
    </row>
    <row r="5060" spans="1:10">
      <c r="A5060">
        <v>708888</v>
      </c>
      <c r="B5060" t="s">
        <v>1417</v>
      </c>
      <c r="C5060" t="s">
        <v>5333</v>
      </c>
      <c r="D5060" t="s">
        <v>1234</v>
      </c>
      <c r="E5060" t="s">
        <v>1236</v>
      </c>
      <c r="F5060" t="s">
        <v>380</v>
      </c>
      <c r="G5060" t="s">
        <v>1237</v>
      </c>
      <c r="H5060" t="s">
        <v>1243</v>
      </c>
      <c r="J5060">
        <v>91</v>
      </c>
    </row>
    <row r="5061" spans="1:10">
      <c r="A5061">
        <v>889213</v>
      </c>
      <c r="B5061" t="s">
        <v>1307</v>
      </c>
      <c r="C5061" t="s">
        <v>5334</v>
      </c>
      <c r="D5061" t="s">
        <v>1241</v>
      </c>
      <c r="E5061" t="s">
        <v>1242</v>
      </c>
      <c r="F5061" t="s">
        <v>169</v>
      </c>
      <c r="G5061" t="s">
        <v>1237</v>
      </c>
      <c r="H5061" t="s">
        <v>1243</v>
      </c>
      <c r="I5061">
        <v>9155094</v>
      </c>
      <c r="J5061">
        <v>4</v>
      </c>
    </row>
    <row r="5062" spans="1:10">
      <c r="A5062">
        <v>703387</v>
      </c>
      <c r="B5062" t="s">
        <v>3584</v>
      </c>
      <c r="C5062" t="s">
        <v>5335</v>
      </c>
      <c r="D5062" t="s">
        <v>1234</v>
      </c>
      <c r="F5062" t="s">
        <v>181</v>
      </c>
      <c r="G5062" t="s">
        <v>1237</v>
      </c>
    </row>
    <row r="5063" spans="1:10">
      <c r="A5063">
        <v>801620</v>
      </c>
      <c r="B5063" t="s">
        <v>333</v>
      </c>
      <c r="C5063" t="s">
        <v>5336</v>
      </c>
      <c r="D5063" t="s">
        <v>1241</v>
      </c>
      <c r="E5063" t="s">
        <v>1242</v>
      </c>
      <c r="F5063" t="s">
        <v>1261</v>
      </c>
      <c r="G5063" t="s">
        <v>1237</v>
      </c>
      <c r="J5063">
        <v>10</v>
      </c>
    </row>
    <row r="5064" spans="1:10">
      <c r="A5064">
        <v>711439</v>
      </c>
      <c r="B5064" t="s">
        <v>1380</v>
      </c>
      <c r="C5064" t="s">
        <v>5337</v>
      </c>
      <c r="D5064" t="s">
        <v>1234</v>
      </c>
      <c r="E5064" t="s">
        <v>1242</v>
      </c>
      <c r="F5064" t="s">
        <v>1261</v>
      </c>
      <c r="G5064" t="s">
        <v>1237</v>
      </c>
      <c r="J5064">
        <v>13</v>
      </c>
    </row>
    <row r="5065" spans="1:10">
      <c r="A5065">
        <v>805979</v>
      </c>
      <c r="B5065" t="s">
        <v>1252</v>
      </c>
      <c r="C5065" t="s">
        <v>5338</v>
      </c>
      <c r="D5065" t="s">
        <v>1241</v>
      </c>
      <c r="E5065" t="s">
        <v>1242</v>
      </c>
      <c r="F5065" t="s">
        <v>1261</v>
      </c>
      <c r="G5065" t="s">
        <v>1237</v>
      </c>
      <c r="J5065">
        <v>82</v>
      </c>
    </row>
    <row r="5066" spans="1:10">
      <c r="A5066">
        <v>809414</v>
      </c>
      <c r="B5066" t="s">
        <v>5339</v>
      </c>
      <c r="C5066" t="s">
        <v>5340</v>
      </c>
      <c r="D5066" t="s">
        <v>1241</v>
      </c>
      <c r="F5066" t="s">
        <v>380</v>
      </c>
      <c r="G5066" t="s">
        <v>1237</v>
      </c>
      <c r="J5066">
        <v>68</v>
      </c>
    </row>
    <row r="5067" spans="1:10">
      <c r="A5067">
        <v>707784</v>
      </c>
      <c r="B5067" t="s">
        <v>1288</v>
      </c>
      <c r="C5067" t="s">
        <v>5341</v>
      </c>
      <c r="D5067" t="s">
        <v>1234</v>
      </c>
      <c r="E5067" t="s">
        <v>1235</v>
      </c>
      <c r="F5067" t="s">
        <v>22</v>
      </c>
      <c r="G5067" t="s">
        <v>1237</v>
      </c>
      <c r="J5067">
        <v>82</v>
      </c>
    </row>
    <row r="5068" spans="1:10">
      <c r="A5068">
        <v>809986</v>
      </c>
      <c r="B5068" t="s">
        <v>1355</v>
      </c>
      <c r="C5068" t="s">
        <v>5342</v>
      </c>
      <c r="D5068" t="s">
        <v>1241</v>
      </c>
      <c r="E5068" t="s">
        <v>1235</v>
      </c>
      <c r="F5068" t="s">
        <v>380</v>
      </c>
      <c r="G5068" t="s">
        <v>1237</v>
      </c>
      <c r="J5068">
        <v>7</v>
      </c>
    </row>
    <row r="5069" spans="1:10">
      <c r="A5069">
        <v>889191</v>
      </c>
      <c r="B5069" t="s">
        <v>1592</v>
      </c>
      <c r="C5069" t="s">
        <v>5342</v>
      </c>
      <c r="D5069" t="s">
        <v>1241</v>
      </c>
      <c r="E5069" t="s">
        <v>1235</v>
      </c>
      <c r="F5069" t="s">
        <v>380</v>
      </c>
      <c r="G5069" t="s">
        <v>1237</v>
      </c>
      <c r="H5069" t="s">
        <v>1243</v>
      </c>
      <c r="J5069">
        <v>5</v>
      </c>
    </row>
    <row r="5070" spans="1:10">
      <c r="A5070">
        <v>702360</v>
      </c>
      <c r="B5070" t="s">
        <v>1288</v>
      </c>
      <c r="C5070" t="s">
        <v>2221</v>
      </c>
      <c r="D5070" t="s">
        <v>1234</v>
      </c>
      <c r="F5070" t="s">
        <v>380</v>
      </c>
      <c r="G5070" t="s">
        <v>1237</v>
      </c>
      <c r="J5070">
        <v>79</v>
      </c>
    </row>
    <row r="5071" spans="1:10">
      <c r="A5071">
        <v>711503</v>
      </c>
      <c r="B5071" t="s">
        <v>1477</v>
      </c>
      <c r="C5071" t="s">
        <v>2221</v>
      </c>
      <c r="D5071" t="s">
        <v>1234</v>
      </c>
      <c r="E5071" t="s">
        <v>1254</v>
      </c>
      <c r="F5071" t="s">
        <v>1261</v>
      </c>
      <c r="G5071" t="s">
        <v>1237</v>
      </c>
      <c r="J5071">
        <v>10</v>
      </c>
    </row>
    <row r="5072" spans="1:10">
      <c r="A5072">
        <v>773734</v>
      </c>
      <c r="B5072" t="s">
        <v>1439</v>
      </c>
      <c r="C5072" t="s">
        <v>5343</v>
      </c>
      <c r="D5072" t="s">
        <v>1234</v>
      </c>
      <c r="E5072" t="s">
        <v>1319</v>
      </c>
      <c r="F5072" t="s">
        <v>179</v>
      </c>
      <c r="G5072" t="s">
        <v>1237</v>
      </c>
      <c r="H5072" t="s">
        <v>1243</v>
      </c>
      <c r="J5072">
        <v>7</v>
      </c>
    </row>
    <row r="5073" spans="1:10">
      <c r="A5073">
        <v>887294</v>
      </c>
      <c r="B5073" t="s">
        <v>1751</v>
      </c>
      <c r="C5073" t="s">
        <v>5344</v>
      </c>
      <c r="D5073" t="s">
        <v>1241</v>
      </c>
      <c r="E5073" t="s">
        <v>1319</v>
      </c>
      <c r="F5073" t="s">
        <v>179</v>
      </c>
      <c r="G5073" t="s">
        <v>1237</v>
      </c>
      <c r="H5073" t="s">
        <v>1243</v>
      </c>
      <c r="I5073">
        <v>9155118</v>
      </c>
      <c r="J5073">
        <v>5</v>
      </c>
    </row>
    <row r="5074" spans="1:10">
      <c r="A5074">
        <v>805507</v>
      </c>
      <c r="B5074" t="s">
        <v>1592</v>
      </c>
      <c r="C5074" t="s">
        <v>5344</v>
      </c>
      <c r="D5074" t="s">
        <v>1241</v>
      </c>
      <c r="E5074" t="s">
        <v>1235</v>
      </c>
      <c r="F5074" t="s">
        <v>380</v>
      </c>
      <c r="G5074" t="s">
        <v>1237</v>
      </c>
      <c r="J5074">
        <v>78</v>
      </c>
    </row>
    <row r="5075" spans="1:10">
      <c r="A5075">
        <v>711080</v>
      </c>
      <c r="B5075" t="s">
        <v>938</v>
      </c>
      <c r="C5075" t="s">
        <v>5345</v>
      </c>
      <c r="D5075" t="s">
        <v>1234</v>
      </c>
      <c r="E5075" t="s">
        <v>1271</v>
      </c>
      <c r="F5075" t="s">
        <v>380</v>
      </c>
      <c r="G5075" t="s">
        <v>1237</v>
      </c>
      <c r="J5075">
        <v>73</v>
      </c>
    </row>
    <row r="5076" spans="1:10">
      <c r="A5076">
        <v>707201</v>
      </c>
      <c r="B5076" t="s">
        <v>1023</v>
      </c>
      <c r="C5076" t="s">
        <v>5346</v>
      </c>
      <c r="D5076" t="s">
        <v>1234</v>
      </c>
      <c r="E5076" t="s">
        <v>1236</v>
      </c>
      <c r="F5076" t="s">
        <v>380</v>
      </c>
      <c r="G5076" t="s">
        <v>1237</v>
      </c>
      <c r="J5076">
        <v>76</v>
      </c>
    </row>
    <row r="5077" spans="1:10">
      <c r="A5077">
        <v>803725</v>
      </c>
      <c r="B5077" t="s">
        <v>1668</v>
      </c>
      <c r="C5077" t="s">
        <v>5347</v>
      </c>
      <c r="D5077" t="s">
        <v>1241</v>
      </c>
      <c r="E5077" t="s">
        <v>1254</v>
      </c>
      <c r="F5077" t="s">
        <v>380</v>
      </c>
      <c r="G5077" t="s">
        <v>1237</v>
      </c>
      <c r="J5077">
        <v>8</v>
      </c>
    </row>
    <row r="5078" spans="1:10">
      <c r="A5078">
        <v>700215</v>
      </c>
      <c r="B5078" t="s">
        <v>1258</v>
      </c>
      <c r="C5078" t="s">
        <v>5348</v>
      </c>
      <c r="D5078" t="s">
        <v>1234</v>
      </c>
      <c r="F5078" t="s">
        <v>380</v>
      </c>
      <c r="G5078" t="s">
        <v>1237</v>
      </c>
      <c r="J5078">
        <v>79</v>
      </c>
    </row>
    <row r="5079" spans="1:10">
      <c r="A5079">
        <v>718859</v>
      </c>
      <c r="B5079" t="s">
        <v>1019</v>
      </c>
      <c r="C5079" t="s">
        <v>5349</v>
      </c>
      <c r="D5079" t="s">
        <v>1234</v>
      </c>
      <c r="F5079" t="s">
        <v>380</v>
      </c>
      <c r="G5079" t="s">
        <v>1237</v>
      </c>
      <c r="J5079">
        <v>87</v>
      </c>
    </row>
    <row r="5080" spans="1:10">
      <c r="A5080">
        <v>775661</v>
      </c>
      <c r="B5080" t="s">
        <v>1288</v>
      </c>
      <c r="C5080" t="s">
        <v>5349</v>
      </c>
      <c r="D5080" t="s">
        <v>1234</v>
      </c>
      <c r="E5080" t="s">
        <v>1236</v>
      </c>
      <c r="F5080" t="s">
        <v>5350</v>
      </c>
      <c r="G5080" t="s">
        <v>1237</v>
      </c>
      <c r="H5080" t="s">
        <v>1243</v>
      </c>
      <c r="J5080">
        <v>82</v>
      </c>
    </row>
    <row r="5081" spans="1:10">
      <c r="A5081">
        <v>708639</v>
      </c>
      <c r="B5081" t="s">
        <v>675</v>
      </c>
      <c r="C5081" t="s">
        <v>5351</v>
      </c>
      <c r="D5081" t="s">
        <v>1234</v>
      </c>
      <c r="F5081" t="s">
        <v>380</v>
      </c>
      <c r="G5081" t="s">
        <v>1237</v>
      </c>
      <c r="J5081">
        <v>83</v>
      </c>
    </row>
    <row r="5082" spans="1:10">
      <c r="A5082">
        <v>712244</v>
      </c>
      <c r="B5082" t="s">
        <v>529</v>
      </c>
      <c r="C5082" t="s">
        <v>5352</v>
      </c>
      <c r="D5082" t="s">
        <v>1234</v>
      </c>
      <c r="F5082" t="s">
        <v>380</v>
      </c>
      <c r="G5082" t="s">
        <v>1237</v>
      </c>
      <c r="J5082">
        <v>88</v>
      </c>
    </row>
    <row r="5083" spans="1:10">
      <c r="A5083">
        <v>714165</v>
      </c>
      <c r="B5083" t="s">
        <v>655</v>
      </c>
      <c r="C5083" t="s">
        <v>5352</v>
      </c>
      <c r="D5083" t="s">
        <v>1234</v>
      </c>
      <c r="E5083" t="s">
        <v>1248</v>
      </c>
      <c r="F5083" t="s">
        <v>380</v>
      </c>
      <c r="G5083" t="s">
        <v>1237</v>
      </c>
      <c r="H5083" t="s">
        <v>1243</v>
      </c>
      <c r="J5083">
        <v>83</v>
      </c>
    </row>
    <row r="5084" spans="1:10">
      <c r="A5084">
        <v>710507</v>
      </c>
      <c r="B5084" t="s">
        <v>938</v>
      </c>
      <c r="C5084" t="s">
        <v>5352</v>
      </c>
      <c r="D5084" t="s">
        <v>1234</v>
      </c>
      <c r="F5084" t="s">
        <v>380</v>
      </c>
      <c r="G5084" t="s">
        <v>1237</v>
      </c>
      <c r="J5084">
        <v>88</v>
      </c>
    </row>
    <row r="5085" spans="1:10">
      <c r="A5085">
        <v>891761</v>
      </c>
      <c r="B5085" t="s">
        <v>2623</v>
      </c>
      <c r="C5085" t="s">
        <v>5353</v>
      </c>
      <c r="D5085" t="s">
        <v>1241</v>
      </c>
      <c r="E5085" t="s">
        <v>1254</v>
      </c>
      <c r="F5085" t="s">
        <v>59</v>
      </c>
      <c r="G5085" t="s">
        <v>1237</v>
      </c>
      <c r="H5085" t="s">
        <v>1243</v>
      </c>
      <c r="J5085">
        <v>17</v>
      </c>
    </row>
    <row r="5086" spans="1:10">
      <c r="A5086">
        <v>804844</v>
      </c>
      <c r="B5086" t="s">
        <v>1358</v>
      </c>
      <c r="C5086" t="s">
        <v>5354</v>
      </c>
      <c r="D5086" t="s">
        <v>1241</v>
      </c>
      <c r="F5086" t="s">
        <v>380</v>
      </c>
      <c r="G5086" t="s">
        <v>1237</v>
      </c>
      <c r="J5086">
        <v>8</v>
      </c>
    </row>
    <row r="5087" spans="1:10">
      <c r="A5087">
        <v>887800</v>
      </c>
      <c r="B5087" t="s">
        <v>1267</v>
      </c>
      <c r="C5087" t="s">
        <v>5355</v>
      </c>
      <c r="D5087" t="s">
        <v>1241</v>
      </c>
      <c r="E5087" t="s">
        <v>1248</v>
      </c>
      <c r="F5087" t="s">
        <v>1550</v>
      </c>
      <c r="G5087" t="s">
        <v>1237</v>
      </c>
      <c r="H5087" t="s">
        <v>1243</v>
      </c>
      <c r="I5087">
        <v>1524161</v>
      </c>
      <c r="J5087">
        <v>83</v>
      </c>
    </row>
    <row r="5088" spans="1:10">
      <c r="A5088">
        <v>700400</v>
      </c>
      <c r="B5088" t="s">
        <v>661</v>
      </c>
      <c r="C5088" t="s">
        <v>5356</v>
      </c>
      <c r="D5088" t="s">
        <v>1234</v>
      </c>
      <c r="E5088" t="s">
        <v>1254</v>
      </c>
      <c r="F5088" t="s">
        <v>380</v>
      </c>
      <c r="G5088" t="s">
        <v>1237</v>
      </c>
      <c r="J5088">
        <v>9</v>
      </c>
    </row>
    <row r="5089" spans="1:10">
      <c r="A5089">
        <v>705533</v>
      </c>
      <c r="B5089" t="s">
        <v>675</v>
      </c>
      <c r="C5089" t="s">
        <v>5357</v>
      </c>
      <c r="D5089" t="s">
        <v>1234</v>
      </c>
      <c r="E5089" t="s">
        <v>1249</v>
      </c>
      <c r="F5089" t="s">
        <v>380</v>
      </c>
      <c r="G5089" t="s">
        <v>1237</v>
      </c>
      <c r="J5089">
        <v>6</v>
      </c>
    </row>
    <row r="5090" spans="1:10">
      <c r="A5090">
        <v>717646</v>
      </c>
      <c r="B5090" t="s">
        <v>1023</v>
      </c>
      <c r="C5090" t="s">
        <v>5358</v>
      </c>
      <c r="D5090" t="s">
        <v>1234</v>
      </c>
      <c r="E5090" t="s">
        <v>1242</v>
      </c>
      <c r="F5090" t="s">
        <v>219</v>
      </c>
      <c r="G5090" t="s">
        <v>1237</v>
      </c>
      <c r="J5090">
        <v>6</v>
      </c>
    </row>
    <row r="5091" spans="1:10">
      <c r="A5091">
        <v>709490</v>
      </c>
      <c r="B5091" t="s">
        <v>3573</v>
      </c>
      <c r="C5091" t="s">
        <v>5358</v>
      </c>
      <c r="D5091" t="s">
        <v>1234</v>
      </c>
      <c r="E5091" t="s">
        <v>1242</v>
      </c>
      <c r="F5091" t="s">
        <v>380</v>
      </c>
      <c r="G5091" t="s">
        <v>1237</v>
      </c>
      <c r="J5091">
        <v>78</v>
      </c>
    </row>
    <row r="5092" spans="1:10">
      <c r="A5092">
        <v>803298</v>
      </c>
      <c r="B5092" t="s">
        <v>986</v>
      </c>
      <c r="C5092" t="s">
        <v>5359</v>
      </c>
      <c r="D5092" t="s">
        <v>1241</v>
      </c>
      <c r="E5092" t="s">
        <v>1242</v>
      </c>
      <c r="F5092" t="s">
        <v>219</v>
      </c>
      <c r="G5092" t="s">
        <v>1237</v>
      </c>
      <c r="J5092">
        <v>8</v>
      </c>
    </row>
    <row r="5093" spans="1:10">
      <c r="A5093">
        <v>812837</v>
      </c>
      <c r="B5093" t="s">
        <v>1931</v>
      </c>
      <c r="C5093" t="s">
        <v>5359</v>
      </c>
      <c r="D5093" t="s">
        <v>1241</v>
      </c>
      <c r="E5093" t="s">
        <v>1254</v>
      </c>
      <c r="F5093" t="s">
        <v>59</v>
      </c>
      <c r="G5093" t="s">
        <v>1237</v>
      </c>
      <c r="J5093">
        <v>7</v>
      </c>
    </row>
    <row r="5094" spans="1:10">
      <c r="A5094">
        <v>774476</v>
      </c>
      <c r="B5094" t="s">
        <v>1073</v>
      </c>
      <c r="C5094" t="s">
        <v>1072</v>
      </c>
      <c r="D5094" t="s">
        <v>1234</v>
      </c>
      <c r="E5094" t="s">
        <v>1236</v>
      </c>
      <c r="F5094" t="s">
        <v>195</v>
      </c>
      <c r="G5094" t="s">
        <v>1237</v>
      </c>
      <c r="H5094" t="s">
        <v>1243</v>
      </c>
      <c r="J5094">
        <v>16</v>
      </c>
    </row>
    <row r="5095" spans="1:10">
      <c r="A5095">
        <v>810410</v>
      </c>
      <c r="B5095" t="s">
        <v>1751</v>
      </c>
      <c r="C5095" t="s">
        <v>924</v>
      </c>
      <c r="D5095" t="s">
        <v>1241</v>
      </c>
      <c r="E5095" t="s">
        <v>1236</v>
      </c>
      <c r="F5095" t="s">
        <v>380</v>
      </c>
      <c r="G5095" t="s">
        <v>1237</v>
      </c>
      <c r="H5095" t="s">
        <v>1243</v>
      </c>
      <c r="J5095">
        <v>85</v>
      </c>
    </row>
    <row r="5096" spans="1:10">
      <c r="A5096">
        <v>887888</v>
      </c>
      <c r="B5096" t="s">
        <v>925</v>
      </c>
      <c r="C5096" t="s">
        <v>924</v>
      </c>
      <c r="D5096" t="s">
        <v>1241</v>
      </c>
      <c r="F5096" t="s">
        <v>327</v>
      </c>
      <c r="G5096" t="s">
        <v>1237</v>
      </c>
      <c r="H5096" t="s">
        <v>1243</v>
      </c>
      <c r="J5096">
        <v>13</v>
      </c>
    </row>
    <row r="5097" spans="1:10">
      <c r="A5097">
        <v>704700</v>
      </c>
      <c r="B5097" t="s">
        <v>663</v>
      </c>
      <c r="C5097" t="s">
        <v>5360</v>
      </c>
      <c r="D5097" t="s">
        <v>1234</v>
      </c>
      <c r="E5097" t="s">
        <v>1236</v>
      </c>
      <c r="F5097" t="s">
        <v>380</v>
      </c>
      <c r="G5097" t="s">
        <v>1237</v>
      </c>
      <c r="H5097" t="s">
        <v>1243</v>
      </c>
      <c r="J5097">
        <v>87</v>
      </c>
    </row>
    <row r="5098" spans="1:10">
      <c r="A5098">
        <v>702710</v>
      </c>
      <c r="B5098" t="s">
        <v>1869</v>
      </c>
      <c r="C5098" t="s">
        <v>5361</v>
      </c>
      <c r="D5098" t="s">
        <v>1234</v>
      </c>
      <c r="E5098" t="s">
        <v>1242</v>
      </c>
      <c r="F5098" t="s">
        <v>380</v>
      </c>
      <c r="G5098" t="s">
        <v>1237</v>
      </c>
      <c r="J5098">
        <v>10</v>
      </c>
    </row>
    <row r="5099" spans="1:10">
      <c r="A5099">
        <v>714699</v>
      </c>
      <c r="B5099" t="s">
        <v>1019</v>
      </c>
      <c r="C5099" t="s">
        <v>5361</v>
      </c>
      <c r="D5099" t="s">
        <v>1234</v>
      </c>
      <c r="E5099" t="s">
        <v>1236</v>
      </c>
      <c r="F5099" t="s">
        <v>380</v>
      </c>
      <c r="G5099" t="s">
        <v>1237</v>
      </c>
      <c r="H5099" t="s">
        <v>1243</v>
      </c>
      <c r="J5099">
        <v>82</v>
      </c>
    </row>
    <row r="5100" spans="1:10">
      <c r="A5100">
        <v>708505</v>
      </c>
      <c r="B5100" t="s">
        <v>1411</v>
      </c>
      <c r="C5100" t="s">
        <v>5362</v>
      </c>
      <c r="D5100" t="s">
        <v>1234</v>
      </c>
      <c r="E5100" t="s">
        <v>1250</v>
      </c>
      <c r="F5100" t="s">
        <v>179</v>
      </c>
      <c r="G5100" t="s">
        <v>1237</v>
      </c>
      <c r="J5100">
        <v>92</v>
      </c>
    </row>
    <row r="5101" spans="1:10">
      <c r="A5101">
        <v>716506</v>
      </c>
      <c r="B5101" t="s">
        <v>938</v>
      </c>
      <c r="C5101" t="s">
        <v>5363</v>
      </c>
      <c r="D5101" t="s">
        <v>1234</v>
      </c>
      <c r="E5101" t="s">
        <v>1249</v>
      </c>
      <c r="F5101" t="s">
        <v>380</v>
      </c>
      <c r="G5101" t="s">
        <v>1237</v>
      </c>
      <c r="H5101" t="s">
        <v>1243</v>
      </c>
      <c r="J5101">
        <v>91</v>
      </c>
    </row>
    <row r="5102" spans="1:10">
      <c r="A5102">
        <v>705772</v>
      </c>
      <c r="B5102" t="s">
        <v>1251</v>
      </c>
      <c r="C5102" t="s">
        <v>5363</v>
      </c>
      <c r="D5102" t="s">
        <v>1234</v>
      </c>
      <c r="E5102" t="s">
        <v>1235</v>
      </c>
      <c r="F5102" t="s">
        <v>380</v>
      </c>
      <c r="G5102" t="s">
        <v>1237</v>
      </c>
      <c r="H5102" t="s">
        <v>1243</v>
      </c>
      <c r="J5102">
        <v>91</v>
      </c>
    </row>
    <row r="5103" spans="1:10">
      <c r="A5103">
        <v>716534</v>
      </c>
      <c r="B5103" t="s">
        <v>2584</v>
      </c>
      <c r="C5103" t="s">
        <v>5364</v>
      </c>
      <c r="D5103" t="s">
        <v>1234</v>
      </c>
      <c r="E5103" t="s">
        <v>1271</v>
      </c>
      <c r="F5103" t="s">
        <v>380</v>
      </c>
      <c r="G5103" t="s">
        <v>1237</v>
      </c>
      <c r="J5103">
        <v>6</v>
      </c>
    </row>
    <row r="5104" spans="1:10">
      <c r="A5104">
        <v>807247</v>
      </c>
      <c r="B5104" t="s">
        <v>925</v>
      </c>
      <c r="C5104" t="s">
        <v>5365</v>
      </c>
      <c r="D5104" t="s">
        <v>1241</v>
      </c>
      <c r="E5104" t="s">
        <v>1271</v>
      </c>
      <c r="F5104" t="s">
        <v>380</v>
      </c>
      <c r="G5104" t="s">
        <v>1237</v>
      </c>
      <c r="J5104">
        <v>10</v>
      </c>
    </row>
    <row r="5105" spans="1:10">
      <c r="A5105">
        <v>700153</v>
      </c>
      <c r="B5105" t="s">
        <v>2811</v>
      </c>
      <c r="C5105" t="s">
        <v>5366</v>
      </c>
      <c r="D5105" t="s">
        <v>1234</v>
      </c>
      <c r="E5105" t="s">
        <v>1256</v>
      </c>
      <c r="F5105" t="s">
        <v>380</v>
      </c>
      <c r="G5105" t="s">
        <v>1237</v>
      </c>
      <c r="J5105">
        <v>8</v>
      </c>
    </row>
    <row r="5106" spans="1:10">
      <c r="A5106">
        <v>807042</v>
      </c>
      <c r="B5106" t="s">
        <v>5367</v>
      </c>
      <c r="C5106" t="s">
        <v>5368</v>
      </c>
      <c r="D5106" t="s">
        <v>1241</v>
      </c>
      <c r="E5106" t="s">
        <v>1312</v>
      </c>
      <c r="F5106" t="s">
        <v>1819</v>
      </c>
      <c r="G5106" t="s">
        <v>1237</v>
      </c>
      <c r="J5106">
        <v>6</v>
      </c>
    </row>
    <row r="5107" spans="1:10">
      <c r="A5107">
        <v>811628</v>
      </c>
      <c r="B5107" t="s">
        <v>965</v>
      </c>
      <c r="C5107" t="s">
        <v>5369</v>
      </c>
      <c r="D5107" t="s">
        <v>1241</v>
      </c>
      <c r="E5107" t="s">
        <v>1319</v>
      </c>
      <c r="F5107" t="s">
        <v>22</v>
      </c>
      <c r="G5107" t="s">
        <v>1237</v>
      </c>
      <c r="J5107">
        <v>90</v>
      </c>
    </row>
    <row r="5108" spans="1:10">
      <c r="A5108">
        <v>710295</v>
      </c>
      <c r="B5108" t="s">
        <v>661</v>
      </c>
      <c r="C5108" t="s">
        <v>5370</v>
      </c>
      <c r="D5108" t="s">
        <v>1234</v>
      </c>
      <c r="E5108" t="s">
        <v>1254</v>
      </c>
      <c r="F5108" t="s">
        <v>1261</v>
      </c>
      <c r="G5108" t="s">
        <v>1237</v>
      </c>
      <c r="J5108">
        <v>6</v>
      </c>
    </row>
    <row r="5109" spans="1:10">
      <c r="A5109">
        <v>705345</v>
      </c>
      <c r="B5109" t="s">
        <v>1013</v>
      </c>
      <c r="C5109" t="s">
        <v>5371</v>
      </c>
      <c r="D5109" t="s">
        <v>1234</v>
      </c>
      <c r="E5109" t="s">
        <v>1242</v>
      </c>
      <c r="F5109" t="s">
        <v>380</v>
      </c>
      <c r="G5109" t="s">
        <v>1237</v>
      </c>
      <c r="J5109">
        <v>79</v>
      </c>
    </row>
    <row r="5110" spans="1:10">
      <c r="A5110">
        <v>704190</v>
      </c>
      <c r="B5110" t="s">
        <v>1539</v>
      </c>
      <c r="C5110" t="s">
        <v>5372</v>
      </c>
      <c r="D5110" t="s">
        <v>1234</v>
      </c>
      <c r="E5110" t="s">
        <v>1236</v>
      </c>
      <c r="F5110" t="s">
        <v>235</v>
      </c>
      <c r="G5110" t="s">
        <v>1237</v>
      </c>
      <c r="H5110" t="s">
        <v>1243</v>
      </c>
      <c r="J5110">
        <v>5</v>
      </c>
    </row>
    <row r="5111" spans="1:10">
      <c r="A5111">
        <v>701138</v>
      </c>
      <c r="B5111" t="s">
        <v>661</v>
      </c>
      <c r="C5111" t="s">
        <v>5373</v>
      </c>
      <c r="D5111" t="s">
        <v>1234</v>
      </c>
      <c r="E5111" t="s">
        <v>1242</v>
      </c>
      <c r="F5111" t="s">
        <v>179</v>
      </c>
      <c r="G5111" t="s">
        <v>1237</v>
      </c>
      <c r="J5111">
        <v>8</v>
      </c>
    </row>
    <row r="5112" spans="1:10">
      <c r="A5112">
        <v>811384</v>
      </c>
      <c r="B5112" t="s">
        <v>1745</v>
      </c>
      <c r="C5112" t="s">
        <v>5374</v>
      </c>
      <c r="D5112" t="s">
        <v>1241</v>
      </c>
      <c r="E5112" t="s">
        <v>1242</v>
      </c>
      <c r="F5112" t="s">
        <v>380</v>
      </c>
      <c r="G5112" t="s">
        <v>1237</v>
      </c>
      <c r="J5112">
        <v>71</v>
      </c>
    </row>
    <row r="5113" spans="1:10">
      <c r="A5113">
        <v>889143</v>
      </c>
      <c r="B5113" t="s">
        <v>1745</v>
      </c>
      <c r="C5113" t="s">
        <v>5374</v>
      </c>
      <c r="D5113" t="s">
        <v>1241</v>
      </c>
      <c r="E5113" t="s">
        <v>1242</v>
      </c>
      <c r="F5113" t="s">
        <v>380</v>
      </c>
      <c r="G5113" t="s">
        <v>1237</v>
      </c>
      <c r="H5113" t="s">
        <v>1243</v>
      </c>
      <c r="J5113">
        <v>11</v>
      </c>
    </row>
    <row r="5114" spans="1:10">
      <c r="A5114">
        <v>711745</v>
      </c>
      <c r="B5114" t="s">
        <v>1288</v>
      </c>
      <c r="C5114" t="s">
        <v>5375</v>
      </c>
      <c r="D5114" t="s">
        <v>1234</v>
      </c>
      <c r="F5114" t="s">
        <v>380</v>
      </c>
      <c r="G5114" t="s">
        <v>1237</v>
      </c>
      <c r="J5114">
        <v>79</v>
      </c>
    </row>
    <row r="5115" spans="1:10">
      <c r="A5115">
        <v>704253</v>
      </c>
      <c r="B5115" t="s">
        <v>1133</v>
      </c>
      <c r="C5115" t="s">
        <v>5376</v>
      </c>
      <c r="D5115" t="s">
        <v>1234</v>
      </c>
      <c r="F5115" t="s">
        <v>380</v>
      </c>
      <c r="G5115" t="s">
        <v>1237</v>
      </c>
      <c r="H5115" t="s">
        <v>1243</v>
      </c>
      <c r="J5115">
        <v>89</v>
      </c>
    </row>
    <row r="5116" spans="1:10">
      <c r="A5116">
        <v>705431</v>
      </c>
      <c r="B5116" t="s">
        <v>122</v>
      </c>
      <c r="C5116" t="s">
        <v>5377</v>
      </c>
      <c r="D5116" t="s">
        <v>1234</v>
      </c>
      <c r="E5116" t="s">
        <v>1235</v>
      </c>
      <c r="F5116" t="s">
        <v>380</v>
      </c>
      <c r="G5116" t="s">
        <v>1237</v>
      </c>
      <c r="J5116">
        <v>14</v>
      </c>
    </row>
    <row r="5117" spans="1:10">
      <c r="A5117">
        <v>717690</v>
      </c>
      <c r="B5117" t="s">
        <v>1411</v>
      </c>
      <c r="C5117" t="s">
        <v>5377</v>
      </c>
      <c r="D5117" t="s">
        <v>1234</v>
      </c>
      <c r="E5117" t="s">
        <v>1236</v>
      </c>
      <c r="F5117" t="s">
        <v>380</v>
      </c>
      <c r="G5117" t="s">
        <v>1237</v>
      </c>
      <c r="H5117" t="s">
        <v>1243</v>
      </c>
      <c r="J5117">
        <v>75</v>
      </c>
    </row>
    <row r="5118" spans="1:10">
      <c r="A5118">
        <v>803129</v>
      </c>
      <c r="B5118" t="s">
        <v>1432</v>
      </c>
      <c r="C5118" t="s">
        <v>5378</v>
      </c>
      <c r="D5118" t="s">
        <v>1241</v>
      </c>
      <c r="E5118" t="s">
        <v>1236</v>
      </c>
      <c r="F5118" t="s">
        <v>380</v>
      </c>
      <c r="G5118" t="s">
        <v>1237</v>
      </c>
      <c r="H5118" t="s">
        <v>1243</v>
      </c>
      <c r="J5118">
        <v>76</v>
      </c>
    </row>
    <row r="5119" spans="1:10">
      <c r="A5119">
        <v>804021</v>
      </c>
      <c r="B5119" t="s">
        <v>1500</v>
      </c>
      <c r="C5119" t="s">
        <v>5378</v>
      </c>
      <c r="D5119" t="s">
        <v>1241</v>
      </c>
      <c r="E5119" t="s">
        <v>1235</v>
      </c>
      <c r="F5119" t="s">
        <v>380</v>
      </c>
      <c r="G5119" t="s">
        <v>1237</v>
      </c>
      <c r="J5119">
        <v>83</v>
      </c>
    </row>
    <row r="5120" spans="1:10">
      <c r="A5120">
        <v>776123</v>
      </c>
      <c r="B5120" t="s">
        <v>1019</v>
      </c>
      <c r="C5120" t="s">
        <v>5379</v>
      </c>
      <c r="D5120" t="s">
        <v>1234</v>
      </c>
      <c r="F5120" t="s">
        <v>380</v>
      </c>
      <c r="G5120" t="s">
        <v>1237</v>
      </c>
      <c r="H5120" t="s">
        <v>1243</v>
      </c>
      <c r="J5120">
        <v>0</v>
      </c>
    </row>
    <row r="5121" spans="1:10">
      <c r="A5121">
        <v>807789</v>
      </c>
      <c r="B5121" t="s">
        <v>1355</v>
      </c>
      <c r="C5121" t="s">
        <v>5380</v>
      </c>
      <c r="D5121" t="s">
        <v>1241</v>
      </c>
      <c r="E5121" t="s">
        <v>1319</v>
      </c>
      <c r="F5121" t="s">
        <v>380</v>
      </c>
      <c r="G5121" t="s">
        <v>1237</v>
      </c>
      <c r="J5121">
        <v>89</v>
      </c>
    </row>
    <row r="5122" spans="1:10">
      <c r="A5122">
        <v>801016</v>
      </c>
      <c r="B5122" t="s">
        <v>1351</v>
      </c>
      <c r="C5122" t="s">
        <v>5381</v>
      </c>
      <c r="D5122" t="s">
        <v>1241</v>
      </c>
      <c r="E5122" t="s">
        <v>1250</v>
      </c>
      <c r="F5122" t="s">
        <v>179</v>
      </c>
      <c r="G5122" t="s">
        <v>1237</v>
      </c>
      <c r="J5122">
        <v>5</v>
      </c>
    </row>
    <row r="5123" spans="1:10">
      <c r="A5123">
        <v>808989</v>
      </c>
      <c r="B5123" t="s">
        <v>1333</v>
      </c>
      <c r="C5123" t="s">
        <v>5381</v>
      </c>
      <c r="D5123" t="s">
        <v>1241</v>
      </c>
      <c r="E5123" t="s">
        <v>1254</v>
      </c>
      <c r="F5123" t="s">
        <v>380</v>
      </c>
      <c r="G5123" t="s">
        <v>1237</v>
      </c>
      <c r="H5123" t="s">
        <v>1243</v>
      </c>
      <c r="J5123">
        <v>88</v>
      </c>
    </row>
    <row r="5124" spans="1:10">
      <c r="A5124">
        <v>802516</v>
      </c>
      <c r="B5124" t="s">
        <v>915</v>
      </c>
      <c r="C5124" t="s">
        <v>5381</v>
      </c>
      <c r="D5124" t="s">
        <v>1241</v>
      </c>
      <c r="E5124" t="s">
        <v>1250</v>
      </c>
      <c r="F5124" t="s">
        <v>179</v>
      </c>
      <c r="G5124" t="s">
        <v>1237</v>
      </c>
      <c r="H5124" t="s">
        <v>1243</v>
      </c>
      <c r="I5124">
        <v>9155064</v>
      </c>
      <c r="J5124">
        <v>0</v>
      </c>
    </row>
    <row r="5125" spans="1:10">
      <c r="A5125">
        <v>776334</v>
      </c>
      <c r="B5125" t="s">
        <v>1023</v>
      </c>
      <c r="C5125" t="s">
        <v>5382</v>
      </c>
      <c r="D5125" t="s">
        <v>1234</v>
      </c>
      <c r="E5125" t="s">
        <v>1242</v>
      </c>
      <c r="F5125" t="s">
        <v>1261</v>
      </c>
      <c r="G5125" t="s">
        <v>1237</v>
      </c>
      <c r="H5125" t="s">
        <v>1243</v>
      </c>
      <c r="J5125">
        <v>11</v>
      </c>
    </row>
    <row r="5126" spans="1:10">
      <c r="A5126">
        <v>701064</v>
      </c>
      <c r="B5126" t="s">
        <v>1019</v>
      </c>
      <c r="C5126" t="s">
        <v>5382</v>
      </c>
      <c r="D5126" t="s">
        <v>1234</v>
      </c>
      <c r="F5126" t="s">
        <v>380</v>
      </c>
      <c r="G5126" t="s">
        <v>1237</v>
      </c>
      <c r="J5126">
        <v>84</v>
      </c>
    </row>
    <row r="5127" spans="1:10">
      <c r="A5127">
        <v>889352</v>
      </c>
      <c r="B5127" t="s">
        <v>1168</v>
      </c>
      <c r="C5127" t="s">
        <v>5383</v>
      </c>
      <c r="D5127" t="s">
        <v>1241</v>
      </c>
      <c r="E5127" t="s">
        <v>1242</v>
      </c>
      <c r="F5127" t="s">
        <v>1261</v>
      </c>
      <c r="G5127" t="s">
        <v>1237</v>
      </c>
      <c r="H5127" t="s">
        <v>1243</v>
      </c>
      <c r="J5127">
        <v>7</v>
      </c>
    </row>
    <row r="5128" spans="1:10">
      <c r="A5128">
        <v>810528</v>
      </c>
      <c r="B5128" t="s">
        <v>5384</v>
      </c>
      <c r="C5128" t="s">
        <v>5383</v>
      </c>
      <c r="D5128" t="s">
        <v>1241</v>
      </c>
      <c r="E5128" t="s">
        <v>1256</v>
      </c>
      <c r="F5128" t="s">
        <v>1647</v>
      </c>
      <c r="G5128" t="s">
        <v>1237</v>
      </c>
      <c r="J5128">
        <v>9</v>
      </c>
    </row>
    <row r="5129" spans="1:10">
      <c r="A5129">
        <v>714944</v>
      </c>
      <c r="B5129" t="s">
        <v>655</v>
      </c>
      <c r="C5129" t="s">
        <v>5385</v>
      </c>
      <c r="D5129" t="s">
        <v>1234</v>
      </c>
      <c r="E5129" t="s">
        <v>1256</v>
      </c>
      <c r="F5129" t="s">
        <v>380</v>
      </c>
      <c r="G5129" t="s">
        <v>1237</v>
      </c>
      <c r="J5129">
        <v>91</v>
      </c>
    </row>
    <row r="5130" spans="1:10">
      <c r="A5130">
        <v>813222</v>
      </c>
      <c r="B5130" t="s">
        <v>1333</v>
      </c>
      <c r="C5130" t="s">
        <v>5386</v>
      </c>
      <c r="D5130" t="s">
        <v>1241</v>
      </c>
      <c r="E5130" t="s">
        <v>1256</v>
      </c>
      <c r="F5130" t="s">
        <v>380</v>
      </c>
      <c r="G5130" t="s">
        <v>1237</v>
      </c>
      <c r="J5130">
        <v>88</v>
      </c>
    </row>
    <row r="5131" spans="1:10">
      <c r="A5131">
        <v>888928</v>
      </c>
      <c r="B5131" t="s">
        <v>1907</v>
      </c>
      <c r="C5131" t="s">
        <v>5387</v>
      </c>
      <c r="D5131" t="s">
        <v>1241</v>
      </c>
      <c r="E5131" t="s">
        <v>1271</v>
      </c>
      <c r="F5131" t="s">
        <v>5388</v>
      </c>
      <c r="G5131" t="s">
        <v>1237</v>
      </c>
      <c r="H5131" t="s">
        <v>1243</v>
      </c>
      <c r="I5131">
        <v>9155029</v>
      </c>
      <c r="J5131">
        <v>75</v>
      </c>
    </row>
    <row r="5132" spans="1:10">
      <c r="A5132">
        <v>888145</v>
      </c>
      <c r="B5132" t="s">
        <v>1279</v>
      </c>
      <c r="C5132" t="s">
        <v>5387</v>
      </c>
      <c r="D5132" t="s">
        <v>1241</v>
      </c>
      <c r="E5132" t="s">
        <v>1264</v>
      </c>
      <c r="F5132" t="s">
        <v>219</v>
      </c>
      <c r="G5132" t="s">
        <v>1237</v>
      </c>
      <c r="H5132" t="s">
        <v>1243</v>
      </c>
      <c r="J5132">
        <v>86</v>
      </c>
    </row>
    <row r="5133" spans="1:10">
      <c r="A5133">
        <v>803891</v>
      </c>
      <c r="B5133" t="s">
        <v>1917</v>
      </c>
      <c r="C5133" t="s">
        <v>5387</v>
      </c>
      <c r="D5133" t="s">
        <v>1241</v>
      </c>
      <c r="E5133" t="s">
        <v>1242</v>
      </c>
      <c r="F5133" t="s">
        <v>380</v>
      </c>
      <c r="G5133" t="s">
        <v>1237</v>
      </c>
      <c r="J5133">
        <v>10</v>
      </c>
    </row>
    <row r="5134" spans="1:10">
      <c r="A5134">
        <v>889366</v>
      </c>
      <c r="B5134" t="s">
        <v>1351</v>
      </c>
      <c r="C5134" t="s">
        <v>5387</v>
      </c>
      <c r="D5134" t="s">
        <v>1241</v>
      </c>
      <c r="E5134" t="s">
        <v>1249</v>
      </c>
      <c r="F5134" t="s">
        <v>1261</v>
      </c>
      <c r="G5134" t="s">
        <v>1237</v>
      </c>
      <c r="H5134" t="s">
        <v>1243</v>
      </c>
      <c r="J5134">
        <v>9</v>
      </c>
    </row>
    <row r="5135" spans="1:10">
      <c r="A5135">
        <v>805577</v>
      </c>
      <c r="B5135" t="s">
        <v>1166</v>
      </c>
      <c r="C5135" t="s">
        <v>5387</v>
      </c>
      <c r="D5135" t="s">
        <v>1241</v>
      </c>
      <c r="E5135" t="s">
        <v>1271</v>
      </c>
      <c r="F5135" t="s">
        <v>380</v>
      </c>
      <c r="G5135" t="s">
        <v>1237</v>
      </c>
      <c r="H5135" t="s">
        <v>1243</v>
      </c>
      <c r="J5135">
        <v>90</v>
      </c>
    </row>
    <row r="5136" spans="1:10">
      <c r="A5136">
        <v>888141</v>
      </c>
      <c r="B5136" t="s">
        <v>1592</v>
      </c>
      <c r="C5136" t="s">
        <v>5387</v>
      </c>
      <c r="D5136" t="s">
        <v>1241</v>
      </c>
      <c r="E5136" t="s">
        <v>1264</v>
      </c>
      <c r="F5136" t="s">
        <v>219</v>
      </c>
      <c r="G5136" t="s">
        <v>1237</v>
      </c>
      <c r="H5136" t="s">
        <v>1243</v>
      </c>
      <c r="J5136">
        <v>81</v>
      </c>
    </row>
    <row r="5137" spans="1:10">
      <c r="A5137">
        <v>711006</v>
      </c>
      <c r="B5137" t="s">
        <v>1153</v>
      </c>
      <c r="C5137" t="s">
        <v>5389</v>
      </c>
      <c r="D5137" t="s">
        <v>1234</v>
      </c>
      <c r="E5137" t="s">
        <v>1319</v>
      </c>
      <c r="F5137" t="s">
        <v>179</v>
      </c>
      <c r="G5137" t="s">
        <v>1237</v>
      </c>
      <c r="H5137" t="s">
        <v>1243</v>
      </c>
      <c r="I5137">
        <v>9150121</v>
      </c>
      <c r="J5137">
        <v>94</v>
      </c>
    </row>
    <row r="5138" spans="1:10">
      <c r="A5138">
        <v>890048</v>
      </c>
      <c r="B5138" t="s">
        <v>1442</v>
      </c>
      <c r="C5138" t="s">
        <v>5390</v>
      </c>
      <c r="D5138" t="s">
        <v>1241</v>
      </c>
      <c r="E5138" t="s">
        <v>1319</v>
      </c>
      <c r="F5138" t="s">
        <v>169</v>
      </c>
      <c r="G5138" t="s">
        <v>1237</v>
      </c>
      <c r="H5138" t="s">
        <v>1243</v>
      </c>
      <c r="I5138">
        <v>9155154</v>
      </c>
      <c r="J5138">
        <v>7</v>
      </c>
    </row>
    <row r="5139" spans="1:10">
      <c r="A5139">
        <v>714521</v>
      </c>
      <c r="B5139" t="s">
        <v>661</v>
      </c>
      <c r="C5139" t="s">
        <v>5391</v>
      </c>
      <c r="D5139" t="s">
        <v>1234</v>
      </c>
      <c r="E5139" t="s">
        <v>1236</v>
      </c>
      <c r="F5139" t="s">
        <v>171</v>
      </c>
      <c r="G5139" t="s">
        <v>1237</v>
      </c>
      <c r="J5139">
        <v>16</v>
      </c>
    </row>
    <row r="5140" spans="1:10">
      <c r="A5140">
        <v>710125</v>
      </c>
      <c r="B5140" t="s">
        <v>1375</v>
      </c>
      <c r="C5140" t="s">
        <v>5391</v>
      </c>
      <c r="D5140" t="s">
        <v>1234</v>
      </c>
      <c r="E5140" t="s">
        <v>1242</v>
      </c>
      <c r="F5140" t="s">
        <v>380</v>
      </c>
      <c r="G5140" t="s">
        <v>1237</v>
      </c>
      <c r="J5140">
        <v>68</v>
      </c>
    </row>
    <row r="5141" spans="1:10">
      <c r="A5141">
        <v>703281</v>
      </c>
      <c r="B5141" t="s">
        <v>1399</v>
      </c>
      <c r="C5141" t="s">
        <v>5391</v>
      </c>
      <c r="D5141" t="s">
        <v>1234</v>
      </c>
      <c r="E5141" t="s">
        <v>1236</v>
      </c>
      <c r="F5141" t="s">
        <v>327</v>
      </c>
      <c r="G5141" t="s">
        <v>1237</v>
      </c>
      <c r="J5141">
        <v>15</v>
      </c>
    </row>
    <row r="5142" spans="1:10">
      <c r="A5142">
        <v>709731</v>
      </c>
      <c r="B5142" t="s">
        <v>1258</v>
      </c>
      <c r="C5142" t="s">
        <v>5391</v>
      </c>
      <c r="D5142" t="s">
        <v>1234</v>
      </c>
      <c r="E5142" t="s">
        <v>1236</v>
      </c>
      <c r="F5142" t="s">
        <v>171</v>
      </c>
      <c r="G5142" t="s">
        <v>1237</v>
      </c>
      <c r="J5142">
        <v>14</v>
      </c>
    </row>
    <row r="5143" spans="1:10">
      <c r="A5143">
        <v>774336</v>
      </c>
      <c r="B5143" t="s">
        <v>1028</v>
      </c>
      <c r="C5143" t="s">
        <v>5391</v>
      </c>
      <c r="D5143" t="s">
        <v>1234</v>
      </c>
      <c r="E5143" t="s">
        <v>1264</v>
      </c>
      <c r="F5143" t="s">
        <v>1263</v>
      </c>
      <c r="G5143" t="s">
        <v>1237</v>
      </c>
      <c r="H5143" t="s">
        <v>1243</v>
      </c>
      <c r="J5143">
        <v>77</v>
      </c>
    </row>
    <row r="5144" spans="1:10">
      <c r="A5144">
        <v>774335</v>
      </c>
      <c r="B5144" t="s">
        <v>1424</v>
      </c>
      <c r="C5144" t="s">
        <v>5391</v>
      </c>
      <c r="D5144" t="s">
        <v>1234</v>
      </c>
      <c r="E5144" t="s">
        <v>1264</v>
      </c>
      <c r="F5144" t="s">
        <v>1263</v>
      </c>
      <c r="G5144" t="s">
        <v>1237</v>
      </c>
      <c r="H5144" t="s">
        <v>1243</v>
      </c>
      <c r="J5144">
        <v>78</v>
      </c>
    </row>
    <row r="5145" spans="1:10">
      <c r="A5145">
        <v>701912</v>
      </c>
      <c r="B5145" t="s">
        <v>5232</v>
      </c>
      <c r="C5145" t="s">
        <v>5391</v>
      </c>
      <c r="D5145" t="s">
        <v>1234</v>
      </c>
      <c r="E5145" t="s">
        <v>1236</v>
      </c>
      <c r="F5145" t="s">
        <v>171</v>
      </c>
      <c r="G5145" t="s">
        <v>1237</v>
      </c>
      <c r="J5145">
        <v>11</v>
      </c>
    </row>
    <row r="5146" spans="1:10">
      <c r="A5146">
        <v>701462</v>
      </c>
      <c r="B5146" t="s">
        <v>1288</v>
      </c>
      <c r="C5146" t="s">
        <v>5391</v>
      </c>
      <c r="D5146" t="s">
        <v>1234</v>
      </c>
      <c r="F5146" t="s">
        <v>1263</v>
      </c>
      <c r="G5146" t="s">
        <v>1237</v>
      </c>
      <c r="J5146">
        <v>66</v>
      </c>
    </row>
    <row r="5147" spans="1:10">
      <c r="A5147">
        <v>701621</v>
      </c>
      <c r="B5147" t="s">
        <v>1298</v>
      </c>
      <c r="C5147" t="s">
        <v>5391</v>
      </c>
      <c r="D5147" t="s">
        <v>1234</v>
      </c>
      <c r="E5147" t="s">
        <v>1236</v>
      </c>
      <c r="F5147" t="s">
        <v>1568</v>
      </c>
      <c r="G5147" t="s">
        <v>1237</v>
      </c>
      <c r="J5147">
        <v>83</v>
      </c>
    </row>
    <row r="5148" spans="1:10">
      <c r="A5148">
        <v>716785</v>
      </c>
      <c r="B5148" t="s">
        <v>1298</v>
      </c>
      <c r="C5148" t="s">
        <v>5391</v>
      </c>
      <c r="D5148" t="s">
        <v>1234</v>
      </c>
      <c r="E5148" t="s">
        <v>1271</v>
      </c>
      <c r="F5148" t="s">
        <v>22</v>
      </c>
      <c r="G5148" t="s">
        <v>1237</v>
      </c>
      <c r="J5148">
        <v>13</v>
      </c>
    </row>
    <row r="5149" spans="1:10">
      <c r="A5149">
        <v>707647</v>
      </c>
      <c r="B5149" t="s">
        <v>3422</v>
      </c>
      <c r="C5149" t="s">
        <v>5391</v>
      </c>
      <c r="D5149" t="s">
        <v>1234</v>
      </c>
      <c r="E5149" t="s">
        <v>1242</v>
      </c>
      <c r="F5149" t="s">
        <v>1263</v>
      </c>
      <c r="G5149" t="s">
        <v>1237</v>
      </c>
      <c r="J5149">
        <v>6</v>
      </c>
    </row>
    <row r="5150" spans="1:10">
      <c r="A5150">
        <v>706452</v>
      </c>
      <c r="B5150" t="s">
        <v>1251</v>
      </c>
      <c r="C5150" t="s">
        <v>5391</v>
      </c>
      <c r="D5150" t="s">
        <v>1234</v>
      </c>
      <c r="E5150" t="s">
        <v>1292</v>
      </c>
      <c r="F5150" t="s">
        <v>380</v>
      </c>
      <c r="G5150" t="s">
        <v>1237</v>
      </c>
      <c r="J5150">
        <v>91</v>
      </c>
    </row>
    <row r="5151" spans="1:10">
      <c r="A5151">
        <v>706915</v>
      </c>
      <c r="B5151" t="s">
        <v>1417</v>
      </c>
      <c r="C5151" t="s">
        <v>5392</v>
      </c>
      <c r="D5151" t="s">
        <v>1234</v>
      </c>
      <c r="E5151" t="s">
        <v>1254</v>
      </c>
      <c r="F5151" t="s">
        <v>380</v>
      </c>
      <c r="G5151" t="s">
        <v>1237</v>
      </c>
      <c r="H5151" t="s">
        <v>1243</v>
      </c>
      <c r="J5151">
        <v>80</v>
      </c>
    </row>
    <row r="5152" spans="1:10">
      <c r="A5152">
        <v>710324</v>
      </c>
      <c r="B5152" t="s">
        <v>1298</v>
      </c>
      <c r="C5152" t="s">
        <v>5393</v>
      </c>
      <c r="D5152" t="s">
        <v>1234</v>
      </c>
      <c r="E5152" t="s">
        <v>1264</v>
      </c>
      <c r="F5152" t="s">
        <v>380</v>
      </c>
      <c r="G5152" t="s">
        <v>1237</v>
      </c>
      <c r="H5152" t="s">
        <v>1243</v>
      </c>
      <c r="J5152">
        <v>91</v>
      </c>
    </row>
    <row r="5153" spans="1:10">
      <c r="A5153">
        <v>717390</v>
      </c>
      <c r="B5153" t="s">
        <v>661</v>
      </c>
      <c r="C5153" t="s">
        <v>5394</v>
      </c>
      <c r="D5153" t="s">
        <v>1234</v>
      </c>
      <c r="E5153" t="s">
        <v>1312</v>
      </c>
      <c r="F5153" t="s">
        <v>380</v>
      </c>
      <c r="G5153" t="s">
        <v>1237</v>
      </c>
      <c r="J5153">
        <v>91</v>
      </c>
    </row>
    <row r="5154" spans="1:10">
      <c r="A5154">
        <v>703506</v>
      </c>
      <c r="B5154" t="s">
        <v>661</v>
      </c>
      <c r="C5154" t="s">
        <v>5395</v>
      </c>
      <c r="D5154" t="s">
        <v>1234</v>
      </c>
      <c r="E5154" t="s">
        <v>1242</v>
      </c>
      <c r="F5154" t="s">
        <v>1261</v>
      </c>
      <c r="G5154" t="s">
        <v>1237</v>
      </c>
      <c r="J5154">
        <v>8</v>
      </c>
    </row>
    <row r="5155" spans="1:10">
      <c r="A5155">
        <v>701191</v>
      </c>
      <c r="B5155" t="s">
        <v>1373</v>
      </c>
      <c r="C5155" t="s">
        <v>5395</v>
      </c>
      <c r="D5155" t="s">
        <v>1234</v>
      </c>
      <c r="E5155" t="s">
        <v>1242</v>
      </c>
      <c r="F5155" t="s">
        <v>380</v>
      </c>
      <c r="G5155" t="s">
        <v>1237</v>
      </c>
      <c r="J5155">
        <v>10</v>
      </c>
    </row>
    <row r="5156" spans="1:10">
      <c r="A5156">
        <v>708353</v>
      </c>
      <c r="B5156" t="s">
        <v>5184</v>
      </c>
      <c r="C5156" t="s">
        <v>5396</v>
      </c>
      <c r="D5156" t="s">
        <v>1234</v>
      </c>
      <c r="E5156" t="s">
        <v>1245</v>
      </c>
      <c r="F5156" t="s">
        <v>380</v>
      </c>
      <c r="G5156" t="s">
        <v>1237</v>
      </c>
      <c r="H5156" t="s">
        <v>1243</v>
      </c>
      <c r="J5156">
        <v>93</v>
      </c>
    </row>
    <row r="5157" spans="1:10">
      <c r="A5157">
        <v>718165</v>
      </c>
      <c r="B5157" t="s">
        <v>5397</v>
      </c>
      <c r="C5157" t="s">
        <v>5396</v>
      </c>
      <c r="D5157" t="s">
        <v>1234</v>
      </c>
      <c r="E5157" t="s">
        <v>1245</v>
      </c>
      <c r="F5157" t="s">
        <v>380</v>
      </c>
      <c r="G5157" t="s">
        <v>1237</v>
      </c>
      <c r="H5157" t="s">
        <v>1243</v>
      </c>
      <c r="J5157">
        <v>83</v>
      </c>
    </row>
    <row r="5158" spans="1:10">
      <c r="A5158">
        <v>806355</v>
      </c>
      <c r="B5158" t="s">
        <v>130</v>
      </c>
      <c r="C5158" t="s">
        <v>5398</v>
      </c>
      <c r="D5158" t="s">
        <v>1241</v>
      </c>
      <c r="E5158" t="s">
        <v>1249</v>
      </c>
      <c r="F5158" t="s">
        <v>1261</v>
      </c>
      <c r="G5158" t="s">
        <v>1237</v>
      </c>
      <c r="J5158">
        <v>4</v>
      </c>
    </row>
    <row r="5159" spans="1:10">
      <c r="A5159">
        <v>803393</v>
      </c>
      <c r="B5159" t="s">
        <v>1449</v>
      </c>
      <c r="C5159" t="s">
        <v>5399</v>
      </c>
      <c r="D5159" t="s">
        <v>1241</v>
      </c>
      <c r="E5159" t="s">
        <v>1242</v>
      </c>
      <c r="F5159" t="s">
        <v>380</v>
      </c>
      <c r="G5159" t="s">
        <v>1237</v>
      </c>
      <c r="J5159">
        <v>76</v>
      </c>
    </row>
    <row r="5160" spans="1:10">
      <c r="A5160">
        <v>704625</v>
      </c>
      <c r="B5160" t="s">
        <v>2461</v>
      </c>
      <c r="C5160" t="s">
        <v>5400</v>
      </c>
      <c r="D5160" t="s">
        <v>1234</v>
      </c>
      <c r="F5160" t="s">
        <v>380</v>
      </c>
      <c r="G5160" t="s">
        <v>1237</v>
      </c>
      <c r="J5160">
        <v>80</v>
      </c>
    </row>
    <row r="5161" spans="1:10">
      <c r="A5161">
        <v>710796</v>
      </c>
      <c r="B5161" t="s">
        <v>1023</v>
      </c>
      <c r="C5161" t="s">
        <v>5401</v>
      </c>
      <c r="D5161" t="s">
        <v>1234</v>
      </c>
      <c r="E5161" t="s">
        <v>1254</v>
      </c>
      <c r="F5161" t="s">
        <v>380</v>
      </c>
      <c r="G5161" t="s">
        <v>1237</v>
      </c>
      <c r="J5161">
        <v>94</v>
      </c>
    </row>
    <row r="5162" spans="1:10">
      <c r="A5162">
        <v>718397</v>
      </c>
      <c r="B5162" t="s">
        <v>1133</v>
      </c>
      <c r="C5162" t="s">
        <v>5402</v>
      </c>
      <c r="D5162" t="s">
        <v>1234</v>
      </c>
      <c r="E5162" t="s">
        <v>1271</v>
      </c>
      <c r="F5162" t="s">
        <v>380</v>
      </c>
      <c r="G5162" t="s">
        <v>1237</v>
      </c>
      <c r="J5162">
        <v>70</v>
      </c>
    </row>
    <row r="5163" spans="1:10">
      <c r="A5163">
        <v>703896</v>
      </c>
      <c r="B5163" t="s">
        <v>1718</v>
      </c>
      <c r="C5163" t="s">
        <v>5403</v>
      </c>
      <c r="D5163" t="s">
        <v>1234</v>
      </c>
      <c r="E5163" t="s">
        <v>1292</v>
      </c>
      <c r="F5163" t="s">
        <v>179</v>
      </c>
      <c r="G5163" t="s">
        <v>1237</v>
      </c>
      <c r="J5163">
        <v>78</v>
      </c>
    </row>
    <row r="5164" spans="1:10">
      <c r="A5164">
        <v>887771</v>
      </c>
      <c r="B5164" t="s">
        <v>1161</v>
      </c>
      <c r="C5164" t="s">
        <v>5404</v>
      </c>
      <c r="D5164" t="s">
        <v>1241</v>
      </c>
      <c r="E5164" t="s">
        <v>1264</v>
      </c>
      <c r="F5164" t="s">
        <v>1263</v>
      </c>
      <c r="G5164" t="s">
        <v>1237</v>
      </c>
      <c r="H5164" t="s">
        <v>1243</v>
      </c>
      <c r="J5164">
        <v>85</v>
      </c>
    </row>
    <row r="5165" spans="1:10">
      <c r="A5165">
        <v>812598</v>
      </c>
      <c r="B5165" t="s">
        <v>915</v>
      </c>
      <c r="C5165" t="s">
        <v>5405</v>
      </c>
      <c r="D5165" t="s">
        <v>1241</v>
      </c>
      <c r="E5165" t="s">
        <v>1254</v>
      </c>
      <c r="F5165" t="s">
        <v>380</v>
      </c>
      <c r="G5165" t="s">
        <v>1237</v>
      </c>
      <c r="J5165">
        <v>78</v>
      </c>
    </row>
    <row r="5166" spans="1:10">
      <c r="A5166">
        <v>811867</v>
      </c>
      <c r="B5166" t="s">
        <v>5406</v>
      </c>
      <c r="C5166" t="s">
        <v>5407</v>
      </c>
      <c r="D5166" t="s">
        <v>1241</v>
      </c>
      <c r="E5166" t="s">
        <v>1256</v>
      </c>
      <c r="F5166" t="s">
        <v>1447</v>
      </c>
      <c r="G5166" t="s">
        <v>1237</v>
      </c>
      <c r="J5166">
        <v>78</v>
      </c>
    </row>
    <row r="5167" spans="1:10">
      <c r="A5167">
        <v>702355</v>
      </c>
      <c r="B5167" t="s">
        <v>1349</v>
      </c>
      <c r="C5167" t="s">
        <v>5408</v>
      </c>
      <c r="D5167" t="s">
        <v>1234</v>
      </c>
      <c r="E5167" t="s">
        <v>1242</v>
      </c>
      <c r="F5167" t="s">
        <v>380</v>
      </c>
      <c r="G5167" t="s">
        <v>1237</v>
      </c>
      <c r="J5167">
        <v>14</v>
      </c>
    </row>
    <row r="5168" spans="1:10">
      <c r="A5168">
        <v>709070</v>
      </c>
      <c r="B5168" t="s">
        <v>1404</v>
      </c>
      <c r="C5168" t="s">
        <v>5409</v>
      </c>
      <c r="D5168" t="s">
        <v>1234</v>
      </c>
      <c r="E5168" t="s">
        <v>1271</v>
      </c>
      <c r="F5168" t="s">
        <v>380</v>
      </c>
      <c r="G5168" t="s">
        <v>1237</v>
      </c>
      <c r="H5168" t="s">
        <v>1243</v>
      </c>
      <c r="J5168">
        <v>91</v>
      </c>
    </row>
    <row r="5169" spans="1:10">
      <c r="A5169">
        <v>706308</v>
      </c>
      <c r="B5169" t="s">
        <v>1298</v>
      </c>
      <c r="C5169" t="s">
        <v>5409</v>
      </c>
      <c r="D5169" t="s">
        <v>1234</v>
      </c>
      <c r="E5169" t="s">
        <v>1271</v>
      </c>
      <c r="F5169" t="s">
        <v>380</v>
      </c>
      <c r="G5169" t="s">
        <v>1237</v>
      </c>
      <c r="H5169" t="s">
        <v>1243</v>
      </c>
      <c r="J5169">
        <v>94</v>
      </c>
    </row>
    <row r="5170" spans="1:10">
      <c r="A5170">
        <v>706573</v>
      </c>
      <c r="B5170" t="s">
        <v>1133</v>
      </c>
      <c r="C5170" t="s">
        <v>5410</v>
      </c>
      <c r="D5170" t="s">
        <v>1234</v>
      </c>
      <c r="E5170" t="s">
        <v>1264</v>
      </c>
      <c r="F5170" t="s">
        <v>179</v>
      </c>
      <c r="G5170" t="s">
        <v>1237</v>
      </c>
      <c r="J5170">
        <v>84</v>
      </c>
    </row>
    <row r="5171" spans="1:10">
      <c r="A5171">
        <v>717248</v>
      </c>
      <c r="B5171" t="s">
        <v>938</v>
      </c>
      <c r="C5171" t="s">
        <v>5411</v>
      </c>
      <c r="D5171" t="s">
        <v>1234</v>
      </c>
      <c r="F5171" t="s">
        <v>380</v>
      </c>
      <c r="G5171" t="s">
        <v>1237</v>
      </c>
      <c r="J5171">
        <v>96</v>
      </c>
    </row>
    <row r="5172" spans="1:10">
      <c r="A5172">
        <v>803837</v>
      </c>
      <c r="B5172" t="s">
        <v>1279</v>
      </c>
      <c r="C5172" t="s">
        <v>5412</v>
      </c>
      <c r="D5172" t="s">
        <v>1241</v>
      </c>
      <c r="E5172" t="s">
        <v>1236</v>
      </c>
      <c r="F5172" t="s">
        <v>380</v>
      </c>
      <c r="G5172" t="s">
        <v>1237</v>
      </c>
      <c r="J5172">
        <v>72</v>
      </c>
    </row>
    <row r="5173" spans="1:10">
      <c r="A5173">
        <v>718991</v>
      </c>
      <c r="B5173" t="s">
        <v>655</v>
      </c>
      <c r="C5173" t="s">
        <v>5413</v>
      </c>
      <c r="D5173" t="s">
        <v>1234</v>
      </c>
      <c r="F5173" t="s">
        <v>380</v>
      </c>
      <c r="G5173" t="s">
        <v>1237</v>
      </c>
      <c r="J5173">
        <v>89</v>
      </c>
    </row>
    <row r="5174" spans="1:10">
      <c r="A5174">
        <v>706921</v>
      </c>
      <c r="B5174" t="s">
        <v>1019</v>
      </c>
      <c r="C5174" t="s">
        <v>5414</v>
      </c>
      <c r="D5174" t="s">
        <v>1234</v>
      </c>
      <c r="E5174" t="s">
        <v>1236</v>
      </c>
      <c r="F5174" t="s">
        <v>380</v>
      </c>
      <c r="G5174" t="s">
        <v>1237</v>
      </c>
      <c r="J5174">
        <v>83</v>
      </c>
    </row>
    <row r="5175" spans="1:10">
      <c r="A5175">
        <v>714063</v>
      </c>
      <c r="B5175" t="s">
        <v>1153</v>
      </c>
      <c r="C5175" t="s">
        <v>5415</v>
      </c>
      <c r="D5175" t="s">
        <v>1234</v>
      </c>
      <c r="E5175" t="s">
        <v>1242</v>
      </c>
      <c r="F5175" t="s">
        <v>380</v>
      </c>
      <c r="G5175" t="s">
        <v>1237</v>
      </c>
      <c r="J5175">
        <v>10</v>
      </c>
    </row>
    <row r="5176" spans="1:10">
      <c r="A5176">
        <v>715518</v>
      </c>
      <c r="B5176" t="s">
        <v>1417</v>
      </c>
      <c r="C5176" t="s">
        <v>5415</v>
      </c>
      <c r="D5176" t="s">
        <v>1234</v>
      </c>
      <c r="E5176" t="s">
        <v>1319</v>
      </c>
      <c r="F5176" t="s">
        <v>179</v>
      </c>
      <c r="G5176" t="s">
        <v>1237</v>
      </c>
      <c r="J5176">
        <v>71</v>
      </c>
    </row>
    <row r="5177" spans="1:10">
      <c r="A5177">
        <v>773730</v>
      </c>
      <c r="B5177" t="s">
        <v>1028</v>
      </c>
      <c r="C5177" t="s">
        <v>5415</v>
      </c>
      <c r="D5177" t="s">
        <v>1234</v>
      </c>
      <c r="E5177" t="s">
        <v>1319</v>
      </c>
      <c r="F5177" t="s">
        <v>179</v>
      </c>
      <c r="G5177" t="s">
        <v>1237</v>
      </c>
      <c r="H5177" t="s">
        <v>1243</v>
      </c>
      <c r="I5177">
        <v>9150147</v>
      </c>
      <c r="J5177">
        <v>97</v>
      </c>
    </row>
    <row r="5178" spans="1:10">
      <c r="A5178">
        <v>707869</v>
      </c>
      <c r="B5178" t="s">
        <v>1349</v>
      </c>
      <c r="C5178" t="s">
        <v>5415</v>
      </c>
      <c r="D5178" t="s">
        <v>1234</v>
      </c>
      <c r="E5178" t="s">
        <v>1242</v>
      </c>
      <c r="F5178" t="s">
        <v>380</v>
      </c>
      <c r="G5178" t="s">
        <v>1237</v>
      </c>
      <c r="J5178">
        <v>12</v>
      </c>
    </row>
    <row r="5179" spans="1:10">
      <c r="A5179">
        <v>807780</v>
      </c>
      <c r="B5179" t="s">
        <v>929</v>
      </c>
      <c r="C5179" t="s">
        <v>5416</v>
      </c>
      <c r="D5179" t="s">
        <v>1241</v>
      </c>
      <c r="F5179" t="s">
        <v>380</v>
      </c>
      <c r="G5179" t="s">
        <v>1237</v>
      </c>
      <c r="J5179">
        <v>6</v>
      </c>
    </row>
    <row r="5180" spans="1:10">
      <c r="A5180">
        <v>813424</v>
      </c>
      <c r="B5180" t="s">
        <v>1929</v>
      </c>
      <c r="C5180" t="s">
        <v>5417</v>
      </c>
      <c r="D5180" t="s">
        <v>1241</v>
      </c>
      <c r="E5180" t="s">
        <v>1242</v>
      </c>
      <c r="F5180" t="s">
        <v>380</v>
      </c>
      <c r="G5180" t="s">
        <v>1237</v>
      </c>
      <c r="J5180">
        <v>6</v>
      </c>
    </row>
    <row r="5181" spans="1:10">
      <c r="A5181">
        <v>810272</v>
      </c>
      <c r="B5181" t="s">
        <v>1168</v>
      </c>
      <c r="C5181" t="s">
        <v>5417</v>
      </c>
      <c r="D5181" t="s">
        <v>1241</v>
      </c>
      <c r="E5181" t="s">
        <v>1256</v>
      </c>
      <c r="F5181" t="s">
        <v>1647</v>
      </c>
      <c r="G5181" t="s">
        <v>1237</v>
      </c>
      <c r="J5181">
        <v>1</v>
      </c>
    </row>
    <row r="5182" spans="1:10">
      <c r="A5182">
        <v>805796</v>
      </c>
      <c r="B5182" t="s">
        <v>2656</v>
      </c>
      <c r="C5182" t="s">
        <v>5418</v>
      </c>
      <c r="D5182" t="s">
        <v>1241</v>
      </c>
      <c r="F5182" t="s">
        <v>380</v>
      </c>
      <c r="G5182" t="s">
        <v>1237</v>
      </c>
      <c r="J5182">
        <v>69</v>
      </c>
    </row>
    <row r="5183" spans="1:10">
      <c r="A5183">
        <v>716241</v>
      </c>
      <c r="B5183" t="s">
        <v>5419</v>
      </c>
      <c r="C5183" t="s">
        <v>1595</v>
      </c>
      <c r="D5183" t="s">
        <v>1234</v>
      </c>
      <c r="E5183" t="s">
        <v>1248</v>
      </c>
      <c r="F5183" t="s">
        <v>380</v>
      </c>
      <c r="G5183" t="s">
        <v>1237</v>
      </c>
      <c r="J5183">
        <v>70</v>
      </c>
    </row>
    <row r="5184" spans="1:10">
      <c r="A5184">
        <v>715041</v>
      </c>
      <c r="B5184" t="s">
        <v>5420</v>
      </c>
      <c r="C5184" t="s">
        <v>1595</v>
      </c>
      <c r="D5184" t="s">
        <v>1234</v>
      </c>
      <c r="E5184" t="s">
        <v>1248</v>
      </c>
      <c r="F5184" t="s">
        <v>380</v>
      </c>
      <c r="G5184" t="s">
        <v>1237</v>
      </c>
      <c r="H5184" t="s">
        <v>1243</v>
      </c>
      <c r="J5184">
        <v>91</v>
      </c>
    </row>
    <row r="5185" spans="1:10">
      <c r="A5185">
        <v>806289</v>
      </c>
      <c r="B5185" t="s">
        <v>978</v>
      </c>
      <c r="C5185" t="s">
        <v>5421</v>
      </c>
      <c r="D5185" t="s">
        <v>1241</v>
      </c>
      <c r="E5185" t="s">
        <v>1242</v>
      </c>
      <c r="F5185" t="s">
        <v>380</v>
      </c>
      <c r="G5185" t="s">
        <v>1237</v>
      </c>
      <c r="J5185">
        <v>12</v>
      </c>
    </row>
    <row r="5186" spans="1:10">
      <c r="A5186">
        <v>777102</v>
      </c>
      <c r="B5186" t="s">
        <v>1023</v>
      </c>
      <c r="C5186" t="s">
        <v>3835</v>
      </c>
      <c r="D5186" t="s">
        <v>1234</v>
      </c>
      <c r="E5186" t="s">
        <v>1249</v>
      </c>
      <c r="F5186" t="s">
        <v>380</v>
      </c>
      <c r="G5186" t="s">
        <v>1237</v>
      </c>
      <c r="H5186" t="s">
        <v>1243</v>
      </c>
      <c r="I5186">
        <v>9150405</v>
      </c>
      <c r="J5186">
        <v>90</v>
      </c>
    </row>
    <row r="5187" spans="1:10">
      <c r="A5187">
        <v>707448</v>
      </c>
      <c r="B5187" t="s">
        <v>1288</v>
      </c>
      <c r="C5187" t="s">
        <v>3835</v>
      </c>
      <c r="D5187" t="s">
        <v>1234</v>
      </c>
      <c r="E5187" t="s">
        <v>1242</v>
      </c>
      <c r="F5187" t="s">
        <v>380</v>
      </c>
      <c r="G5187" t="s">
        <v>1237</v>
      </c>
      <c r="J5187">
        <v>9</v>
      </c>
    </row>
    <row r="5188" spans="1:10">
      <c r="A5188">
        <v>700704</v>
      </c>
      <c r="B5188" t="s">
        <v>1133</v>
      </c>
      <c r="C5188" t="s">
        <v>119</v>
      </c>
      <c r="D5188" t="s">
        <v>1234</v>
      </c>
      <c r="E5188" t="s">
        <v>1242</v>
      </c>
      <c r="F5188" t="s">
        <v>380</v>
      </c>
      <c r="G5188" t="s">
        <v>1237</v>
      </c>
      <c r="J5188">
        <v>7</v>
      </c>
    </row>
    <row r="5189" spans="1:10">
      <c r="A5189">
        <v>711640</v>
      </c>
      <c r="B5189" t="s">
        <v>1019</v>
      </c>
      <c r="C5189" t="s">
        <v>119</v>
      </c>
      <c r="D5189" t="s">
        <v>1234</v>
      </c>
      <c r="E5189" t="s">
        <v>1242</v>
      </c>
      <c r="F5189" t="s">
        <v>380</v>
      </c>
      <c r="G5189" t="s">
        <v>1237</v>
      </c>
      <c r="J5189">
        <v>9</v>
      </c>
    </row>
    <row r="5190" spans="1:10">
      <c r="A5190">
        <v>776109</v>
      </c>
      <c r="B5190" t="s">
        <v>1399</v>
      </c>
      <c r="C5190" t="s">
        <v>119</v>
      </c>
      <c r="D5190" t="s">
        <v>1234</v>
      </c>
      <c r="F5190" t="s">
        <v>380</v>
      </c>
      <c r="G5190" t="s">
        <v>1237</v>
      </c>
      <c r="H5190" t="s">
        <v>1243</v>
      </c>
      <c r="J5190">
        <v>7</v>
      </c>
    </row>
    <row r="5191" spans="1:10">
      <c r="A5191">
        <v>778770</v>
      </c>
      <c r="B5191" t="s">
        <v>5422</v>
      </c>
      <c r="C5191" t="s">
        <v>119</v>
      </c>
      <c r="D5191" t="s">
        <v>1234</v>
      </c>
      <c r="E5191" t="s">
        <v>1248</v>
      </c>
      <c r="F5191" t="s">
        <v>1937</v>
      </c>
      <c r="G5191" t="s">
        <v>1237</v>
      </c>
      <c r="J5191">
        <v>94</v>
      </c>
    </row>
    <row r="5192" spans="1:10">
      <c r="A5192">
        <v>809870</v>
      </c>
      <c r="B5192" t="s">
        <v>1355</v>
      </c>
      <c r="C5192" t="s">
        <v>5423</v>
      </c>
      <c r="D5192" t="s">
        <v>1241</v>
      </c>
      <c r="E5192" t="s">
        <v>1271</v>
      </c>
      <c r="F5192" t="s">
        <v>380</v>
      </c>
      <c r="G5192" t="s">
        <v>1237</v>
      </c>
      <c r="J5192">
        <v>90</v>
      </c>
    </row>
    <row r="5193" spans="1:10">
      <c r="A5193">
        <v>802473</v>
      </c>
      <c r="B5193" t="s">
        <v>1592</v>
      </c>
      <c r="C5193" t="s">
        <v>5423</v>
      </c>
      <c r="D5193" t="s">
        <v>1241</v>
      </c>
      <c r="E5193" t="s">
        <v>1242</v>
      </c>
      <c r="F5193" t="s">
        <v>380</v>
      </c>
      <c r="G5193" t="s">
        <v>1237</v>
      </c>
      <c r="J5193">
        <v>8</v>
      </c>
    </row>
    <row r="5194" spans="1:10">
      <c r="A5194">
        <v>887761</v>
      </c>
      <c r="B5194" t="s">
        <v>1386</v>
      </c>
      <c r="C5194" t="s">
        <v>5424</v>
      </c>
      <c r="D5194" t="s">
        <v>1241</v>
      </c>
      <c r="E5194" t="s">
        <v>1264</v>
      </c>
      <c r="F5194" t="s">
        <v>1263</v>
      </c>
      <c r="G5194" t="s">
        <v>1237</v>
      </c>
      <c r="H5194" t="s">
        <v>1243</v>
      </c>
      <c r="J5194">
        <v>84</v>
      </c>
    </row>
    <row r="5195" spans="1:10">
      <c r="A5195">
        <v>714409</v>
      </c>
      <c r="B5195" t="s">
        <v>1078</v>
      </c>
      <c r="C5195" t="s">
        <v>5425</v>
      </c>
      <c r="D5195" t="s">
        <v>1234</v>
      </c>
      <c r="E5195" t="s">
        <v>1250</v>
      </c>
      <c r="F5195" t="s">
        <v>1827</v>
      </c>
      <c r="G5195" t="s">
        <v>1237</v>
      </c>
      <c r="H5195" t="s">
        <v>1243</v>
      </c>
      <c r="J5195">
        <v>3</v>
      </c>
    </row>
    <row r="5196" spans="1:10">
      <c r="A5196">
        <v>887630</v>
      </c>
      <c r="B5196" t="s">
        <v>1363</v>
      </c>
      <c r="C5196" t="s">
        <v>5426</v>
      </c>
      <c r="D5196" t="s">
        <v>1241</v>
      </c>
      <c r="E5196" t="s">
        <v>1264</v>
      </c>
      <c r="F5196" t="s">
        <v>210</v>
      </c>
      <c r="G5196" t="s">
        <v>1237</v>
      </c>
      <c r="H5196" t="s">
        <v>1243</v>
      </c>
      <c r="J5196">
        <v>76</v>
      </c>
    </row>
    <row r="5197" spans="1:10">
      <c r="A5197">
        <v>885979</v>
      </c>
      <c r="B5197" t="s">
        <v>2103</v>
      </c>
      <c r="C5197" t="s">
        <v>5427</v>
      </c>
      <c r="D5197" t="s">
        <v>1241</v>
      </c>
      <c r="F5197" t="s">
        <v>169</v>
      </c>
      <c r="G5197" t="s">
        <v>1237</v>
      </c>
      <c r="H5197" t="s">
        <v>1243</v>
      </c>
      <c r="I5197">
        <v>9155157</v>
      </c>
      <c r="J5197">
        <v>9</v>
      </c>
    </row>
    <row r="5198" spans="1:10">
      <c r="A5198">
        <v>886600</v>
      </c>
      <c r="B5198" t="s">
        <v>925</v>
      </c>
      <c r="C5198" t="s">
        <v>5427</v>
      </c>
      <c r="D5198" t="s">
        <v>1241</v>
      </c>
      <c r="F5198" t="s">
        <v>169</v>
      </c>
      <c r="G5198" t="s">
        <v>1237</v>
      </c>
      <c r="H5198" t="s">
        <v>1243</v>
      </c>
      <c r="J5198">
        <v>12</v>
      </c>
    </row>
    <row r="5199" spans="1:10">
      <c r="A5199">
        <v>813076</v>
      </c>
      <c r="B5199" t="s">
        <v>1592</v>
      </c>
      <c r="C5199" t="s">
        <v>5428</v>
      </c>
      <c r="D5199" t="s">
        <v>1241</v>
      </c>
      <c r="F5199" t="s">
        <v>380</v>
      </c>
      <c r="G5199" t="s">
        <v>1237</v>
      </c>
      <c r="J5199">
        <v>81</v>
      </c>
    </row>
    <row r="5200" spans="1:10">
      <c r="A5200">
        <v>773746</v>
      </c>
      <c r="B5200" t="s">
        <v>1023</v>
      </c>
      <c r="C5200" t="s">
        <v>5429</v>
      </c>
      <c r="D5200" t="s">
        <v>1234</v>
      </c>
      <c r="E5200" t="s">
        <v>1319</v>
      </c>
      <c r="F5200" t="s">
        <v>189</v>
      </c>
      <c r="G5200" t="s">
        <v>1237</v>
      </c>
      <c r="H5200" t="s">
        <v>1243</v>
      </c>
      <c r="I5200">
        <v>9150369</v>
      </c>
      <c r="J5200">
        <v>8</v>
      </c>
    </row>
    <row r="5201" spans="1:10">
      <c r="A5201">
        <v>812712</v>
      </c>
      <c r="B5201" t="s">
        <v>1469</v>
      </c>
      <c r="C5201" t="s">
        <v>133</v>
      </c>
      <c r="D5201" t="s">
        <v>1241</v>
      </c>
      <c r="F5201" t="s">
        <v>380</v>
      </c>
      <c r="G5201" t="s">
        <v>1237</v>
      </c>
      <c r="J5201">
        <v>71</v>
      </c>
    </row>
    <row r="5202" spans="1:10">
      <c r="A5202">
        <v>891717</v>
      </c>
      <c r="B5202" t="s">
        <v>134</v>
      </c>
      <c r="C5202" t="s">
        <v>133</v>
      </c>
      <c r="D5202" t="s">
        <v>1241</v>
      </c>
      <c r="E5202" t="s">
        <v>1254</v>
      </c>
      <c r="F5202" t="s">
        <v>59</v>
      </c>
      <c r="G5202" t="s">
        <v>1237</v>
      </c>
      <c r="H5202" t="s">
        <v>1243</v>
      </c>
      <c r="J5202">
        <v>17</v>
      </c>
    </row>
    <row r="5203" spans="1:10">
      <c r="A5203">
        <v>800032</v>
      </c>
      <c r="B5203" t="s">
        <v>1159</v>
      </c>
      <c r="C5203" t="s">
        <v>5430</v>
      </c>
      <c r="D5203" t="s">
        <v>1241</v>
      </c>
      <c r="E5203" t="s">
        <v>1235</v>
      </c>
      <c r="F5203" t="s">
        <v>380</v>
      </c>
      <c r="G5203" t="s">
        <v>1237</v>
      </c>
      <c r="J5203">
        <v>96</v>
      </c>
    </row>
    <row r="5204" spans="1:10">
      <c r="A5204">
        <v>709807</v>
      </c>
      <c r="B5204" t="s">
        <v>1023</v>
      </c>
      <c r="C5204" t="s">
        <v>5431</v>
      </c>
      <c r="D5204" t="s">
        <v>1234</v>
      </c>
      <c r="F5204" t="s">
        <v>380</v>
      </c>
      <c r="G5204" t="s">
        <v>1237</v>
      </c>
      <c r="J5204">
        <v>91</v>
      </c>
    </row>
    <row r="5205" spans="1:10">
      <c r="A5205">
        <v>802447</v>
      </c>
      <c r="B5205" t="s">
        <v>1363</v>
      </c>
      <c r="C5205" t="s">
        <v>5432</v>
      </c>
      <c r="D5205" t="s">
        <v>1241</v>
      </c>
      <c r="F5205" t="s">
        <v>380</v>
      </c>
      <c r="G5205" t="s">
        <v>1237</v>
      </c>
      <c r="J5205">
        <v>80</v>
      </c>
    </row>
    <row r="5206" spans="1:10">
      <c r="A5206">
        <v>777652</v>
      </c>
      <c r="B5206" t="s">
        <v>661</v>
      </c>
      <c r="C5206" t="s">
        <v>5433</v>
      </c>
      <c r="D5206" t="s">
        <v>1234</v>
      </c>
      <c r="E5206" t="s">
        <v>1236</v>
      </c>
      <c r="F5206" t="s">
        <v>169</v>
      </c>
      <c r="G5206" t="s">
        <v>1237</v>
      </c>
      <c r="H5206" t="s">
        <v>1243</v>
      </c>
      <c r="J5206">
        <v>15</v>
      </c>
    </row>
    <row r="5207" spans="1:10">
      <c r="A5207">
        <v>706403</v>
      </c>
      <c r="B5207" t="s">
        <v>652</v>
      </c>
      <c r="C5207" t="s">
        <v>5433</v>
      </c>
      <c r="D5207" t="s">
        <v>1234</v>
      </c>
      <c r="F5207" t="s">
        <v>380</v>
      </c>
      <c r="G5207" t="s">
        <v>1237</v>
      </c>
      <c r="J5207">
        <v>9</v>
      </c>
    </row>
    <row r="5208" spans="1:10">
      <c r="A5208">
        <v>709475</v>
      </c>
      <c r="B5208" t="s">
        <v>675</v>
      </c>
      <c r="C5208" t="s">
        <v>5433</v>
      </c>
      <c r="D5208" t="s">
        <v>1234</v>
      </c>
      <c r="E5208" t="s">
        <v>1292</v>
      </c>
      <c r="F5208" t="s">
        <v>380</v>
      </c>
      <c r="G5208" t="s">
        <v>1237</v>
      </c>
      <c r="J5208">
        <v>11</v>
      </c>
    </row>
    <row r="5209" spans="1:10">
      <c r="A5209">
        <v>705661</v>
      </c>
      <c r="B5209" t="s">
        <v>116</v>
      </c>
      <c r="C5209" t="s">
        <v>5433</v>
      </c>
      <c r="D5209" t="s">
        <v>1234</v>
      </c>
      <c r="E5209" t="s">
        <v>1292</v>
      </c>
      <c r="F5209" t="s">
        <v>380</v>
      </c>
      <c r="G5209" t="s">
        <v>1237</v>
      </c>
      <c r="J5209">
        <v>75</v>
      </c>
    </row>
    <row r="5210" spans="1:10">
      <c r="A5210">
        <v>712150</v>
      </c>
      <c r="B5210" t="s">
        <v>529</v>
      </c>
      <c r="C5210" t="s">
        <v>5433</v>
      </c>
      <c r="D5210" t="s">
        <v>1234</v>
      </c>
      <c r="E5210" t="s">
        <v>1236</v>
      </c>
      <c r="F5210" t="s">
        <v>380</v>
      </c>
      <c r="G5210" t="s">
        <v>1237</v>
      </c>
      <c r="H5210" t="s">
        <v>1243</v>
      </c>
      <c r="J5210">
        <v>89</v>
      </c>
    </row>
    <row r="5211" spans="1:10">
      <c r="A5211">
        <v>710447</v>
      </c>
      <c r="B5211" t="s">
        <v>938</v>
      </c>
      <c r="C5211" t="s">
        <v>5433</v>
      </c>
      <c r="D5211" t="s">
        <v>1234</v>
      </c>
      <c r="E5211" t="s">
        <v>1236</v>
      </c>
      <c r="F5211" t="s">
        <v>380</v>
      </c>
      <c r="G5211" t="s">
        <v>1237</v>
      </c>
      <c r="H5211" t="s">
        <v>1243</v>
      </c>
      <c r="J5211">
        <v>78</v>
      </c>
    </row>
    <row r="5212" spans="1:10">
      <c r="A5212">
        <v>711017</v>
      </c>
      <c r="B5212" t="s">
        <v>938</v>
      </c>
      <c r="C5212" t="s">
        <v>5433</v>
      </c>
      <c r="D5212" t="s">
        <v>1234</v>
      </c>
      <c r="E5212" t="s">
        <v>1235</v>
      </c>
      <c r="F5212" t="s">
        <v>380</v>
      </c>
      <c r="G5212" t="s">
        <v>1237</v>
      </c>
      <c r="J5212">
        <v>87</v>
      </c>
    </row>
    <row r="5213" spans="1:10">
      <c r="A5213">
        <v>711061</v>
      </c>
      <c r="B5213" t="s">
        <v>1075</v>
      </c>
      <c r="C5213" t="s">
        <v>5433</v>
      </c>
      <c r="D5213" t="s">
        <v>1234</v>
      </c>
      <c r="E5213" t="s">
        <v>1248</v>
      </c>
      <c r="F5213" t="s">
        <v>380</v>
      </c>
      <c r="G5213" t="s">
        <v>1237</v>
      </c>
      <c r="H5213" t="s">
        <v>1243</v>
      </c>
      <c r="J5213">
        <v>91</v>
      </c>
    </row>
    <row r="5214" spans="1:10">
      <c r="A5214">
        <v>802656</v>
      </c>
      <c r="B5214" t="s">
        <v>1279</v>
      </c>
      <c r="C5214" t="s">
        <v>5434</v>
      </c>
      <c r="D5214" t="s">
        <v>1241</v>
      </c>
      <c r="F5214" t="s">
        <v>380</v>
      </c>
      <c r="G5214" t="s">
        <v>1237</v>
      </c>
      <c r="J5214">
        <v>73</v>
      </c>
    </row>
    <row r="5215" spans="1:10">
      <c r="A5215">
        <v>803715</v>
      </c>
      <c r="B5215" t="s">
        <v>1917</v>
      </c>
      <c r="C5215" t="s">
        <v>5434</v>
      </c>
      <c r="D5215" t="s">
        <v>1241</v>
      </c>
      <c r="E5215" t="s">
        <v>1242</v>
      </c>
      <c r="F5215" t="s">
        <v>380</v>
      </c>
      <c r="G5215" t="s">
        <v>1237</v>
      </c>
      <c r="J5215">
        <v>11</v>
      </c>
    </row>
    <row r="5216" spans="1:10">
      <c r="A5216">
        <v>715528</v>
      </c>
      <c r="B5216" t="s">
        <v>655</v>
      </c>
      <c r="C5216" t="s">
        <v>5435</v>
      </c>
      <c r="D5216" t="s">
        <v>1234</v>
      </c>
      <c r="E5216" t="s">
        <v>1242</v>
      </c>
      <c r="F5216" t="s">
        <v>380</v>
      </c>
      <c r="G5216" t="s">
        <v>1237</v>
      </c>
      <c r="J5216">
        <v>91</v>
      </c>
    </row>
    <row r="5217" spans="1:10">
      <c r="A5217">
        <v>811291</v>
      </c>
      <c r="B5217" t="s">
        <v>1168</v>
      </c>
      <c r="C5217" t="s">
        <v>5436</v>
      </c>
      <c r="D5217" t="s">
        <v>1241</v>
      </c>
      <c r="E5217" t="s">
        <v>1319</v>
      </c>
      <c r="F5217" t="s">
        <v>1568</v>
      </c>
      <c r="G5217" t="s">
        <v>1237</v>
      </c>
      <c r="J5217">
        <v>59</v>
      </c>
    </row>
    <row r="5218" spans="1:10">
      <c r="A5218">
        <v>800645</v>
      </c>
      <c r="B5218" t="s">
        <v>1351</v>
      </c>
      <c r="C5218" t="s">
        <v>5436</v>
      </c>
      <c r="D5218" t="s">
        <v>1241</v>
      </c>
      <c r="E5218" t="s">
        <v>1319</v>
      </c>
      <c r="F5218" t="s">
        <v>1568</v>
      </c>
      <c r="G5218" t="s">
        <v>1237</v>
      </c>
      <c r="J5218">
        <v>94</v>
      </c>
    </row>
    <row r="5219" spans="1:10">
      <c r="A5219">
        <v>806286</v>
      </c>
      <c r="B5219" t="s">
        <v>1469</v>
      </c>
      <c r="C5219" t="s">
        <v>5436</v>
      </c>
      <c r="D5219" t="s">
        <v>1241</v>
      </c>
      <c r="E5219" t="s">
        <v>1319</v>
      </c>
      <c r="F5219" t="s">
        <v>1568</v>
      </c>
      <c r="G5219" t="s">
        <v>1237</v>
      </c>
      <c r="J5219">
        <v>86</v>
      </c>
    </row>
    <row r="5220" spans="1:10">
      <c r="A5220">
        <v>778774</v>
      </c>
      <c r="B5220" t="s">
        <v>1258</v>
      </c>
      <c r="C5220" t="s">
        <v>5437</v>
      </c>
      <c r="D5220" t="s">
        <v>1234</v>
      </c>
      <c r="E5220" t="s">
        <v>1319</v>
      </c>
      <c r="F5220" t="s">
        <v>1937</v>
      </c>
      <c r="G5220" t="s">
        <v>1237</v>
      </c>
      <c r="J5220">
        <v>88</v>
      </c>
    </row>
    <row r="5221" spans="1:10">
      <c r="A5221">
        <v>806023</v>
      </c>
      <c r="B5221" t="s">
        <v>1657</v>
      </c>
      <c r="C5221" t="s">
        <v>5438</v>
      </c>
      <c r="D5221" t="s">
        <v>1241</v>
      </c>
      <c r="E5221" t="s">
        <v>1236</v>
      </c>
      <c r="F5221" t="s">
        <v>380</v>
      </c>
      <c r="G5221" t="s">
        <v>1237</v>
      </c>
      <c r="J5221">
        <v>75</v>
      </c>
    </row>
    <row r="5222" spans="1:10">
      <c r="A5222">
        <v>715099</v>
      </c>
      <c r="B5222" t="s">
        <v>1013</v>
      </c>
      <c r="C5222" t="s">
        <v>5439</v>
      </c>
      <c r="D5222" t="s">
        <v>1234</v>
      </c>
      <c r="E5222" t="s">
        <v>1248</v>
      </c>
      <c r="F5222" t="s">
        <v>380</v>
      </c>
      <c r="G5222" t="s">
        <v>1237</v>
      </c>
      <c r="H5222" t="s">
        <v>1243</v>
      </c>
      <c r="J5222">
        <v>87</v>
      </c>
    </row>
    <row r="5223" spans="1:10">
      <c r="A5223">
        <v>704551</v>
      </c>
      <c r="B5223" t="s">
        <v>1247</v>
      </c>
      <c r="C5223" t="s">
        <v>5439</v>
      </c>
      <c r="D5223" t="s">
        <v>1234</v>
      </c>
      <c r="F5223" t="s">
        <v>380</v>
      </c>
      <c r="G5223" t="s">
        <v>1237</v>
      </c>
      <c r="H5223" t="s">
        <v>1243</v>
      </c>
      <c r="J5223">
        <v>85</v>
      </c>
    </row>
    <row r="5224" spans="1:10">
      <c r="A5224">
        <v>707755</v>
      </c>
      <c r="B5224" t="s">
        <v>938</v>
      </c>
      <c r="C5224" t="s">
        <v>5440</v>
      </c>
      <c r="D5224" t="s">
        <v>1234</v>
      </c>
      <c r="E5224" t="s">
        <v>1236</v>
      </c>
      <c r="F5224" t="s">
        <v>35</v>
      </c>
      <c r="G5224" t="s">
        <v>1237</v>
      </c>
      <c r="H5224" t="s">
        <v>1243</v>
      </c>
      <c r="I5224">
        <v>7150014</v>
      </c>
      <c r="J5224">
        <v>69</v>
      </c>
    </row>
    <row r="5225" spans="1:10">
      <c r="A5225">
        <v>802952</v>
      </c>
      <c r="B5225" t="s">
        <v>1279</v>
      </c>
      <c r="C5225" t="s">
        <v>5441</v>
      </c>
      <c r="D5225" t="s">
        <v>1241</v>
      </c>
      <c r="F5225" t="s">
        <v>380</v>
      </c>
      <c r="G5225" t="s">
        <v>1237</v>
      </c>
      <c r="J5225">
        <v>7</v>
      </c>
    </row>
    <row r="5226" spans="1:10">
      <c r="A5226">
        <v>776515</v>
      </c>
      <c r="B5226" t="s">
        <v>1258</v>
      </c>
      <c r="C5226" t="s">
        <v>5442</v>
      </c>
      <c r="D5226" t="s">
        <v>1234</v>
      </c>
      <c r="E5226" t="s">
        <v>1236</v>
      </c>
      <c r="F5226" t="s">
        <v>348</v>
      </c>
      <c r="G5226" t="s">
        <v>1237</v>
      </c>
      <c r="H5226" t="s">
        <v>1243</v>
      </c>
      <c r="J5226">
        <v>86</v>
      </c>
    </row>
    <row r="5227" spans="1:10">
      <c r="A5227">
        <v>702623</v>
      </c>
      <c r="B5227" t="s">
        <v>1023</v>
      </c>
      <c r="C5227" t="s">
        <v>5443</v>
      </c>
      <c r="D5227" t="s">
        <v>1234</v>
      </c>
      <c r="E5227" t="s">
        <v>1236</v>
      </c>
      <c r="F5227" t="s">
        <v>380</v>
      </c>
      <c r="G5227" t="s">
        <v>1237</v>
      </c>
      <c r="H5227" t="s">
        <v>1243</v>
      </c>
      <c r="J5227">
        <v>83</v>
      </c>
    </row>
    <row r="5228" spans="1:10">
      <c r="A5228">
        <v>712609</v>
      </c>
      <c r="B5228" t="s">
        <v>1375</v>
      </c>
      <c r="C5228" t="s">
        <v>5444</v>
      </c>
      <c r="D5228" t="s">
        <v>1234</v>
      </c>
      <c r="E5228" t="s">
        <v>1235</v>
      </c>
      <c r="F5228" t="s">
        <v>380</v>
      </c>
      <c r="G5228" t="s">
        <v>1237</v>
      </c>
      <c r="J5228">
        <v>10</v>
      </c>
    </row>
    <row r="5229" spans="1:10">
      <c r="A5229">
        <v>804310</v>
      </c>
      <c r="B5229" t="s">
        <v>3329</v>
      </c>
      <c r="C5229" t="s">
        <v>5445</v>
      </c>
      <c r="D5229" t="s">
        <v>1241</v>
      </c>
      <c r="F5229" t="s">
        <v>179</v>
      </c>
      <c r="G5229" t="s">
        <v>1237</v>
      </c>
      <c r="H5229" t="s">
        <v>1243</v>
      </c>
      <c r="J5229">
        <v>3</v>
      </c>
    </row>
    <row r="5230" spans="1:10">
      <c r="A5230">
        <v>707381</v>
      </c>
      <c r="B5230" t="s">
        <v>1279</v>
      </c>
      <c r="C5230" t="s">
        <v>5446</v>
      </c>
      <c r="D5230" t="s">
        <v>1234</v>
      </c>
      <c r="F5230" t="s">
        <v>380</v>
      </c>
      <c r="G5230" t="s">
        <v>1237</v>
      </c>
      <c r="J5230">
        <v>75</v>
      </c>
    </row>
    <row r="5231" spans="1:10">
      <c r="A5231">
        <v>703254</v>
      </c>
      <c r="B5231" t="s">
        <v>661</v>
      </c>
      <c r="C5231" t="s">
        <v>5447</v>
      </c>
      <c r="D5231" t="s">
        <v>1234</v>
      </c>
      <c r="E5231" t="s">
        <v>1264</v>
      </c>
      <c r="F5231" t="s">
        <v>169</v>
      </c>
      <c r="G5231" t="s">
        <v>1237</v>
      </c>
      <c r="H5231" t="s">
        <v>1243</v>
      </c>
      <c r="I5231">
        <v>9150258</v>
      </c>
      <c r="J5231">
        <v>2</v>
      </c>
    </row>
    <row r="5232" spans="1:10">
      <c r="A5232">
        <v>715109</v>
      </c>
      <c r="B5232" t="s">
        <v>5448</v>
      </c>
      <c r="C5232" t="s">
        <v>5447</v>
      </c>
      <c r="D5232" t="s">
        <v>1234</v>
      </c>
      <c r="E5232" t="s">
        <v>1264</v>
      </c>
      <c r="F5232" t="s">
        <v>169</v>
      </c>
      <c r="G5232" t="s">
        <v>1237</v>
      </c>
      <c r="H5232" t="s">
        <v>1243</v>
      </c>
      <c r="I5232">
        <v>9150209</v>
      </c>
      <c r="J5232">
        <v>0</v>
      </c>
    </row>
    <row r="5233" spans="1:10">
      <c r="A5233">
        <v>718216</v>
      </c>
      <c r="B5233" t="s">
        <v>655</v>
      </c>
      <c r="C5233" t="s">
        <v>5449</v>
      </c>
      <c r="D5233" t="s">
        <v>1234</v>
      </c>
      <c r="E5233" t="s">
        <v>1236</v>
      </c>
      <c r="F5233" t="s">
        <v>380</v>
      </c>
      <c r="G5233" t="s">
        <v>1237</v>
      </c>
      <c r="H5233" t="s">
        <v>1243</v>
      </c>
      <c r="J5233">
        <v>79</v>
      </c>
    </row>
    <row r="5234" spans="1:10">
      <c r="A5234">
        <v>889131</v>
      </c>
      <c r="B5234" t="s">
        <v>1351</v>
      </c>
      <c r="C5234" t="s">
        <v>5450</v>
      </c>
      <c r="D5234" t="s">
        <v>1241</v>
      </c>
      <c r="E5234" t="s">
        <v>1271</v>
      </c>
      <c r="F5234" t="s">
        <v>380</v>
      </c>
      <c r="G5234" t="s">
        <v>1237</v>
      </c>
      <c r="H5234" t="s">
        <v>1243</v>
      </c>
      <c r="I5234">
        <v>1159977</v>
      </c>
      <c r="J5234">
        <v>97</v>
      </c>
    </row>
    <row r="5235" spans="1:10">
      <c r="A5235">
        <v>805698</v>
      </c>
      <c r="B5235" t="s">
        <v>925</v>
      </c>
      <c r="C5235" t="s">
        <v>5450</v>
      </c>
      <c r="D5235" t="s">
        <v>1241</v>
      </c>
      <c r="E5235" t="s">
        <v>1254</v>
      </c>
      <c r="F5235" t="s">
        <v>380</v>
      </c>
      <c r="G5235" t="s">
        <v>1237</v>
      </c>
      <c r="J5235">
        <v>6</v>
      </c>
    </row>
    <row r="5236" spans="1:10">
      <c r="A5236">
        <v>717185</v>
      </c>
      <c r="B5236" t="s">
        <v>1382</v>
      </c>
      <c r="C5236" t="s">
        <v>5451</v>
      </c>
      <c r="D5236" t="s">
        <v>1234</v>
      </c>
      <c r="E5236" t="s">
        <v>1254</v>
      </c>
      <c r="F5236" t="s">
        <v>380</v>
      </c>
      <c r="G5236" t="s">
        <v>1237</v>
      </c>
      <c r="J5236">
        <v>11</v>
      </c>
    </row>
    <row r="5237" spans="1:10">
      <c r="A5237">
        <v>706427</v>
      </c>
      <c r="B5237" t="s">
        <v>1028</v>
      </c>
      <c r="C5237" t="s">
        <v>5452</v>
      </c>
      <c r="D5237" t="s">
        <v>1234</v>
      </c>
      <c r="E5237" t="s">
        <v>1254</v>
      </c>
      <c r="F5237" t="s">
        <v>380</v>
      </c>
      <c r="G5237" t="s">
        <v>1237</v>
      </c>
      <c r="J5237">
        <v>75</v>
      </c>
    </row>
    <row r="5238" spans="1:10">
      <c r="A5238">
        <v>806084</v>
      </c>
      <c r="B5238" t="s">
        <v>1351</v>
      </c>
      <c r="C5238" t="s">
        <v>5453</v>
      </c>
      <c r="D5238" t="s">
        <v>1241</v>
      </c>
      <c r="E5238" t="s">
        <v>1242</v>
      </c>
      <c r="F5238" t="s">
        <v>380</v>
      </c>
      <c r="G5238" t="s">
        <v>1237</v>
      </c>
      <c r="J5238">
        <v>9</v>
      </c>
    </row>
    <row r="5239" spans="1:10">
      <c r="A5239">
        <v>804195</v>
      </c>
      <c r="B5239" t="s">
        <v>925</v>
      </c>
      <c r="C5239" t="s">
        <v>5454</v>
      </c>
      <c r="D5239" t="s">
        <v>1241</v>
      </c>
      <c r="E5239" t="s">
        <v>1242</v>
      </c>
      <c r="F5239" t="s">
        <v>380</v>
      </c>
      <c r="G5239" t="s">
        <v>1237</v>
      </c>
      <c r="J5239">
        <v>5</v>
      </c>
    </row>
    <row r="5240" spans="1:10">
      <c r="A5240">
        <v>708255</v>
      </c>
      <c r="B5240" t="s">
        <v>529</v>
      </c>
      <c r="C5240" t="s">
        <v>1477</v>
      </c>
      <c r="D5240" t="s">
        <v>1234</v>
      </c>
      <c r="E5240" t="s">
        <v>1319</v>
      </c>
      <c r="F5240" t="s">
        <v>179</v>
      </c>
      <c r="G5240" t="s">
        <v>1237</v>
      </c>
      <c r="J5240">
        <v>81</v>
      </c>
    </row>
    <row r="5241" spans="1:10">
      <c r="A5241">
        <v>803466</v>
      </c>
      <c r="B5241" t="s">
        <v>2599</v>
      </c>
      <c r="C5241" t="s">
        <v>5455</v>
      </c>
      <c r="D5241" t="s">
        <v>1241</v>
      </c>
      <c r="E5241" t="s">
        <v>1236</v>
      </c>
      <c r="F5241" t="s">
        <v>380</v>
      </c>
      <c r="G5241" t="s">
        <v>1237</v>
      </c>
      <c r="J5241">
        <v>51</v>
      </c>
    </row>
    <row r="5242" spans="1:10">
      <c r="A5242">
        <v>774316</v>
      </c>
      <c r="B5242" t="s">
        <v>1023</v>
      </c>
      <c r="C5242" t="s">
        <v>5456</v>
      </c>
      <c r="D5242" t="s">
        <v>1234</v>
      </c>
      <c r="E5242" t="s">
        <v>1264</v>
      </c>
      <c r="F5242" t="s">
        <v>1263</v>
      </c>
      <c r="G5242" t="s">
        <v>1237</v>
      </c>
      <c r="H5242" t="s">
        <v>1243</v>
      </c>
      <c r="J5242">
        <v>80</v>
      </c>
    </row>
    <row r="5243" spans="1:10">
      <c r="A5243">
        <v>709398</v>
      </c>
      <c r="B5243" t="s">
        <v>1019</v>
      </c>
      <c r="C5243" t="s">
        <v>5457</v>
      </c>
      <c r="D5243" t="s">
        <v>1234</v>
      </c>
      <c r="E5243" t="s">
        <v>1248</v>
      </c>
      <c r="F5243" t="s">
        <v>380</v>
      </c>
      <c r="G5243" t="s">
        <v>1237</v>
      </c>
      <c r="H5243" t="s">
        <v>1243</v>
      </c>
      <c r="J5243">
        <v>88</v>
      </c>
    </row>
    <row r="5244" spans="1:10">
      <c r="A5244">
        <v>714438</v>
      </c>
      <c r="B5244" t="s">
        <v>1288</v>
      </c>
      <c r="C5244" t="s">
        <v>5458</v>
      </c>
      <c r="D5244" t="s">
        <v>1234</v>
      </c>
      <c r="E5244" t="s">
        <v>1271</v>
      </c>
      <c r="F5244" t="s">
        <v>181</v>
      </c>
      <c r="G5244" t="s">
        <v>1237</v>
      </c>
      <c r="J5244">
        <v>8</v>
      </c>
    </row>
    <row r="5245" spans="1:10">
      <c r="A5245">
        <v>807818</v>
      </c>
      <c r="B5245" t="s">
        <v>1478</v>
      </c>
      <c r="C5245" t="s">
        <v>5459</v>
      </c>
      <c r="D5245" t="s">
        <v>1241</v>
      </c>
      <c r="E5245" t="s">
        <v>1271</v>
      </c>
      <c r="F5245" t="s">
        <v>181</v>
      </c>
      <c r="G5245" t="s">
        <v>1237</v>
      </c>
      <c r="J5245">
        <v>10</v>
      </c>
    </row>
    <row r="5246" spans="1:10">
      <c r="A5246">
        <v>718005</v>
      </c>
      <c r="B5246" t="s">
        <v>1288</v>
      </c>
      <c r="C5246" t="s">
        <v>5460</v>
      </c>
      <c r="D5246" t="s">
        <v>1234</v>
      </c>
      <c r="F5246" t="s">
        <v>179</v>
      </c>
      <c r="G5246" t="s">
        <v>1237</v>
      </c>
      <c r="H5246" t="s">
        <v>1243</v>
      </c>
      <c r="I5246">
        <v>9150130</v>
      </c>
      <c r="J5246">
        <v>83</v>
      </c>
    </row>
    <row r="5247" spans="1:10">
      <c r="A5247">
        <v>800803</v>
      </c>
      <c r="B5247" t="s">
        <v>1169</v>
      </c>
      <c r="C5247" t="s">
        <v>5461</v>
      </c>
      <c r="D5247" t="s">
        <v>1241</v>
      </c>
      <c r="E5247" t="s">
        <v>1242</v>
      </c>
      <c r="F5247" t="s">
        <v>380</v>
      </c>
      <c r="G5247" t="s">
        <v>1237</v>
      </c>
      <c r="J5247">
        <v>11</v>
      </c>
    </row>
    <row r="5248" spans="1:10">
      <c r="A5248">
        <v>700468</v>
      </c>
      <c r="B5248" t="s">
        <v>655</v>
      </c>
      <c r="C5248" t="s">
        <v>5462</v>
      </c>
      <c r="D5248" t="s">
        <v>1234</v>
      </c>
      <c r="E5248" t="s">
        <v>1319</v>
      </c>
      <c r="F5248" t="s">
        <v>1568</v>
      </c>
      <c r="G5248" t="s">
        <v>1237</v>
      </c>
      <c r="J5248">
        <v>83</v>
      </c>
    </row>
    <row r="5249" spans="1:10">
      <c r="A5249">
        <v>810654</v>
      </c>
      <c r="B5249" t="s">
        <v>1726</v>
      </c>
      <c r="C5249" t="s">
        <v>5463</v>
      </c>
      <c r="D5249" t="s">
        <v>1241</v>
      </c>
      <c r="E5249" t="s">
        <v>1292</v>
      </c>
      <c r="F5249" t="s">
        <v>380</v>
      </c>
      <c r="G5249" t="s">
        <v>1237</v>
      </c>
      <c r="J5249">
        <v>61</v>
      </c>
    </row>
    <row r="5250" spans="1:10">
      <c r="A5250">
        <v>717119</v>
      </c>
      <c r="B5250" t="s">
        <v>1153</v>
      </c>
      <c r="C5250" t="s">
        <v>5464</v>
      </c>
      <c r="D5250" t="s">
        <v>1234</v>
      </c>
      <c r="E5250" t="s">
        <v>1254</v>
      </c>
      <c r="F5250" t="s">
        <v>380</v>
      </c>
      <c r="G5250" t="s">
        <v>1237</v>
      </c>
      <c r="J5250">
        <v>3</v>
      </c>
    </row>
    <row r="5251" spans="1:10">
      <c r="A5251">
        <v>775668</v>
      </c>
      <c r="B5251" t="s">
        <v>5465</v>
      </c>
      <c r="C5251" t="s">
        <v>5466</v>
      </c>
      <c r="D5251" t="s">
        <v>1234</v>
      </c>
      <c r="E5251" t="s">
        <v>1292</v>
      </c>
      <c r="F5251" t="s">
        <v>5467</v>
      </c>
      <c r="G5251" t="s">
        <v>1237</v>
      </c>
      <c r="H5251" t="s">
        <v>1243</v>
      </c>
      <c r="I5251">
        <v>9150385</v>
      </c>
      <c r="J5251">
        <v>9</v>
      </c>
    </row>
    <row r="5252" spans="1:10">
      <c r="A5252">
        <v>702098</v>
      </c>
      <c r="B5252" t="s">
        <v>1399</v>
      </c>
      <c r="C5252" t="s">
        <v>5466</v>
      </c>
      <c r="D5252" t="s">
        <v>1234</v>
      </c>
      <c r="F5252" t="s">
        <v>179</v>
      </c>
      <c r="G5252" t="s">
        <v>1237</v>
      </c>
      <c r="J5252">
        <v>8</v>
      </c>
    </row>
    <row r="5253" spans="1:10">
      <c r="A5253">
        <v>888845</v>
      </c>
      <c r="B5253" t="s">
        <v>2878</v>
      </c>
      <c r="C5253" t="s">
        <v>5468</v>
      </c>
      <c r="D5253" t="s">
        <v>1241</v>
      </c>
      <c r="E5253" t="s">
        <v>1292</v>
      </c>
      <c r="F5253" t="s">
        <v>5467</v>
      </c>
      <c r="G5253" t="s">
        <v>1237</v>
      </c>
      <c r="H5253" t="s">
        <v>1243</v>
      </c>
      <c r="I5253">
        <v>9155115</v>
      </c>
      <c r="J5253">
        <v>7</v>
      </c>
    </row>
    <row r="5254" spans="1:10">
      <c r="A5254">
        <v>804722</v>
      </c>
      <c r="B5254" t="s">
        <v>1279</v>
      </c>
      <c r="C5254" t="s">
        <v>5469</v>
      </c>
      <c r="D5254" t="s">
        <v>1241</v>
      </c>
      <c r="E5254" t="s">
        <v>1256</v>
      </c>
      <c r="F5254" t="s">
        <v>1647</v>
      </c>
      <c r="G5254" t="s">
        <v>1237</v>
      </c>
      <c r="J5254">
        <v>13</v>
      </c>
    </row>
    <row r="5255" spans="1:10">
      <c r="A5255">
        <v>804049</v>
      </c>
      <c r="B5255" t="s">
        <v>5470</v>
      </c>
      <c r="C5255" t="s">
        <v>5471</v>
      </c>
      <c r="D5255" t="s">
        <v>1241</v>
      </c>
      <c r="E5255" t="s">
        <v>1242</v>
      </c>
      <c r="F5255" t="s">
        <v>1261</v>
      </c>
      <c r="G5255" t="s">
        <v>1237</v>
      </c>
      <c r="J5255">
        <v>5</v>
      </c>
    </row>
    <row r="5256" spans="1:10">
      <c r="A5256">
        <v>807567</v>
      </c>
      <c r="B5256" t="s">
        <v>915</v>
      </c>
      <c r="C5256" t="s">
        <v>5471</v>
      </c>
      <c r="D5256" t="s">
        <v>1241</v>
      </c>
      <c r="E5256" t="s">
        <v>1242</v>
      </c>
      <c r="F5256" t="s">
        <v>1261</v>
      </c>
      <c r="G5256" t="s">
        <v>1237</v>
      </c>
      <c r="J5256">
        <v>8</v>
      </c>
    </row>
    <row r="5257" spans="1:10">
      <c r="A5257">
        <v>703182</v>
      </c>
      <c r="B5257" t="s">
        <v>675</v>
      </c>
      <c r="C5257" t="s">
        <v>5472</v>
      </c>
      <c r="D5257" t="s">
        <v>1234</v>
      </c>
      <c r="E5257" t="s">
        <v>1248</v>
      </c>
      <c r="F5257" t="s">
        <v>380</v>
      </c>
      <c r="G5257" t="s">
        <v>1237</v>
      </c>
      <c r="H5257" t="s">
        <v>1243</v>
      </c>
      <c r="J5257">
        <v>85</v>
      </c>
    </row>
    <row r="5258" spans="1:10">
      <c r="A5258">
        <v>700675</v>
      </c>
      <c r="B5258" t="s">
        <v>5473</v>
      </c>
      <c r="C5258" t="s">
        <v>5474</v>
      </c>
      <c r="D5258" t="s">
        <v>1234</v>
      </c>
      <c r="E5258" t="s">
        <v>1236</v>
      </c>
      <c r="F5258" t="s">
        <v>380</v>
      </c>
      <c r="G5258" t="s">
        <v>1237</v>
      </c>
      <c r="H5258" t="s">
        <v>1243</v>
      </c>
      <c r="J5258">
        <v>93</v>
      </c>
    </row>
    <row r="5259" spans="1:10">
      <c r="A5259">
        <v>710160</v>
      </c>
      <c r="B5259" t="s">
        <v>5475</v>
      </c>
      <c r="C5259" t="s">
        <v>5476</v>
      </c>
      <c r="D5259" t="s">
        <v>1234</v>
      </c>
      <c r="E5259" t="s">
        <v>1292</v>
      </c>
      <c r="F5259" t="s">
        <v>380</v>
      </c>
      <c r="G5259" t="s">
        <v>1237</v>
      </c>
      <c r="J5259">
        <v>72</v>
      </c>
    </row>
    <row r="5260" spans="1:10">
      <c r="A5260">
        <v>701839</v>
      </c>
      <c r="B5260" t="s">
        <v>1023</v>
      </c>
      <c r="C5260" t="s">
        <v>5477</v>
      </c>
      <c r="D5260" t="s">
        <v>1234</v>
      </c>
      <c r="F5260" t="s">
        <v>380</v>
      </c>
      <c r="G5260" t="s">
        <v>1237</v>
      </c>
      <c r="H5260" t="s">
        <v>1243</v>
      </c>
      <c r="J5260">
        <v>84</v>
      </c>
    </row>
    <row r="5261" spans="1:10">
      <c r="A5261">
        <v>717737</v>
      </c>
      <c r="B5261" t="s">
        <v>1411</v>
      </c>
      <c r="C5261" t="s">
        <v>5478</v>
      </c>
      <c r="D5261" t="s">
        <v>1234</v>
      </c>
      <c r="F5261" t="s">
        <v>380</v>
      </c>
      <c r="G5261" t="s">
        <v>1237</v>
      </c>
      <c r="J5261">
        <v>90</v>
      </c>
    </row>
    <row r="5262" spans="1:10">
      <c r="A5262">
        <v>700980</v>
      </c>
      <c r="B5262" t="s">
        <v>1023</v>
      </c>
      <c r="C5262" t="s">
        <v>5479</v>
      </c>
      <c r="D5262" t="s">
        <v>1234</v>
      </c>
      <c r="E5262" t="s">
        <v>1235</v>
      </c>
      <c r="F5262" t="s">
        <v>380</v>
      </c>
      <c r="G5262" t="s">
        <v>1237</v>
      </c>
      <c r="J5262">
        <v>13</v>
      </c>
    </row>
    <row r="5263" spans="1:10">
      <c r="A5263">
        <v>716811</v>
      </c>
      <c r="B5263" t="s">
        <v>1411</v>
      </c>
      <c r="C5263" t="s">
        <v>5480</v>
      </c>
      <c r="D5263" t="s">
        <v>1234</v>
      </c>
      <c r="E5263" t="s">
        <v>1254</v>
      </c>
      <c r="F5263" t="s">
        <v>380</v>
      </c>
      <c r="G5263" t="s">
        <v>1237</v>
      </c>
      <c r="J5263">
        <v>10</v>
      </c>
    </row>
    <row r="5264" spans="1:10">
      <c r="A5264">
        <v>776027</v>
      </c>
      <c r="B5264" t="s">
        <v>935</v>
      </c>
      <c r="C5264" t="s">
        <v>5481</v>
      </c>
      <c r="D5264" t="s">
        <v>1234</v>
      </c>
      <c r="E5264" t="s">
        <v>1242</v>
      </c>
      <c r="F5264" t="s">
        <v>380</v>
      </c>
      <c r="G5264" t="s">
        <v>1237</v>
      </c>
      <c r="H5264" t="s">
        <v>1243</v>
      </c>
      <c r="J5264">
        <v>4</v>
      </c>
    </row>
    <row r="5265" spans="1:10">
      <c r="A5265">
        <v>705850</v>
      </c>
      <c r="B5265" t="s">
        <v>1298</v>
      </c>
      <c r="C5265" t="s">
        <v>5482</v>
      </c>
      <c r="D5265" t="s">
        <v>1234</v>
      </c>
      <c r="E5265" t="s">
        <v>1312</v>
      </c>
      <c r="F5265" t="s">
        <v>380</v>
      </c>
      <c r="G5265" t="s">
        <v>1237</v>
      </c>
      <c r="H5265" t="s">
        <v>1243</v>
      </c>
      <c r="J5265">
        <v>92</v>
      </c>
    </row>
    <row r="5266" spans="1:10">
      <c r="A5266">
        <v>708037</v>
      </c>
      <c r="B5266" t="s">
        <v>675</v>
      </c>
      <c r="C5266" t="s">
        <v>5483</v>
      </c>
      <c r="D5266" t="s">
        <v>1234</v>
      </c>
      <c r="E5266" t="s">
        <v>1236</v>
      </c>
      <c r="F5266" t="s">
        <v>1593</v>
      </c>
      <c r="G5266" t="s">
        <v>1237</v>
      </c>
      <c r="H5266" t="s">
        <v>1243</v>
      </c>
      <c r="I5266">
        <v>9150277</v>
      </c>
      <c r="J5266">
        <v>3</v>
      </c>
    </row>
    <row r="5267" spans="1:10">
      <c r="A5267">
        <v>812443</v>
      </c>
      <c r="B5267" t="s">
        <v>1592</v>
      </c>
      <c r="C5267" t="s">
        <v>5484</v>
      </c>
      <c r="D5267" t="s">
        <v>1241</v>
      </c>
      <c r="E5267" t="s">
        <v>1236</v>
      </c>
      <c r="F5267" t="s">
        <v>1593</v>
      </c>
      <c r="G5267" t="s">
        <v>1237</v>
      </c>
      <c r="H5267" t="s">
        <v>1243</v>
      </c>
      <c r="I5267">
        <v>9155090</v>
      </c>
      <c r="J5267">
        <v>5</v>
      </c>
    </row>
    <row r="5268" spans="1:10">
      <c r="A5268">
        <v>708174</v>
      </c>
      <c r="B5268" t="s">
        <v>1023</v>
      </c>
      <c r="C5268" t="s">
        <v>5485</v>
      </c>
      <c r="D5268" t="s">
        <v>1234</v>
      </c>
      <c r="E5268" t="s">
        <v>1292</v>
      </c>
      <c r="F5268" t="s">
        <v>380</v>
      </c>
      <c r="G5268" t="s">
        <v>1237</v>
      </c>
      <c r="J5268">
        <v>88</v>
      </c>
    </row>
    <row r="5269" spans="1:10">
      <c r="A5269">
        <v>715023</v>
      </c>
      <c r="B5269" t="s">
        <v>1013</v>
      </c>
      <c r="C5269" t="s">
        <v>5486</v>
      </c>
      <c r="D5269" t="s">
        <v>1234</v>
      </c>
      <c r="E5269" t="s">
        <v>1271</v>
      </c>
      <c r="F5269" t="s">
        <v>1263</v>
      </c>
      <c r="G5269" t="s">
        <v>1237</v>
      </c>
      <c r="J5269">
        <v>87</v>
      </c>
    </row>
    <row r="5270" spans="1:10">
      <c r="A5270">
        <v>708552</v>
      </c>
      <c r="B5270" t="s">
        <v>655</v>
      </c>
      <c r="C5270" t="s">
        <v>5487</v>
      </c>
      <c r="D5270" t="s">
        <v>1234</v>
      </c>
      <c r="F5270" t="s">
        <v>380</v>
      </c>
      <c r="G5270" t="s">
        <v>1237</v>
      </c>
      <c r="J5270">
        <v>10</v>
      </c>
    </row>
    <row r="5271" spans="1:10">
      <c r="A5271">
        <v>712311</v>
      </c>
      <c r="B5271" t="s">
        <v>938</v>
      </c>
      <c r="C5271" t="s">
        <v>5487</v>
      </c>
      <c r="D5271" t="s">
        <v>1234</v>
      </c>
      <c r="F5271" t="s">
        <v>181</v>
      </c>
      <c r="G5271" t="s">
        <v>1237</v>
      </c>
      <c r="J5271">
        <v>83</v>
      </c>
    </row>
    <row r="5272" spans="1:10">
      <c r="A5272">
        <v>889173</v>
      </c>
      <c r="B5272" t="s">
        <v>919</v>
      </c>
      <c r="C5272" t="s">
        <v>5488</v>
      </c>
      <c r="D5272" t="s">
        <v>1241</v>
      </c>
      <c r="F5272" t="s">
        <v>380</v>
      </c>
      <c r="G5272" t="s">
        <v>1237</v>
      </c>
      <c r="H5272" t="s">
        <v>1243</v>
      </c>
      <c r="J5272">
        <v>12</v>
      </c>
    </row>
    <row r="5273" spans="1:10">
      <c r="A5273">
        <v>703728</v>
      </c>
      <c r="B5273" t="s">
        <v>675</v>
      </c>
      <c r="C5273" t="s">
        <v>5489</v>
      </c>
      <c r="D5273" t="s">
        <v>1234</v>
      </c>
      <c r="E5273" t="s">
        <v>1236</v>
      </c>
      <c r="F5273" t="s">
        <v>380</v>
      </c>
      <c r="G5273" t="s">
        <v>1237</v>
      </c>
      <c r="J5273">
        <v>72</v>
      </c>
    </row>
    <row r="5274" spans="1:10">
      <c r="A5274">
        <v>712693</v>
      </c>
      <c r="B5274" t="s">
        <v>1028</v>
      </c>
      <c r="C5274" t="s">
        <v>5490</v>
      </c>
      <c r="D5274" t="s">
        <v>1234</v>
      </c>
      <c r="E5274" t="s">
        <v>1256</v>
      </c>
      <c r="F5274" t="s">
        <v>380</v>
      </c>
      <c r="G5274" t="s">
        <v>1237</v>
      </c>
      <c r="J5274">
        <v>71</v>
      </c>
    </row>
    <row r="5275" spans="1:10">
      <c r="A5275">
        <v>713290</v>
      </c>
      <c r="B5275" t="s">
        <v>1019</v>
      </c>
      <c r="C5275" t="s">
        <v>118</v>
      </c>
      <c r="D5275" t="s">
        <v>1234</v>
      </c>
      <c r="E5275" t="s">
        <v>1236</v>
      </c>
      <c r="F5275" t="s">
        <v>179</v>
      </c>
      <c r="G5275" t="s">
        <v>1237</v>
      </c>
      <c r="J5275">
        <v>85</v>
      </c>
    </row>
    <row r="5276" spans="1:10">
      <c r="A5276">
        <v>809961</v>
      </c>
      <c r="B5276" t="s">
        <v>1442</v>
      </c>
      <c r="C5276" t="s">
        <v>5491</v>
      </c>
      <c r="D5276" t="s">
        <v>1241</v>
      </c>
      <c r="E5276" t="s">
        <v>1242</v>
      </c>
      <c r="F5276" t="s">
        <v>380</v>
      </c>
      <c r="G5276" t="s">
        <v>1237</v>
      </c>
      <c r="J5276">
        <v>85</v>
      </c>
    </row>
    <row r="5277" spans="1:10">
      <c r="A5277">
        <v>807913</v>
      </c>
      <c r="B5277" t="s">
        <v>2261</v>
      </c>
      <c r="C5277" t="s">
        <v>5492</v>
      </c>
      <c r="D5277" t="s">
        <v>1241</v>
      </c>
      <c r="F5277" t="s">
        <v>380</v>
      </c>
      <c r="G5277" t="s">
        <v>1237</v>
      </c>
      <c r="J5277">
        <v>9</v>
      </c>
    </row>
    <row r="5278" spans="1:10">
      <c r="A5278">
        <v>779184</v>
      </c>
      <c r="B5278" t="s">
        <v>527</v>
      </c>
      <c r="C5278" t="s">
        <v>5493</v>
      </c>
      <c r="D5278" t="s">
        <v>1234</v>
      </c>
      <c r="E5278" t="s">
        <v>1236</v>
      </c>
      <c r="F5278" t="s">
        <v>380</v>
      </c>
      <c r="G5278" t="s">
        <v>1237</v>
      </c>
      <c r="I5278">
        <v>9150443</v>
      </c>
      <c r="J5278">
        <v>9</v>
      </c>
    </row>
    <row r="5279" spans="1:10">
      <c r="A5279">
        <v>706103</v>
      </c>
      <c r="B5279" t="s">
        <v>1824</v>
      </c>
      <c r="C5279" t="s">
        <v>5494</v>
      </c>
      <c r="D5279" t="s">
        <v>1234</v>
      </c>
      <c r="E5279" t="s">
        <v>1236</v>
      </c>
      <c r="F5279" t="s">
        <v>380</v>
      </c>
      <c r="G5279" t="s">
        <v>1237</v>
      </c>
      <c r="H5279" t="s">
        <v>1243</v>
      </c>
      <c r="I5279">
        <v>9150098</v>
      </c>
      <c r="J5279">
        <v>88</v>
      </c>
    </row>
    <row r="5280" spans="1:10">
      <c r="A5280">
        <v>716494</v>
      </c>
      <c r="B5280" t="s">
        <v>1349</v>
      </c>
      <c r="C5280" t="s">
        <v>5494</v>
      </c>
      <c r="D5280" t="s">
        <v>1234</v>
      </c>
      <c r="F5280" t="s">
        <v>380</v>
      </c>
      <c r="G5280" t="s">
        <v>1237</v>
      </c>
      <c r="J5280">
        <v>77</v>
      </c>
    </row>
    <row r="5281" spans="1:10">
      <c r="A5281">
        <v>700364</v>
      </c>
      <c r="B5281" t="s">
        <v>1288</v>
      </c>
      <c r="C5281" t="s">
        <v>5494</v>
      </c>
      <c r="D5281" t="s">
        <v>1234</v>
      </c>
      <c r="E5281" t="s">
        <v>1256</v>
      </c>
      <c r="F5281" t="s">
        <v>380</v>
      </c>
      <c r="G5281" t="s">
        <v>1237</v>
      </c>
      <c r="H5281" t="s">
        <v>1243</v>
      </c>
      <c r="J5281">
        <v>84</v>
      </c>
    </row>
    <row r="5282" spans="1:10">
      <c r="A5282">
        <v>776390</v>
      </c>
      <c r="B5282" t="s">
        <v>661</v>
      </c>
      <c r="C5282" t="s">
        <v>5495</v>
      </c>
      <c r="D5282" t="s">
        <v>1234</v>
      </c>
      <c r="E5282" t="s">
        <v>1248</v>
      </c>
      <c r="F5282" t="s">
        <v>171</v>
      </c>
      <c r="G5282" t="s">
        <v>1237</v>
      </c>
      <c r="H5282" t="s">
        <v>1243</v>
      </c>
      <c r="I5282">
        <v>9150309</v>
      </c>
      <c r="J5282">
        <v>4</v>
      </c>
    </row>
    <row r="5283" spans="1:10">
      <c r="A5283">
        <v>704785</v>
      </c>
      <c r="B5283" t="s">
        <v>1069</v>
      </c>
      <c r="C5283" t="s">
        <v>5495</v>
      </c>
      <c r="D5283" t="s">
        <v>1234</v>
      </c>
      <c r="E5283" t="s">
        <v>1249</v>
      </c>
      <c r="F5283" t="s">
        <v>380</v>
      </c>
      <c r="G5283" t="s">
        <v>1237</v>
      </c>
      <c r="J5283">
        <v>97</v>
      </c>
    </row>
    <row r="5284" spans="1:10">
      <c r="A5284">
        <v>775104</v>
      </c>
      <c r="B5284" t="s">
        <v>938</v>
      </c>
      <c r="C5284" t="s">
        <v>5495</v>
      </c>
      <c r="D5284" t="s">
        <v>1234</v>
      </c>
      <c r="E5284" t="s">
        <v>1264</v>
      </c>
      <c r="F5284" t="s">
        <v>179</v>
      </c>
      <c r="G5284" t="s">
        <v>1237</v>
      </c>
      <c r="H5284" t="s">
        <v>1243</v>
      </c>
      <c r="J5284">
        <v>6</v>
      </c>
    </row>
    <row r="5285" spans="1:10">
      <c r="A5285">
        <v>775105</v>
      </c>
      <c r="B5285" t="s">
        <v>1298</v>
      </c>
      <c r="C5285" t="s">
        <v>5495</v>
      </c>
      <c r="D5285" t="s">
        <v>1234</v>
      </c>
      <c r="E5285" t="s">
        <v>1264</v>
      </c>
      <c r="F5285" t="s">
        <v>179</v>
      </c>
      <c r="G5285" t="s">
        <v>1237</v>
      </c>
      <c r="H5285" t="s">
        <v>1243</v>
      </c>
      <c r="J5285">
        <v>9</v>
      </c>
    </row>
    <row r="5286" spans="1:10">
      <c r="A5286">
        <v>891559</v>
      </c>
      <c r="B5286" t="s">
        <v>2127</v>
      </c>
      <c r="C5286" t="s">
        <v>5496</v>
      </c>
      <c r="D5286" t="s">
        <v>1241</v>
      </c>
      <c r="E5286" t="s">
        <v>1236</v>
      </c>
      <c r="F5286" t="s">
        <v>169</v>
      </c>
      <c r="G5286" t="s">
        <v>1237</v>
      </c>
      <c r="J5286">
        <v>12</v>
      </c>
    </row>
    <row r="5287" spans="1:10">
      <c r="A5287">
        <v>812798</v>
      </c>
      <c r="B5287" t="s">
        <v>915</v>
      </c>
      <c r="C5287" t="s">
        <v>5496</v>
      </c>
      <c r="D5287" t="s">
        <v>1241</v>
      </c>
      <c r="F5287" t="s">
        <v>380</v>
      </c>
      <c r="G5287" t="s">
        <v>1237</v>
      </c>
      <c r="H5287" t="s">
        <v>1243</v>
      </c>
      <c r="J5287">
        <v>88</v>
      </c>
    </row>
    <row r="5288" spans="1:10">
      <c r="A5288">
        <v>888143</v>
      </c>
      <c r="B5288" t="s">
        <v>1609</v>
      </c>
      <c r="C5288" t="s">
        <v>1494</v>
      </c>
      <c r="D5288" t="s">
        <v>1241</v>
      </c>
      <c r="F5288" t="s">
        <v>219</v>
      </c>
      <c r="G5288" t="s">
        <v>1237</v>
      </c>
      <c r="H5288" t="s">
        <v>1243</v>
      </c>
      <c r="J5288">
        <v>82</v>
      </c>
    </row>
    <row r="5289" spans="1:10">
      <c r="A5289">
        <v>809630</v>
      </c>
      <c r="B5289" t="s">
        <v>1355</v>
      </c>
      <c r="C5289" t="s">
        <v>1494</v>
      </c>
      <c r="D5289" t="s">
        <v>1241</v>
      </c>
      <c r="E5289" t="s">
        <v>1248</v>
      </c>
      <c r="F5289" t="s">
        <v>380</v>
      </c>
      <c r="G5289" t="s">
        <v>1237</v>
      </c>
      <c r="H5289" t="s">
        <v>1243</v>
      </c>
      <c r="J5289">
        <v>84</v>
      </c>
    </row>
    <row r="5290" spans="1:10">
      <c r="A5290">
        <v>802929</v>
      </c>
      <c r="B5290" t="s">
        <v>1279</v>
      </c>
      <c r="C5290" t="s">
        <v>5497</v>
      </c>
      <c r="D5290" t="s">
        <v>1241</v>
      </c>
      <c r="E5290" t="s">
        <v>1249</v>
      </c>
      <c r="F5290" t="s">
        <v>380</v>
      </c>
      <c r="G5290" t="s">
        <v>1237</v>
      </c>
      <c r="H5290" t="s">
        <v>1243</v>
      </c>
      <c r="J5290">
        <v>85</v>
      </c>
    </row>
    <row r="5291" spans="1:10">
      <c r="A5291">
        <v>701159</v>
      </c>
      <c r="B5291" t="s">
        <v>1380</v>
      </c>
      <c r="C5291" t="s">
        <v>5498</v>
      </c>
      <c r="D5291" t="s">
        <v>1234</v>
      </c>
      <c r="E5291" t="s">
        <v>1242</v>
      </c>
      <c r="F5291" t="s">
        <v>380</v>
      </c>
      <c r="G5291" t="s">
        <v>1237</v>
      </c>
      <c r="J5291">
        <v>97</v>
      </c>
    </row>
    <row r="5292" spans="1:10">
      <c r="A5292">
        <v>707565</v>
      </c>
      <c r="B5292" t="s">
        <v>1477</v>
      </c>
      <c r="C5292" t="s">
        <v>5498</v>
      </c>
      <c r="D5292" t="s">
        <v>1234</v>
      </c>
      <c r="E5292" t="s">
        <v>1242</v>
      </c>
      <c r="F5292" t="s">
        <v>380</v>
      </c>
      <c r="G5292" t="s">
        <v>1237</v>
      </c>
      <c r="J5292">
        <v>10</v>
      </c>
    </row>
    <row r="5293" spans="1:10">
      <c r="A5293">
        <v>802207</v>
      </c>
      <c r="B5293" t="s">
        <v>1386</v>
      </c>
      <c r="C5293" t="s">
        <v>5499</v>
      </c>
      <c r="D5293" t="s">
        <v>1241</v>
      </c>
      <c r="E5293" t="s">
        <v>1236</v>
      </c>
      <c r="F5293" t="s">
        <v>380</v>
      </c>
      <c r="G5293" t="s">
        <v>1237</v>
      </c>
      <c r="J5293">
        <v>70</v>
      </c>
    </row>
    <row r="5294" spans="1:10">
      <c r="A5294">
        <v>705587</v>
      </c>
      <c r="B5294" t="s">
        <v>1288</v>
      </c>
      <c r="C5294" t="s">
        <v>5500</v>
      </c>
      <c r="D5294" t="s">
        <v>1234</v>
      </c>
      <c r="E5294" t="s">
        <v>1245</v>
      </c>
      <c r="F5294" t="s">
        <v>380</v>
      </c>
      <c r="G5294" t="s">
        <v>1237</v>
      </c>
      <c r="J5294">
        <v>89</v>
      </c>
    </row>
    <row r="5295" spans="1:10">
      <c r="A5295">
        <v>710018</v>
      </c>
      <c r="B5295" t="s">
        <v>1258</v>
      </c>
      <c r="C5295" t="s">
        <v>5501</v>
      </c>
      <c r="D5295" t="s">
        <v>1234</v>
      </c>
      <c r="F5295" t="s">
        <v>380</v>
      </c>
      <c r="G5295" t="s">
        <v>1237</v>
      </c>
      <c r="J5295">
        <v>84</v>
      </c>
    </row>
    <row r="5296" spans="1:10">
      <c r="A5296">
        <v>810367</v>
      </c>
      <c r="B5296" t="s">
        <v>1279</v>
      </c>
      <c r="C5296" t="s">
        <v>5502</v>
      </c>
      <c r="D5296" t="s">
        <v>1241</v>
      </c>
      <c r="E5296" t="s">
        <v>1271</v>
      </c>
      <c r="F5296" t="s">
        <v>1329</v>
      </c>
      <c r="G5296" t="s">
        <v>1237</v>
      </c>
      <c r="J5296">
        <v>72</v>
      </c>
    </row>
    <row r="5297" spans="1:10">
      <c r="A5297">
        <v>811474</v>
      </c>
      <c r="B5297" t="s">
        <v>1351</v>
      </c>
      <c r="C5297" t="s">
        <v>5502</v>
      </c>
      <c r="D5297" t="s">
        <v>1241</v>
      </c>
      <c r="F5297" t="s">
        <v>1329</v>
      </c>
      <c r="G5297" t="s">
        <v>1237</v>
      </c>
      <c r="J5297">
        <v>5</v>
      </c>
    </row>
    <row r="5298" spans="1:10">
      <c r="A5298">
        <v>889326</v>
      </c>
      <c r="B5298" t="s">
        <v>1351</v>
      </c>
      <c r="C5298" t="s">
        <v>5502</v>
      </c>
      <c r="D5298" t="s">
        <v>1241</v>
      </c>
      <c r="E5298" t="s">
        <v>1242</v>
      </c>
      <c r="F5298" t="s">
        <v>1261</v>
      </c>
      <c r="G5298" t="s">
        <v>1237</v>
      </c>
      <c r="H5298" t="s">
        <v>1243</v>
      </c>
      <c r="J5298">
        <v>7</v>
      </c>
    </row>
    <row r="5299" spans="1:10">
      <c r="A5299">
        <v>810977</v>
      </c>
      <c r="B5299" t="s">
        <v>1351</v>
      </c>
      <c r="C5299" t="s">
        <v>5502</v>
      </c>
      <c r="D5299" t="s">
        <v>1241</v>
      </c>
      <c r="E5299" t="s">
        <v>1242</v>
      </c>
      <c r="F5299" t="s">
        <v>380</v>
      </c>
      <c r="G5299" t="s">
        <v>1237</v>
      </c>
      <c r="J5299">
        <v>8</v>
      </c>
    </row>
    <row r="5300" spans="1:10">
      <c r="A5300">
        <v>809464</v>
      </c>
      <c r="B5300" t="s">
        <v>965</v>
      </c>
      <c r="C5300" t="s">
        <v>5502</v>
      </c>
      <c r="D5300" t="s">
        <v>1241</v>
      </c>
      <c r="E5300" t="s">
        <v>1271</v>
      </c>
      <c r="F5300" t="s">
        <v>1329</v>
      </c>
      <c r="G5300" t="s">
        <v>1237</v>
      </c>
      <c r="J5300">
        <v>5</v>
      </c>
    </row>
    <row r="5301" spans="1:10">
      <c r="A5301">
        <v>807648</v>
      </c>
      <c r="B5301" t="s">
        <v>915</v>
      </c>
      <c r="C5301" t="s">
        <v>5502</v>
      </c>
      <c r="D5301" t="s">
        <v>1241</v>
      </c>
      <c r="E5301" t="s">
        <v>1249</v>
      </c>
      <c r="F5301" t="s">
        <v>380</v>
      </c>
      <c r="G5301" t="s">
        <v>1237</v>
      </c>
      <c r="J5301">
        <v>93</v>
      </c>
    </row>
    <row r="5302" spans="1:10">
      <c r="A5302">
        <v>808962</v>
      </c>
      <c r="B5302" t="s">
        <v>1358</v>
      </c>
      <c r="C5302" t="s">
        <v>5503</v>
      </c>
      <c r="D5302" t="s">
        <v>1241</v>
      </c>
      <c r="F5302" t="s">
        <v>1329</v>
      </c>
      <c r="G5302" t="s">
        <v>1237</v>
      </c>
      <c r="J5302">
        <v>75</v>
      </c>
    </row>
    <row r="5303" spans="1:10">
      <c r="A5303">
        <v>701225</v>
      </c>
      <c r="B5303" t="s">
        <v>1380</v>
      </c>
      <c r="C5303" t="s">
        <v>5504</v>
      </c>
      <c r="D5303" t="s">
        <v>1234</v>
      </c>
      <c r="F5303" t="s">
        <v>1329</v>
      </c>
      <c r="G5303" t="s">
        <v>1237</v>
      </c>
      <c r="J5303">
        <v>3</v>
      </c>
    </row>
    <row r="5304" spans="1:10">
      <c r="A5304">
        <v>800809</v>
      </c>
      <c r="B5304" t="s">
        <v>652</v>
      </c>
      <c r="C5304" t="s">
        <v>5504</v>
      </c>
      <c r="D5304" t="s">
        <v>1241</v>
      </c>
      <c r="F5304" t="s">
        <v>1329</v>
      </c>
      <c r="G5304" t="s">
        <v>1237</v>
      </c>
      <c r="J5304">
        <v>5</v>
      </c>
    </row>
    <row r="5305" spans="1:10">
      <c r="A5305">
        <v>705213</v>
      </c>
      <c r="B5305" t="s">
        <v>1718</v>
      </c>
      <c r="C5305" t="s">
        <v>5505</v>
      </c>
      <c r="D5305" t="s">
        <v>1234</v>
      </c>
      <c r="F5305" t="s">
        <v>380</v>
      </c>
      <c r="G5305" t="s">
        <v>1237</v>
      </c>
      <c r="J5305">
        <v>78</v>
      </c>
    </row>
    <row r="5306" spans="1:10">
      <c r="A5306">
        <v>810602</v>
      </c>
      <c r="B5306" t="s">
        <v>965</v>
      </c>
      <c r="C5306" t="s">
        <v>5506</v>
      </c>
      <c r="D5306" t="s">
        <v>1241</v>
      </c>
      <c r="E5306" t="s">
        <v>1319</v>
      </c>
      <c r="F5306" t="s">
        <v>179</v>
      </c>
      <c r="G5306" t="s">
        <v>1237</v>
      </c>
      <c r="H5306" t="s">
        <v>1243</v>
      </c>
      <c r="J5306">
        <v>3</v>
      </c>
    </row>
    <row r="5307" spans="1:10">
      <c r="A5307">
        <v>706585</v>
      </c>
      <c r="B5307" t="s">
        <v>675</v>
      </c>
      <c r="C5307" t="s">
        <v>5507</v>
      </c>
      <c r="D5307" t="s">
        <v>1234</v>
      </c>
      <c r="E5307" t="s">
        <v>1242</v>
      </c>
      <c r="F5307" t="s">
        <v>169</v>
      </c>
      <c r="G5307" t="s">
        <v>1237</v>
      </c>
      <c r="H5307" t="s">
        <v>1243</v>
      </c>
      <c r="I5307">
        <v>9150189</v>
      </c>
      <c r="J5307">
        <v>0</v>
      </c>
    </row>
    <row r="5308" spans="1:10">
      <c r="A5308">
        <v>809624</v>
      </c>
      <c r="B5308" t="s">
        <v>1470</v>
      </c>
      <c r="C5308" t="s">
        <v>5508</v>
      </c>
      <c r="D5308" t="s">
        <v>1241</v>
      </c>
      <c r="E5308" t="s">
        <v>1236</v>
      </c>
      <c r="F5308" t="s">
        <v>380</v>
      </c>
      <c r="G5308" t="s">
        <v>1237</v>
      </c>
      <c r="J5308">
        <v>74</v>
      </c>
    </row>
    <row r="5309" spans="1:10">
      <c r="A5309">
        <v>800295</v>
      </c>
      <c r="B5309" t="s">
        <v>929</v>
      </c>
      <c r="C5309" t="s">
        <v>5509</v>
      </c>
      <c r="D5309" t="s">
        <v>1241</v>
      </c>
      <c r="E5309" t="s">
        <v>1319</v>
      </c>
      <c r="F5309" t="s">
        <v>179</v>
      </c>
      <c r="G5309" t="s">
        <v>1237</v>
      </c>
      <c r="H5309" t="s">
        <v>1243</v>
      </c>
      <c r="J5309">
        <v>10</v>
      </c>
    </row>
    <row r="5310" spans="1:10">
      <c r="A5310">
        <v>712832</v>
      </c>
      <c r="B5310" t="s">
        <v>1133</v>
      </c>
      <c r="C5310" t="s">
        <v>5510</v>
      </c>
      <c r="D5310" t="s">
        <v>1234</v>
      </c>
      <c r="E5310" t="s">
        <v>1248</v>
      </c>
      <c r="F5310" t="s">
        <v>1550</v>
      </c>
      <c r="G5310" t="s">
        <v>1237</v>
      </c>
      <c r="J5310">
        <v>6</v>
      </c>
    </row>
    <row r="5311" spans="1:10">
      <c r="A5311">
        <v>776078</v>
      </c>
      <c r="B5311" t="s">
        <v>935</v>
      </c>
      <c r="C5311" t="s">
        <v>5511</v>
      </c>
      <c r="D5311" t="s">
        <v>1234</v>
      </c>
      <c r="F5311" t="s">
        <v>380</v>
      </c>
      <c r="G5311" t="s">
        <v>1237</v>
      </c>
      <c r="H5311" t="s">
        <v>1243</v>
      </c>
      <c r="J5311">
        <v>9</v>
      </c>
    </row>
    <row r="5312" spans="1:10">
      <c r="A5312">
        <v>717257</v>
      </c>
      <c r="B5312" t="s">
        <v>938</v>
      </c>
      <c r="C5312" t="s">
        <v>5511</v>
      </c>
      <c r="D5312" t="s">
        <v>1234</v>
      </c>
      <c r="F5312" t="s">
        <v>380</v>
      </c>
      <c r="G5312" t="s">
        <v>1237</v>
      </c>
      <c r="J5312">
        <v>7</v>
      </c>
    </row>
    <row r="5313" spans="1:10">
      <c r="A5313">
        <v>804746</v>
      </c>
      <c r="B5313" t="s">
        <v>1386</v>
      </c>
      <c r="C5313" t="s">
        <v>5512</v>
      </c>
      <c r="D5313" t="s">
        <v>1241</v>
      </c>
      <c r="E5313" t="s">
        <v>1271</v>
      </c>
      <c r="F5313" t="s">
        <v>380</v>
      </c>
      <c r="G5313" t="s">
        <v>1237</v>
      </c>
      <c r="J5313">
        <v>89</v>
      </c>
    </row>
    <row r="5314" spans="1:10">
      <c r="A5314">
        <v>710174</v>
      </c>
      <c r="B5314" t="s">
        <v>1424</v>
      </c>
      <c r="C5314" t="s">
        <v>5513</v>
      </c>
      <c r="D5314" t="s">
        <v>1234</v>
      </c>
      <c r="E5314" t="s">
        <v>1271</v>
      </c>
      <c r="F5314" t="s">
        <v>380</v>
      </c>
      <c r="G5314" t="s">
        <v>1237</v>
      </c>
      <c r="J5314">
        <v>88</v>
      </c>
    </row>
    <row r="5315" spans="1:10">
      <c r="A5315">
        <v>702294</v>
      </c>
      <c r="B5315" t="s">
        <v>1424</v>
      </c>
      <c r="C5315" t="s">
        <v>5513</v>
      </c>
      <c r="D5315" t="s">
        <v>1234</v>
      </c>
      <c r="E5315" t="s">
        <v>1264</v>
      </c>
      <c r="F5315" t="s">
        <v>210</v>
      </c>
      <c r="G5315" t="s">
        <v>1237</v>
      </c>
      <c r="J5315">
        <v>88</v>
      </c>
    </row>
    <row r="5316" spans="1:10">
      <c r="A5316">
        <v>715984</v>
      </c>
      <c r="B5316" t="s">
        <v>1298</v>
      </c>
      <c r="C5316" t="s">
        <v>5513</v>
      </c>
      <c r="D5316" t="s">
        <v>1234</v>
      </c>
      <c r="F5316" t="s">
        <v>380</v>
      </c>
      <c r="G5316" t="s">
        <v>1237</v>
      </c>
      <c r="J5316">
        <v>4</v>
      </c>
    </row>
    <row r="5317" spans="1:10">
      <c r="A5317">
        <v>712650</v>
      </c>
      <c r="B5317" t="s">
        <v>1023</v>
      </c>
      <c r="C5317" t="s">
        <v>5514</v>
      </c>
      <c r="D5317" t="s">
        <v>1234</v>
      </c>
      <c r="E5317" t="s">
        <v>1236</v>
      </c>
      <c r="F5317" t="s">
        <v>380</v>
      </c>
      <c r="G5317" t="s">
        <v>1237</v>
      </c>
      <c r="J5317">
        <v>85</v>
      </c>
    </row>
    <row r="5318" spans="1:10">
      <c r="A5318">
        <v>712431</v>
      </c>
      <c r="B5318" t="s">
        <v>1265</v>
      </c>
      <c r="C5318" t="s">
        <v>5515</v>
      </c>
      <c r="D5318" t="s">
        <v>1234</v>
      </c>
      <c r="E5318" t="s">
        <v>1264</v>
      </c>
      <c r="F5318" t="s">
        <v>210</v>
      </c>
      <c r="G5318" t="s">
        <v>1237</v>
      </c>
      <c r="J5318">
        <v>10</v>
      </c>
    </row>
    <row r="5319" spans="1:10">
      <c r="A5319">
        <v>716306</v>
      </c>
      <c r="B5319" t="s">
        <v>1519</v>
      </c>
      <c r="C5319" t="s">
        <v>5515</v>
      </c>
      <c r="D5319" t="s">
        <v>1234</v>
      </c>
      <c r="E5319" t="s">
        <v>1264</v>
      </c>
      <c r="F5319" t="s">
        <v>1550</v>
      </c>
      <c r="G5319" t="s">
        <v>1237</v>
      </c>
      <c r="J5319">
        <v>76</v>
      </c>
    </row>
    <row r="5320" spans="1:10">
      <c r="A5320">
        <v>712265</v>
      </c>
      <c r="B5320" t="s">
        <v>1477</v>
      </c>
      <c r="C5320" t="s">
        <v>5515</v>
      </c>
      <c r="D5320" t="s">
        <v>1234</v>
      </c>
      <c r="E5320" t="s">
        <v>1254</v>
      </c>
      <c r="F5320" t="s">
        <v>1261</v>
      </c>
      <c r="G5320" t="s">
        <v>1237</v>
      </c>
      <c r="J5320">
        <v>11</v>
      </c>
    </row>
    <row r="5321" spans="1:10">
      <c r="A5321">
        <v>804246</v>
      </c>
      <c r="B5321" t="s">
        <v>1159</v>
      </c>
      <c r="C5321" t="s">
        <v>5516</v>
      </c>
      <c r="D5321" t="s">
        <v>1241</v>
      </c>
      <c r="E5321" t="s">
        <v>1264</v>
      </c>
      <c r="F5321" t="s">
        <v>1550</v>
      </c>
      <c r="G5321" t="s">
        <v>1237</v>
      </c>
      <c r="J5321">
        <v>76</v>
      </c>
    </row>
    <row r="5322" spans="1:10">
      <c r="A5322">
        <v>811892</v>
      </c>
      <c r="B5322" t="s">
        <v>1307</v>
      </c>
      <c r="C5322" t="s">
        <v>5516</v>
      </c>
      <c r="D5322" t="s">
        <v>1241</v>
      </c>
      <c r="E5322" t="s">
        <v>1264</v>
      </c>
      <c r="F5322" t="s">
        <v>210</v>
      </c>
      <c r="G5322" t="s">
        <v>1237</v>
      </c>
      <c r="J5322">
        <v>10</v>
      </c>
    </row>
    <row r="5323" spans="1:10">
      <c r="A5323">
        <v>812687</v>
      </c>
      <c r="B5323" t="s">
        <v>5517</v>
      </c>
      <c r="C5323" t="s">
        <v>5516</v>
      </c>
      <c r="D5323" t="s">
        <v>1241</v>
      </c>
      <c r="E5323" t="s">
        <v>1236</v>
      </c>
      <c r="F5323" t="s">
        <v>380</v>
      </c>
      <c r="G5323" t="s">
        <v>1237</v>
      </c>
      <c r="J5323">
        <v>54</v>
      </c>
    </row>
    <row r="5324" spans="1:10">
      <c r="A5324">
        <v>712901</v>
      </c>
      <c r="B5324" t="s">
        <v>675</v>
      </c>
      <c r="C5324" t="s">
        <v>3191</v>
      </c>
      <c r="D5324" t="s">
        <v>1234</v>
      </c>
      <c r="E5324" t="s">
        <v>1319</v>
      </c>
      <c r="F5324" t="s">
        <v>179</v>
      </c>
      <c r="G5324" t="s">
        <v>1237</v>
      </c>
      <c r="H5324" t="s">
        <v>1243</v>
      </c>
      <c r="I5324">
        <v>9150020</v>
      </c>
      <c r="J5324">
        <v>86</v>
      </c>
    </row>
    <row r="5325" spans="1:10">
      <c r="A5325">
        <v>710868</v>
      </c>
      <c r="B5325" t="s">
        <v>675</v>
      </c>
      <c r="C5325" t="s">
        <v>5518</v>
      </c>
      <c r="D5325" t="s">
        <v>1234</v>
      </c>
      <c r="E5325" t="s">
        <v>1242</v>
      </c>
      <c r="F5325" t="s">
        <v>1261</v>
      </c>
      <c r="G5325" t="s">
        <v>1237</v>
      </c>
      <c r="J5325">
        <v>5</v>
      </c>
    </row>
    <row r="5326" spans="1:10">
      <c r="A5326">
        <v>812018</v>
      </c>
      <c r="B5326" t="s">
        <v>1386</v>
      </c>
      <c r="C5326" t="s">
        <v>5519</v>
      </c>
      <c r="D5326" t="s">
        <v>1241</v>
      </c>
      <c r="E5326" t="s">
        <v>1242</v>
      </c>
      <c r="F5326" t="s">
        <v>380</v>
      </c>
      <c r="G5326" t="s">
        <v>1237</v>
      </c>
      <c r="J5326">
        <v>75</v>
      </c>
    </row>
    <row r="5327" spans="1:10">
      <c r="A5327">
        <v>804696</v>
      </c>
      <c r="B5327" t="s">
        <v>1636</v>
      </c>
      <c r="C5327" t="s">
        <v>5520</v>
      </c>
      <c r="D5327" t="s">
        <v>1241</v>
      </c>
      <c r="F5327" t="s">
        <v>380</v>
      </c>
      <c r="G5327" t="s">
        <v>1237</v>
      </c>
      <c r="J5327">
        <v>12</v>
      </c>
    </row>
    <row r="5328" spans="1:10">
      <c r="A5328">
        <v>807439</v>
      </c>
      <c r="B5328" t="s">
        <v>929</v>
      </c>
      <c r="C5328" t="s">
        <v>5521</v>
      </c>
      <c r="D5328" t="s">
        <v>1241</v>
      </c>
      <c r="E5328" t="s">
        <v>1242</v>
      </c>
      <c r="F5328" t="s">
        <v>380</v>
      </c>
      <c r="G5328" t="s">
        <v>1237</v>
      </c>
      <c r="H5328" t="s">
        <v>1243</v>
      </c>
      <c r="J5328">
        <v>5</v>
      </c>
    </row>
    <row r="5329" spans="1:10">
      <c r="A5329">
        <v>706265</v>
      </c>
      <c r="B5329" t="s">
        <v>1023</v>
      </c>
      <c r="C5329" t="s">
        <v>5522</v>
      </c>
      <c r="D5329" t="s">
        <v>1234</v>
      </c>
      <c r="E5329" t="s">
        <v>1242</v>
      </c>
      <c r="F5329" t="s">
        <v>380</v>
      </c>
      <c r="G5329" t="s">
        <v>1237</v>
      </c>
      <c r="J5329">
        <v>68</v>
      </c>
    </row>
    <row r="5330" spans="1:10">
      <c r="A5330">
        <v>710755</v>
      </c>
      <c r="B5330" t="s">
        <v>675</v>
      </c>
      <c r="C5330" t="s">
        <v>5523</v>
      </c>
      <c r="D5330" t="s">
        <v>1234</v>
      </c>
      <c r="E5330" t="s">
        <v>1254</v>
      </c>
      <c r="F5330" t="s">
        <v>380</v>
      </c>
      <c r="G5330" t="s">
        <v>1237</v>
      </c>
      <c r="H5330" t="s">
        <v>1243</v>
      </c>
      <c r="J5330">
        <v>89</v>
      </c>
    </row>
    <row r="5331" spans="1:10">
      <c r="A5331">
        <v>704884</v>
      </c>
      <c r="B5331" t="s">
        <v>1466</v>
      </c>
      <c r="C5331" t="s">
        <v>5524</v>
      </c>
      <c r="D5331" t="s">
        <v>1234</v>
      </c>
      <c r="E5331" t="s">
        <v>1242</v>
      </c>
      <c r="F5331" t="s">
        <v>380</v>
      </c>
      <c r="G5331" t="s">
        <v>1237</v>
      </c>
      <c r="J5331">
        <v>8</v>
      </c>
    </row>
    <row r="5332" spans="1:10">
      <c r="A5332">
        <v>711422</v>
      </c>
      <c r="B5332" t="s">
        <v>1847</v>
      </c>
      <c r="C5332" t="s">
        <v>5525</v>
      </c>
      <c r="D5332" t="s">
        <v>1234</v>
      </c>
      <c r="E5332" t="s">
        <v>1319</v>
      </c>
      <c r="F5332" t="s">
        <v>179</v>
      </c>
      <c r="G5332" t="s">
        <v>1237</v>
      </c>
      <c r="J5332">
        <v>15</v>
      </c>
    </row>
    <row r="5333" spans="1:10">
      <c r="A5333">
        <v>806496</v>
      </c>
      <c r="B5333" t="s">
        <v>1726</v>
      </c>
      <c r="C5333" t="s">
        <v>5526</v>
      </c>
      <c r="D5333" t="s">
        <v>1241</v>
      </c>
      <c r="E5333" t="s">
        <v>1236</v>
      </c>
      <c r="F5333" t="s">
        <v>380</v>
      </c>
      <c r="G5333" t="s">
        <v>1237</v>
      </c>
      <c r="J5333">
        <v>74</v>
      </c>
    </row>
    <row r="5334" spans="1:10">
      <c r="A5334">
        <v>808467</v>
      </c>
      <c r="B5334" t="s">
        <v>1585</v>
      </c>
      <c r="C5334" t="s">
        <v>5526</v>
      </c>
      <c r="D5334" t="s">
        <v>1241</v>
      </c>
      <c r="E5334" t="s">
        <v>1264</v>
      </c>
      <c r="F5334" t="s">
        <v>1263</v>
      </c>
      <c r="G5334" t="s">
        <v>1237</v>
      </c>
      <c r="J5334">
        <v>62</v>
      </c>
    </row>
    <row r="5335" spans="1:10">
      <c r="A5335">
        <v>808076</v>
      </c>
      <c r="B5335" t="s">
        <v>1307</v>
      </c>
      <c r="C5335" t="s">
        <v>5526</v>
      </c>
      <c r="D5335" t="s">
        <v>1241</v>
      </c>
      <c r="E5335" t="s">
        <v>1248</v>
      </c>
      <c r="F5335" t="s">
        <v>179</v>
      </c>
      <c r="G5335" t="s">
        <v>1237</v>
      </c>
      <c r="J5335">
        <v>10</v>
      </c>
    </row>
    <row r="5336" spans="1:10">
      <c r="A5336">
        <v>704791</v>
      </c>
      <c r="B5336" t="s">
        <v>661</v>
      </c>
      <c r="C5336" t="s">
        <v>5527</v>
      </c>
      <c r="D5336" t="s">
        <v>1234</v>
      </c>
      <c r="E5336" t="s">
        <v>1242</v>
      </c>
      <c r="F5336" t="s">
        <v>219</v>
      </c>
      <c r="G5336" t="s">
        <v>1237</v>
      </c>
      <c r="J5336">
        <v>12</v>
      </c>
    </row>
    <row r="5337" spans="1:10">
      <c r="A5337">
        <v>710619</v>
      </c>
      <c r="B5337" t="s">
        <v>1133</v>
      </c>
      <c r="C5337" t="s">
        <v>5527</v>
      </c>
      <c r="D5337" t="s">
        <v>1234</v>
      </c>
      <c r="E5337" t="s">
        <v>1242</v>
      </c>
      <c r="F5337" t="s">
        <v>219</v>
      </c>
      <c r="G5337" t="s">
        <v>1237</v>
      </c>
      <c r="J5337">
        <v>13</v>
      </c>
    </row>
    <row r="5338" spans="1:10">
      <c r="A5338">
        <v>800644</v>
      </c>
      <c r="B5338" t="s">
        <v>1351</v>
      </c>
      <c r="C5338" t="s">
        <v>2077</v>
      </c>
      <c r="D5338" t="s">
        <v>1241</v>
      </c>
      <c r="E5338" t="s">
        <v>1256</v>
      </c>
      <c r="F5338" t="s">
        <v>380</v>
      </c>
      <c r="G5338" t="s">
        <v>1237</v>
      </c>
      <c r="H5338" t="s">
        <v>1243</v>
      </c>
      <c r="J5338">
        <v>86</v>
      </c>
    </row>
    <row r="5339" spans="1:10">
      <c r="A5339">
        <v>718427</v>
      </c>
      <c r="B5339" t="s">
        <v>1019</v>
      </c>
      <c r="C5339" t="s">
        <v>5528</v>
      </c>
      <c r="D5339" t="s">
        <v>1234</v>
      </c>
      <c r="E5339" t="s">
        <v>1256</v>
      </c>
      <c r="F5339" t="s">
        <v>380</v>
      </c>
      <c r="G5339" t="s">
        <v>1237</v>
      </c>
      <c r="H5339" t="s">
        <v>1243</v>
      </c>
      <c r="J5339">
        <v>90</v>
      </c>
    </row>
    <row r="5340" spans="1:10">
      <c r="A5340">
        <v>778855</v>
      </c>
      <c r="B5340" t="s">
        <v>1069</v>
      </c>
      <c r="C5340" t="s">
        <v>5529</v>
      </c>
      <c r="D5340" t="s">
        <v>1234</v>
      </c>
      <c r="E5340" t="s">
        <v>1271</v>
      </c>
      <c r="F5340" t="s">
        <v>348</v>
      </c>
      <c r="G5340" t="s">
        <v>1237</v>
      </c>
      <c r="J5340">
        <v>19</v>
      </c>
    </row>
    <row r="5341" spans="1:10">
      <c r="A5341">
        <v>703215</v>
      </c>
      <c r="B5341" t="s">
        <v>116</v>
      </c>
      <c r="C5341" t="s">
        <v>5530</v>
      </c>
      <c r="D5341" t="s">
        <v>1234</v>
      </c>
      <c r="E5341" t="s">
        <v>1236</v>
      </c>
      <c r="F5341" t="s">
        <v>380</v>
      </c>
      <c r="G5341" t="s">
        <v>1237</v>
      </c>
      <c r="J5341">
        <v>67</v>
      </c>
    </row>
    <row r="5342" spans="1:10">
      <c r="A5342">
        <v>812654</v>
      </c>
      <c r="B5342" t="s">
        <v>929</v>
      </c>
      <c r="C5342" t="s">
        <v>5531</v>
      </c>
      <c r="D5342" t="s">
        <v>1241</v>
      </c>
      <c r="E5342" t="s">
        <v>1249</v>
      </c>
      <c r="F5342" t="s">
        <v>380</v>
      </c>
      <c r="G5342" t="s">
        <v>1237</v>
      </c>
      <c r="J5342">
        <v>95</v>
      </c>
    </row>
    <row r="5343" spans="1:10">
      <c r="A5343">
        <v>714065</v>
      </c>
      <c r="B5343" t="s">
        <v>935</v>
      </c>
      <c r="C5343" t="s">
        <v>5532</v>
      </c>
      <c r="D5343" t="s">
        <v>1234</v>
      </c>
      <c r="E5343" t="s">
        <v>1235</v>
      </c>
      <c r="F5343" t="s">
        <v>380</v>
      </c>
      <c r="G5343" t="s">
        <v>1237</v>
      </c>
      <c r="H5343" t="s">
        <v>1243</v>
      </c>
      <c r="J5343">
        <v>89</v>
      </c>
    </row>
    <row r="5344" spans="1:10">
      <c r="A5344">
        <v>776152</v>
      </c>
      <c r="B5344" t="s">
        <v>1019</v>
      </c>
      <c r="C5344" t="s">
        <v>5533</v>
      </c>
      <c r="D5344" t="s">
        <v>1234</v>
      </c>
      <c r="E5344" t="s">
        <v>1236</v>
      </c>
      <c r="F5344" t="s">
        <v>169</v>
      </c>
      <c r="G5344" t="s">
        <v>1237</v>
      </c>
      <c r="H5344" t="s">
        <v>1243</v>
      </c>
      <c r="I5344">
        <v>9150396</v>
      </c>
      <c r="J5344">
        <v>8</v>
      </c>
    </row>
    <row r="5345" spans="1:10">
      <c r="A5345">
        <v>889214</v>
      </c>
      <c r="B5345" t="s">
        <v>929</v>
      </c>
      <c r="C5345" t="s">
        <v>5534</v>
      </c>
      <c r="D5345" t="s">
        <v>1241</v>
      </c>
      <c r="E5345" t="s">
        <v>1236</v>
      </c>
      <c r="F5345" t="s">
        <v>169</v>
      </c>
      <c r="G5345" t="s">
        <v>1237</v>
      </c>
      <c r="H5345" t="s">
        <v>1243</v>
      </c>
      <c r="I5345">
        <v>9155113</v>
      </c>
      <c r="J5345">
        <v>5</v>
      </c>
    </row>
    <row r="5346" spans="1:10">
      <c r="A5346">
        <v>711191</v>
      </c>
      <c r="B5346" t="s">
        <v>5535</v>
      </c>
      <c r="C5346" t="s">
        <v>5536</v>
      </c>
      <c r="D5346" t="s">
        <v>1234</v>
      </c>
      <c r="E5346" t="s">
        <v>1242</v>
      </c>
      <c r="F5346" t="s">
        <v>1263</v>
      </c>
      <c r="G5346" t="s">
        <v>1237</v>
      </c>
      <c r="J5346">
        <v>13</v>
      </c>
    </row>
    <row r="5347" spans="1:10">
      <c r="A5347">
        <v>777428</v>
      </c>
      <c r="B5347" t="s">
        <v>1373</v>
      </c>
      <c r="C5347" t="s">
        <v>5537</v>
      </c>
      <c r="D5347" t="s">
        <v>1234</v>
      </c>
      <c r="E5347" t="s">
        <v>1271</v>
      </c>
      <c r="F5347" t="s">
        <v>169</v>
      </c>
      <c r="G5347" t="s">
        <v>1237</v>
      </c>
      <c r="H5347" t="s">
        <v>1243</v>
      </c>
      <c r="I5347">
        <v>9150425</v>
      </c>
      <c r="J5347">
        <v>10</v>
      </c>
    </row>
    <row r="5348" spans="1:10">
      <c r="A5348">
        <v>701533</v>
      </c>
      <c r="B5348" t="s">
        <v>1019</v>
      </c>
      <c r="C5348" t="s">
        <v>5538</v>
      </c>
      <c r="D5348" t="s">
        <v>1234</v>
      </c>
      <c r="E5348" t="s">
        <v>1271</v>
      </c>
      <c r="F5348" t="s">
        <v>380</v>
      </c>
      <c r="G5348" t="s">
        <v>1237</v>
      </c>
      <c r="J5348">
        <v>85</v>
      </c>
    </row>
    <row r="5349" spans="1:10">
      <c r="A5349">
        <v>810810</v>
      </c>
      <c r="B5349" t="s">
        <v>1449</v>
      </c>
      <c r="C5349" t="s">
        <v>5539</v>
      </c>
      <c r="D5349" t="s">
        <v>1241</v>
      </c>
      <c r="E5349" t="s">
        <v>1254</v>
      </c>
      <c r="F5349" t="s">
        <v>380</v>
      </c>
      <c r="G5349" t="s">
        <v>1237</v>
      </c>
      <c r="J5349">
        <v>99</v>
      </c>
    </row>
    <row r="5350" spans="1:10">
      <c r="A5350">
        <v>718383</v>
      </c>
      <c r="B5350" t="s">
        <v>1023</v>
      </c>
      <c r="C5350" t="s">
        <v>5540</v>
      </c>
      <c r="D5350" t="s">
        <v>1234</v>
      </c>
      <c r="E5350" t="s">
        <v>1254</v>
      </c>
      <c r="F5350" t="s">
        <v>169</v>
      </c>
      <c r="G5350" t="s">
        <v>1237</v>
      </c>
      <c r="H5350" t="s">
        <v>1243</v>
      </c>
      <c r="I5350">
        <v>9150232</v>
      </c>
      <c r="J5350">
        <v>96</v>
      </c>
    </row>
    <row r="5351" spans="1:10">
      <c r="A5351">
        <v>715856</v>
      </c>
      <c r="B5351" t="s">
        <v>652</v>
      </c>
      <c r="C5351" t="s">
        <v>5541</v>
      </c>
      <c r="D5351" t="s">
        <v>1234</v>
      </c>
      <c r="E5351" t="s">
        <v>1236</v>
      </c>
      <c r="F5351" t="s">
        <v>380</v>
      </c>
      <c r="G5351" t="s">
        <v>1237</v>
      </c>
      <c r="H5351" t="s">
        <v>1243</v>
      </c>
      <c r="J5351">
        <v>87</v>
      </c>
    </row>
    <row r="5352" spans="1:10">
      <c r="A5352">
        <v>805096</v>
      </c>
      <c r="B5352" t="s">
        <v>1267</v>
      </c>
      <c r="C5352" t="s">
        <v>5542</v>
      </c>
      <c r="D5352" t="s">
        <v>1241</v>
      </c>
      <c r="E5352" t="s">
        <v>1254</v>
      </c>
      <c r="F5352" t="s">
        <v>380</v>
      </c>
      <c r="G5352" t="s">
        <v>1237</v>
      </c>
      <c r="J5352">
        <v>7</v>
      </c>
    </row>
    <row r="5353" spans="1:10">
      <c r="A5353">
        <v>717542</v>
      </c>
      <c r="B5353" t="s">
        <v>1417</v>
      </c>
      <c r="C5353" t="s">
        <v>5543</v>
      </c>
      <c r="D5353" t="s">
        <v>1234</v>
      </c>
      <c r="E5353" t="s">
        <v>1245</v>
      </c>
      <c r="F5353" t="s">
        <v>380</v>
      </c>
      <c r="G5353" t="s">
        <v>1237</v>
      </c>
      <c r="J5353">
        <v>96</v>
      </c>
    </row>
    <row r="5354" spans="1:10">
      <c r="A5354">
        <v>708937</v>
      </c>
      <c r="B5354" t="s">
        <v>652</v>
      </c>
      <c r="C5354" t="s">
        <v>5544</v>
      </c>
      <c r="D5354" t="s">
        <v>1234</v>
      </c>
      <c r="F5354" t="s">
        <v>380</v>
      </c>
      <c r="G5354" t="s">
        <v>1237</v>
      </c>
      <c r="J5354">
        <v>6</v>
      </c>
    </row>
    <row r="5355" spans="1:10">
      <c r="A5355">
        <v>704892</v>
      </c>
      <c r="B5355" t="s">
        <v>1019</v>
      </c>
      <c r="C5355" t="s">
        <v>5545</v>
      </c>
      <c r="D5355" t="s">
        <v>1234</v>
      </c>
      <c r="E5355" t="s">
        <v>1236</v>
      </c>
      <c r="F5355" t="s">
        <v>380</v>
      </c>
      <c r="G5355" t="s">
        <v>1237</v>
      </c>
      <c r="H5355" t="s">
        <v>1243</v>
      </c>
      <c r="J5355">
        <v>74</v>
      </c>
    </row>
    <row r="5356" spans="1:10">
      <c r="A5356">
        <v>808848</v>
      </c>
      <c r="B5356" t="s">
        <v>2028</v>
      </c>
      <c r="C5356" t="s">
        <v>5546</v>
      </c>
      <c r="D5356" t="s">
        <v>1241</v>
      </c>
      <c r="E5356" t="s">
        <v>1248</v>
      </c>
      <c r="F5356" t="s">
        <v>380</v>
      </c>
      <c r="G5356" t="s">
        <v>1237</v>
      </c>
      <c r="H5356" t="s">
        <v>1243</v>
      </c>
      <c r="J5356">
        <v>75</v>
      </c>
    </row>
    <row r="5357" spans="1:10">
      <c r="A5357">
        <v>702827</v>
      </c>
      <c r="B5357" t="s">
        <v>2392</v>
      </c>
      <c r="C5357" t="s">
        <v>5547</v>
      </c>
      <c r="D5357" t="s">
        <v>1234</v>
      </c>
      <c r="E5357" t="s">
        <v>1242</v>
      </c>
      <c r="F5357" t="s">
        <v>380</v>
      </c>
      <c r="G5357" t="s">
        <v>1237</v>
      </c>
      <c r="J5357">
        <v>13</v>
      </c>
    </row>
    <row r="5358" spans="1:10">
      <c r="A5358">
        <v>711034</v>
      </c>
      <c r="B5358" t="s">
        <v>1075</v>
      </c>
      <c r="C5358" t="s">
        <v>5548</v>
      </c>
      <c r="D5358" t="s">
        <v>1234</v>
      </c>
      <c r="F5358" t="s">
        <v>179</v>
      </c>
      <c r="G5358" t="s">
        <v>1237</v>
      </c>
      <c r="J5358">
        <v>94</v>
      </c>
    </row>
    <row r="5359" spans="1:10">
      <c r="A5359">
        <v>712077</v>
      </c>
      <c r="B5359" t="s">
        <v>1399</v>
      </c>
      <c r="C5359" t="s">
        <v>5549</v>
      </c>
      <c r="D5359" t="s">
        <v>1234</v>
      </c>
      <c r="E5359" t="s">
        <v>1242</v>
      </c>
      <c r="F5359" t="s">
        <v>380</v>
      </c>
      <c r="G5359" t="s">
        <v>1237</v>
      </c>
      <c r="J5359">
        <v>4</v>
      </c>
    </row>
    <row r="5360" spans="1:10">
      <c r="A5360">
        <v>703935</v>
      </c>
      <c r="B5360" t="s">
        <v>943</v>
      </c>
      <c r="C5360" t="s">
        <v>5549</v>
      </c>
      <c r="D5360" t="s">
        <v>1234</v>
      </c>
      <c r="E5360" t="s">
        <v>1242</v>
      </c>
      <c r="F5360" t="s">
        <v>380</v>
      </c>
      <c r="G5360" t="s">
        <v>1237</v>
      </c>
      <c r="J5360">
        <v>8</v>
      </c>
    </row>
    <row r="5361" spans="1:10">
      <c r="A5361">
        <v>774096</v>
      </c>
      <c r="B5361" t="s">
        <v>1023</v>
      </c>
      <c r="C5361" t="s">
        <v>5550</v>
      </c>
      <c r="D5361" t="s">
        <v>1234</v>
      </c>
      <c r="F5361" t="s">
        <v>210</v>
      </c>
      <c r="G5361" t="s">
        <v>1237</v>
      </c>
      <c r="H5361" t="s">
        <v>1243</v>
      </c>
      <c r="J5361">
        <v>81</v>
      </c>
    </row>
    <row r="5362" spans="1:10">
      <c r="A5362">
        <v>701031</v>
      </c>
      <c r="B5362" t="s">
        <v>5551</v>
      </c>
      <c r="C5362" t="s">
        <v>5552</v>
      </c>
      <c r="D5362" t="s">
        <v>1234</v>
      </c>
      <c r="E5362" t="s">
        <v>1242</v>
      </c>
      <c r="F5362" t="s">
        <v>380</v>
      </c>
      <c r="G5362" t="s">
        <v>1237</v>
      </c>
      <c r="J5362">
        <v>8</v>
      </c>
    </row>
    <row r="5363" spans="1:10">
      <c r="A5363">
        <v>706160</v>
      </c>
      <c r="B5363" t="s">
        <v>1023</v>
      </c>
      <c r="C5363" t="s">
        <v>5553</v>
      </c>
      <c r="D5363" t="s">
        <v>1234</v>
      </c>
      <c r="E5363" t="s">
        <v>1236</v>
      </c>
      <c r="F5363" t="s">
        <v>169</v>
      </c>
      <c r="G5363" t="s">
        <v>1237</v>
      </c>
      <c r="H5363" t="s">
        <v>1243</v>
      </c>
      <c r="J5363">
        <v>5</v>
      </c>
    </row>
    <row r="5364" spans="1:10">
      <c r="A5364">
        <v>778843</v>
      </c>
      <c r="B5364" t="s">
        <v>935</v>
      </c>
      <c r="C5364" t="s">
        <v>5554</v>
      </c>
      <c r="D5364" t="s">
        <v>1234</v>
      </c>
      <c r="E5364" t="s">
        <v>1248</v>
      </c>
      <c r="F5364" t="s">
        <v>210</v>
      </c>
      <c r="G5364" t="s">
        <v>1237</v>
      </c>
      <c r="J5364">
        <v>54</v>
      </c>
    </row>
    <row r="5365" spans="1:10">
      <c r="A5365">
        <v>891505</v>
      </c>
      <c r="B5365" t="s">
        <v>1526</v>
      </c>
      <c r="C5365" t="s">
        <v>5555</v>
      </c>
      <c r="D5365" t="s">
        <v>1241</v>
      </c>
      <c r="E5365" t="s">
        <v>1248</v>
      </c>
      <c r="F5365" t="s">
        <v>210</v>
      </c>
      <c r="G5365" t="s">
        <v>1237</v>
      </c>
      <c r="J5365">
        <v>82</v>
      </c>
    </row>
    <row r="5366" spans="1:10">
      <c r="A5366">
        <v>700784</v>
      </c>
      <c r="B5366" t="s">
        <v>1718</v>
      </c>
      <c r="C5366" t="s">
        <v>5556</v>
      </c>
      <c r="D5366" t="s">
        <v>1234</v>
      </c>
      <c r="F5366" t="s">
        <v>380</v>
      </c>
      <c r="G5366" t="s">
        <v>1237</v>
      </c>
      <c r="H5366" t="s">
        <v>1243</v>
      </c>
      <c r="J5366">
        <v>79</v>
      </c>
    </row>
    <row r="5367" spans="1:10">
      <c r="A5367">
        <v>712317</v>
      </c>
      <c r="B5367" t="s">
        <v>5557</v>
      </c>
      <c r="C5367" t="s">
        <v>5558</v>
      </c>
      <c r="D5367" t="s">
        <v>1234</v>
      </c>
      <c r="E5367" t="s">
        <v>1248</v>
      </c>
      <c r="F5367" t="s">
        <v>179</v>
      </c>
      <c r="G5367" t="s">
        <v>1237</v>
      </c>
      <c r="H5367" t="s">
        <v>1243</v>
      </c>
      <c r="I5367">
        <v>9150302</v>
      </c>
      <c r="J5367">
        <v>89</v>
      </c>
    </row>
    <row r="5368" spans="1:10">
      <c r="A5368">
        <v>800300</v>
      </c>
      <c r="B5368" t="s">
        <v>1400</v>
      </c>
      <c r="C5368" t="s">
        <v>5559</v>
      </c>
      <c r="D5368" t="s">
        <v>1241</v>
      </c>
      <c r="E5368" t="s">
        <v>1254</v>
      </c>
      <c r="F5368" t="s">
        <v>380</v>
      </c>
      <c r="G5368" t="s">
        <v>1237</v>
      </c>
      <c r="J5368">
        <v>9</v>
      </c>
    </row>
    <row r="5369" spans="1:10">
      <c r="A5369">
        <v>711994</v>
      </c>
      <c r="B5369" t="s">
        <v>675</v>
      </c>
      <c r="C5369" t="s">
        <v>5560</v>
      </c>
      <c r="D5369" t="s">
        <v>1234</v>
      </c>
      <c r="E5369" t="s">
        <v>1254</v>
      </c>
      <c r="F5369" t="s">
        <v>380</v>
      </c>
      <c r="G5369" t="s">
        <v>1237</v>
      </c>
      <c r="J5369">
        <v>8</v>
      </c>
    </row>
    <row r="5370" spans="1:10">
      <c r="A5370">
        <v>774317</v>
      </c>
      <c r="B5370" t="s">
        <v>1336</v>
      </c>
      <c r="C5370" t="s">
        <v>5561</v>
      </c>
      <c r="D5370" t="s">
        <v>1234</v>
      </c>
      <c r="E5370" t="s">
        <v>1264</v>
      </c>
      <c r="F5370" t="s">
        <v>1263</v>
      </c>
      <c r="G5370" t="s">
        <v>1237</v>
      </c>
      <c r="H5370" t="s">
        <v>1243</v>
      </c>
      <c r="J5370">
        <v>82</v>
      </c>
    </row>
    <row r="5371" spans="1:10">
      <c r="A5371">
        <v>703097</v>
      </c>
      <c r="B5371" t="s">
        <v>671</v>
      </c>
      <c r="C5371" t="s">
        <v>5562</v>
      </c>
      <c r="D5371" t="s">
        <v>1234</v>
      </c>
      <c r="E5371" t="s">
        <v>1236</v>
      </c>
      <c r="F5371" t="s">
        <v>380</v>
      </c>
      <c r="G5371" t="s">
        <v>1237</v>
      </c>
      <c r="J5371">
        <v>89</v>
      </c>
    </row>
    <row r="5372" spans="1:10">
      <c r="A5372">
        <v>774322</v>
      </c>
      <c r="B5372" t="s">
        <v>1028</v>
      </c>
      <c r="C5372" t="s">
        <v>5563</v>
      </c>
      <c r="D5372" t="s">
        <v>1234</v>
      </c>
      <c r="E5372" t="s">
        <v>1264</v>
      </c>
      <c r="F5372" t="s">
        <v>1263</v>
      </c>
      <c r="G5372" t="s">
        <v>1237</v>
      </c>
      <c r="H5372" t="s">
        <v>1243</v>
      </c>
      <c r="J5372">
        <v>84</v>
      </c>
    </row>
    <row r="5373" spans="1:10">
      <c r="A5373">
        <v>705405</v>
      </c>
      <c r="B5373" t="s">
        <v>661</v>
      </c>
      <c r="C5373" t="s">
        <v>5564</v>
      </c>
      <c r="D5373" t="s">
        <v>1234</v>
      </c>
      <c r="E5373" t="s">
        <v>1236</v>
      </c>
      <c r="F5373" t="s">
        <v>380</v>
      </c>
      <c r="G5373" t="s">
        <v>1237</v>
      </c>
      <c r="H5373" t="s">
        <v>1243</v>
      </c>
      <c r="J5373">
        <v>82</v>
      </c>
    </row>
    <row r="5374" spans="1:10">
      <c r="A5374">
        <v>774340</v>
      </c>
      <c r="B5374" t="s">
        <v>1023</v>
      </c>
      <c r="C5374" t="s">
        <v>5564</v>
      </c>
      <c r="D5374" t="s">
        <v>1234</v>
      </c>
      <c r="F5374" t="s">
        <v>1263</v>
      </c>
      <c r="G5374" t="s">
        <v>1237</v>
      </c>
      <c r="H5374" t="s">
        <v>1243</v>
      </c>
      <c r="J5374">
        <v>82</v>
      </c>
    </row>
    <row r="5375" spans="1:10">
      <c r="A5375">
        <v>709460</v>
      </c>
      <c r="B5375" t="s">
        <v>938</v>
      </c>
      <c r="C5375" t="s">
        <v>5564</v>
      </c>
      <c r="D5375" t="s">
        <v>1234</v>
      </c>
      <c r="F5375" t="s">
        <v>1263</v>
      </c>
      <c r="G5375" t="s">
        <v>1237</v>
      </c>
      <c r="J5375">
        <v>60</v>
      </c>
    </row>
    <row r="5376" spans="1:10">
      <c r="A5376">
        <v>700163</v>
      </c>
      <c r="B5376" t="s">
        <v>1025</v>
      </c>
      <c r="C5376" t="s">
        <v>5564</v>
      </c>
      <c r="D5376" t="s">
        <v>1234</v>
      </c>
      <c r="E5376" t="s">
        <v>1242</v>
      </c>
      <c r="F5376" t="s">
        <v>380</v>
      </c>
      <c r="G5376" t="s">
        <v>1237</v>
      </c>
      <c r="J5376">
        <v>12</v>
      </c>
    </row>
    <row r="5377" spans="1:10">
      <c r="A5377">
        <v>707408</v>
      </c>
      <c r="B5377" t="s">
        <v>1017</v>
      </c>
      <c r="C5377" t="s">
        <v>5564</v>
      </c>
      <c r="D5377" t="s">
        <v>1234</v>
      </c>
      <c r="E5377" t="s">
        <v>1236</v>
      </c>
      <c r="F5377" t="s">
        <v>380</v>
      </c>
      <c r="G5377" t="s">
        <v>1237</v>
      </c>
      <c r="J5377">
        <v>83</v>
      </c>
    </row>
    <row r="5378" spans="1:10">
      <c r="A5378">
        <v>812465</v>
      </c>
      <c r="B5378" t="s">
        <v>923</v>
      </c>
      <c r="C5378" t="s">
        <v>5565</v>
      </c>
      <c r="D5378" t="s">
        <v>1241</v>
      </c>
      <c r="E5378" t="s">
        <v>1292</v>
      </c>
      <c r="F5378" t="s">
        <v>169</v>
      </c>
      <c r="G5378" t="s">
        <v>1237</v>
      </c>
      <c r="H5378" t="s">
        <v>1243</v>
      </c>
      <c r="I5378">
        <v>9155015</v>
      </c>
      <c r="J5378">
        <v>98</v>
      </c>
    </row>
    <row r="5379" spans="1:10">
      <c r="A5379">
        <v>704495</v>
      </c>
      <c r="B5379" t="s">
        <v>655</v>
      </c>
      <c r="C5379" t="s">
        <v>5566</v>
      </c>
      <c r="D5379" t="s">
        <v>1234</v>
      </c>
      <c r="E5379" t="s">
        <v>1254</v>
      </c>
      <c r="F5379" t="s">
        <v>380</v>
      </c>
      <c r="G5379" t="s">
        <v>1237</v>
      </c>
      <c r="H5379" t="s">
        <v>1243</v>
      </c>
      <c r="J5379">
        <v>80</v>
      </c>
    </row>
    <row r="5380" spans="1:10">
      <c r="A5380">
        <v>778917</v>
      </c>
      <c r="B5380" t="s">
        <v>1112</v>
      </c>
      <c r="C5380" t="s">
        <v>1111</v>
      </c>
      <c r="D5380" t="s">
        <v>1234</v>
      </c>
      <c r="E5380" t="s">
        <v>1264</v>
      </c>
      <c r="F5380" t="s">
        <v>380</v>
      </c>
      <c r="G5380" t="s">
        <v>1237</v>
      </c>
      <c r="J5380">
        <v>13</v>
      </c>
    </row>
    <row r="5381" spans="1:10">
      <c r="A5381">
        <v>805197</v>
      </c>
      <c r="B5381" t="s">
        <v>915</v>
      </c>
      <c r="C5381" t="s">
        <v>5567</v>
      </c>
      <c r="D5381" t="s">
        <v>1241</v>
      </c>
      <c r="F5381" t="s">
        <v>380</v>
      </c>
      <c r="G5381" t="s">
        <v>1237</v>
      </c>
      <c r="J5381">
        <v>70</v>
      </c>
    </row>
    <row r="5382" spans="1:10">
      <c r="A5382">
        <v>714560</v>
      </c>
      <c r="B5382" t="s">
        <v>943</v>
      </c>
      <c r="C5382" t="s">
        <v>5568</v>
      </c>
      <c r="D5382" t="s">
        <v>1234</v>
      </c>
      <c r="E5382" t="s">
        <v>1254</v>
      </c>
      <c r="F5382" t="s">
        <v>380</v>
      </c>
      <c r="G5382" t="s">
        <v>1237</v>
      </c>
      <c r="J5382">
        <v>10</v>
      </c>
    </row>
    <row r="5383" spans="1:10">
      <c r="A5383">
        <v>807103</v>
      </c>
      <c r="B5383" t="s">
        <v>1563</v>
      </c>
      <c r="C5383" t="s">
        <v>5569</v>
      </c>
      <c r="D5383" t="s">
        <v>1241</v>
      </c>
      <c r="E5383" t="s">
        <v>1254</v>
      </c>
      <c r="F5383" t="s">
        <v>380</v>
      </c>
      <c r="G5383" t="s">
        <v>1237</v>
      </c>
      <c r="J5383">
        <v>6</v>
      </c>
    </row>
    <row r="5384" spans="1:10">
      <c r="A5384">
        <v>806113</v>
      </c>
      <c r="B5384" t="s">
        <v>5570</v>
      </c>
      <c r="C5384" t="s">
        <v>5571</v>
      </c>
      <c r="D5384" t="s">
        <v>1241</v>
      </c>
      <c r="E5384" t="s">
        <v>1248</v>
      </c>
      <c r="F5384" t="s">
        <v>171</v>
      </c>
      <c r="G5384" t="s">
        <v>1237</v>
      </c>
      <c r="H5384" t="s">
        <v>1243</v>
      </c>
      <c r="J5384">
        <v>7</v>
      </c>
    </row>
    <row r="5385" spans="1:10">
      <c r="A5385">
        <v>889132</v>
      </c>
      <c r="B5385" t="s">
        <v>1351</v>
      </c>
      <c r="C5385" t="s">
        <v>5572</v>
      </c>
      <c r="D5385" t="s">
        <v>1241</v>
      </c>
      <c r="F5385" t="s">
        <v>380</v>
      </c>
      <c r="G5385" t="s">
        <v>1237</v>
      </c>
      <c r="H5385" t="s">
        <v>1243</v>
      </c>
      <c r="I5385">
        <v>1159985</v>
      </c>
      <c r="J5385">
        <v>95</v>
      </c>
    </row>
    <row r="5386" spans="1:10">
      <c r="A5386">
        <v>718544</v>
      </c>
      <c r="B5386" t="s">
        <v>5573</v>
      </c>
      <c r="C5386" t="s">
        <v>5574</v>
      </c>
      <c r="D5386" t="s">
        <v>1234</v>
      </c>
      <c r="F5386" t="s">
        <v>210</v>
      </c>
      <c r="G5386" t="s">
        <v>1237</v>
      </c>
      <c r="J5386">
        <v>88</v>
      </c>
    </row>
    <row r="5387" spans="1:10">
      <c r="A5387">
        <v>715390</v>
      </c>
      <c r="B5387" t="s">
        <v>1133</v>
      </c>
      <c r="C5387" t="s">
        <v>5575</v>
      </c>
      <c r="D5387" t="s">
        <v>1234</v>
      </c>
      <c r="E5387" t="s">
        <v>1242</v>
      </c>
      <c r="F5387" t="s">
        <v>380</v>
      </c>
      <c r="G5387" t="s">
        <v>1237</v>
      </c>
      <c r="J5387">
        <v>97</v>
      </c>
    </row>
    <row r="5388" spans="1:10">
      <c r="A5388">
        <v>801280</v>
      </c>
      <c r="B5388" t="s">
        <v>965</v>
      </c>
      <c r="C5388" t="s">
        <v>5576</v>
      </c>
      <c r="D5388" t="s">
        <v>1241</v>
      </c>
      <c r="F5388" t="s">
        <v>380</v>
      </c>
      <c r="G5388" t="s">
        <v>1237</v>
      </c>
      <c r="H5388" t="s">
        <v>1243</v>
      </c>
      <c r="I5388">
        <v>1159978</v>
      </c>
      <c r="J5388">
        <v>84</v>
      </c>
    </row>
    <row r="5389" spans="1:10">
      <c r="A5389">
        <v>704860</v>
      </c>
      <c r="B5389" t="s">
        <v>1486</v>
      </c>
      <c r="C5389" t="s">
        <v>5577</v>
      </c>
      <c r="D5389" t="s">
        <v>1234</v>
      </c>
      <c r="E5389" t="s">
        <v>1254</v>
      </c>
      <c r="F5389" t="s">
        <v>380</v>
      </c>
      <c r="G5389" t="s">
        <v>1237</v>
      </c>
      <c r="J5389">
        <v>88</v>
      </c>
    </row>
    <row r="5390" spans="1:10">
      <c r="A5390">
        <v>718513</v>
      </c>
      <c r="B5390" t="s">
        <v>1288</v>
      </c>
      <c r="C5390" t="s">
        <v>5578</v>
      </c>
      <c r="D5390" t="s">
        <v>1234</v>
      </c>
      <c r="F5390" t="s">
        <v>380</v>
      </c>
      <c r="G5390" t="s">
        <v>1237</v>
      </c>
      <c r="J5390">
        <v>89</v>
      </c>
    </row>
    <row r="5391" spans="1:10">
      <c r="A5391">
        <v>800853</v>
      </c>
      <c r="B5391" t="s">
        <v>1299</v>
      </c>
      <c r="C5391" t="s">
        <v>5579</v>
      </c>
      <c r="D5391" t="s">
        <v>1241</v>
      </c>
      <c r="F5391" t="s">
        <v>1261</v>
      </c>
      <c r="G5391" t="s">
        <v>1237</v>
      </c>
      <c r="J5391">
        <v>4</v>
      </c>
    </row>
    <row r="5392" spans="1:10">
      <c r="A5392">
        <v>889220</v>
      </c>
      <c r="B5392" t="s">
        <v>915</v>
      </c>
      <c r="C5392" t="s">
        <v>5579</v>
      </c>
      <c r="D5392" t="s">
        <v>1241</v>
      </c>
      <c r="E5392" t="s">
        <v>1236</v>
      </c>
      <c r="F5392" t="s">
        <v>169</v>
      </c>
      <c r="G5392" t="s">
        <v>1237</v>
      </c>
      <c r="H5392" t="s">
        <v>1243</v>
      </c>
      <c r="J5392">
        <v>10</v>
      </c>
    </row>
    <row r="5393" spans="1:10">
      <c r="A5393">
        <v>700971</v>
      </c>
      <c r="B5393" t="s">
        <v>5580</v>
      </c>
      <c r="C5393" t="s">
        <v>5581</v>
      </c>
      <c r="D5393" t="s">
        <v>1234</v>
      </c>
      <c r="F5393" t="s">
        <v>380</v>
      </c>
      <c r="G5393" t="s">
        <v>1237</v>
      </c>
      <c r="J5393">
        <v>82</v>
      </c>
    </row>
    <row r="5394" spans="1:10">
      <c r="A5394">
        <v>889348</v>
      </c>
      <c r="B5394" t="s">
        <v>1279</v>
      </c>
      <c r="C5394" t="s">
        <v>5582</v>
      </c>
      <c r="D5394" t="s">
        <v>1241</v>
      </c>
      <c r="F5394" t="s">
        <v>1261</v>
      </c>
      <c r="G5394" t="s">
        <v>1237</v>
      </c>
      <c r="H5394" t="s">
        <v>1243</v>
      </c>
      <c r="J5394">
        <v>9</v>
      </c>
    </row>
    <row r="5395" spans="1:10">
      <c r="A5395">
        <v>717399</v>
      </c>
      <c r="B5395" t="s">
        <v>1411</v>
      </c>
      <c r="C5395" t="s">
        <v>5583</v>
      </c>
      <c r="D5395" t="s">
        <v>1234</v>
      </c>
      <c r="E5395" t="s">
        <v>1245</v>
      </c>
      <c r="F5395" t="s">
        <v>380</v>
      </c>
      <c r="G5395" t="s">
        <v>1237</v>
      </c>
      <c r="H5395" t="s">
        <v>1243</v>
      </c>
      <c r="J5395">
        <v>83</v>
      </c>
    </row>
    <row r="5396" spans="1:10">
      <c r="A5396">
        <v>713066</v>
      </c>
      <c r="B5396" t="s">
        <v>1755</v>
      </c>
      <c r="C5396" t="s">
        <v>5584</v>
      </c>
      <c r="D5396" t="s">
        <v>1234</v>
      </c>
      <c r="E5396" t="s">
        <v>1242</v>
      </c>
      <c r="F5396" t="s">
        <v>380</v>
      </c>
      <c r="G5396" t="s">
        <v>1237</v>
      </c>
      <c r="J5396">
        <v>74</v>
      </c>
    </row>
    <row r="5397" spans="1:10">
      <c r="A5397">
        <v>706454</v>
      </c>
      <c r="B5397" t="s">
        <v>1023</v>
      </c>
      <c r="C5397" t="s">
        <v>5584</v>
      </c>
      <c r="D5397" t="s">
        <v>1234</v>
      </c>
      <c r="E5397" t="s">
        <v>1249</v>
      </c>
      <c r="F5397" t="s">
        <v>179</v>
      </c>
      <c r="G5397" t="s">
        <v>1237</v>
      </c>
      <c r="H5397" t="s">
        <v>1243</v>
      </c>
      <c r="I5397">
        <v>9150245</v>
      </c>
      <c r="J5397">
        <v>82</v>
      </c>
    </row>
    <row r="5398" spans="1:10">
      <c r="A5398">
        <v>716830</v>
      </c>
      <c r="B5398" t="s">
        <v>5585</v>
      </c>
      <c r="C5398" t="s">
        <v>5584</v>
      </c>
      <c r="D5398" t="s">
        <v>1234</v>
      </c>
      <c r="E5398" t="s">
        <v>1271</v>
      </c>
      <c r="F5398" t="s">
        <v>380</v>
      </c>
      <c r="G5398" t="s">
        <v>1237</v>
      </c>
      <c r="J5398">
        <v>75</v>
      </c>
    </row>
    <row r="5399" spans="1:10">
      <c r="A5399">
        <v>710692</v>
      </c>
      <c r="B5399" t="s">
        <v>661</v>
      </c>
      <c r="C5399" t="s">
        <v>5586</v>
      </c>
      <c r="D5399" t="s">
        <v>1234</v>
      </c>
      <c r="E5399" t="s">
        <v>1254</v>
      </c>
      <c r="F5399" t="s">
        <v>1261</v>
      </c>
      <c r="G5399" t="s">
        <v>1237</v>
      </c>
      <c r="J5399">
        <v>7</v>
      </c>
    </row>
    <row r="5400" spans="1:10">
      <c r="A5400">
        <v>700398</v>
      </c>
      <c r="B5400" t="s">
        <v>1023</v>
      </c>
      <c r="C5400" t="s">
        <v>5586</v>
      </c>
      <c r="D5400" t="s">
        <v>1234</v>
      </c>
      <c r="E5400" t="s">
        <v>1256</v>
      </c>
      <c r="F5400" t="s">
        <v>179</v>
      </c>
      <c r="G5400" t="s">
        <v>1237</v>
      </c>
      <c r="J5400">
        <v>82</v>
      </c>
    </row>
    <row r="5401" spans="1:10">
      <c r="A5401">
        <v>711856</v>
      </c>
      <c r="B5401" t="s">
        <v>1023</v>
      </c>
      <c r="C5401" t="s">
        <v>5586</v>
      </c>
      <c r="D5401" t="s">
        <v>1234</v>
      </c>
      <c r="E5401" t="s">
        <v>1256</v>
      </c>
      <c r="F5401" t="s">
        <v>380</v>
      </c>
      <c r="G5401" t="s">
        <v>1237</v>
      </c>
      <c r="H5401" t="s">
        <v>1243</v>
      </c>
      <c r="J5401">
        <v>86</v>
      </c>
    </row>
    <row r="5402" spans="1:10">
      <c r="A5402">
        <v>708227</v>
      </c>
      <c r="B5402" t="s">
        <v>1595</v>
      </c>
      <c r="C5402" t="s">
        <v>5586</v>
      </c>
      <c r="D5402" t="s">
        <v>1234</v>
      </c>
      <c r="E5402" t="s">
        <v>1242</v>
      </c>
      <c r="F5402" t="s">
        <v>1261</v>
      </c>
      <c r="G5402" t="s">
        <v>1237</v>
      </c>
      <c r="J5402">
        <v>11</v>
      </c>
    </row>
    <row r="5403" spans="1:10">
      <c r="A5403">
        <v>702243</v>
      </c>
      <c r="B5403" t="s">
        <v>1133</v>
      </c>
      <c r="C5403" t="s">
        <v>5587</v>
      </c>
      <c r="D5403" t="s">
        <v>1234</v>
      </c>
      <c r="E5403" t="s">
        <v>1254</v>
      </c>
      <c r="F5403" t="s">
        <v>380</v>
      </c>
      <c r="G5403" t="s">
        <v>1237</v>
      </c>
      <c r="H5403" t="s">
        <v>1243</v>
      </c>
      <c r="J5403">
        <v>83</v>
      </c>
    </row>
    <row r="5404" spans="1:10">
      <c r="A5404">
        <v>806099</v>
      </c>
      <c r="B5404" t="s">
        <v>1351</v>
      </c>
      <c r="C5404" t="s">
        <v>5588</v>
      </c>
      <c r="D5404" t="s">
        <v>1241</v>
      </c>
      <c r="E5404" t="s">
        <v>1236</v>
      </c>
      <c r="F5404" t="s">
        <v>380</v>
      </c>
      <c r="G5404" t="s">
        <v>1237</v>
      </c>
      <c r="H5404" t="s">
        <v>1243</v>
      </c>
      <c r="J5404">
        <v>84</v>
      </c>
    </row>
    <row r="5405" spans="1:10">
      <c r="A5405">
        <v>889332</v>
      </c>
      <c r="B5405" t="s">
        <v>131</v>
      </c>
      <c r="C5405" t="s">
        <v>5589</v>
      </c>
      <c r="D5405" t="s">
        <v>1241</v>
      </c>
      <c r="E5405" t="s">
        <v>1242</v>
      </c>
      <c r="F5405" t="s">
        <v>1261</v>
      </c>
      <c r="G5405" t="s">
        <v>1237</v>
      </c>
      <c r="H5405" t="s">
        <v>1243</v>
      </c>
      <c r="J5405">
        <v>6</v>
      </c>
    </row>
    <row r="5406" spans="1:10">
      <c r="A5406">
        <v>811951</v>
      </c>
      <c r="B5406" t="s">
        <v>1333</v>
      </c>
      <c r="C5406" t="s">
        <v>5590</v>
      </c>
      <c r="D5406" t="s">
        <v>1241</v>
      </c>
      <c r="E5406" t="s">
        <v>1236</v>
      </c>
      <c r="F5406" t="s">
        <v>380</v>
      </c>
      <c r="G5406" t="s">
        <v>1237</v>
      </c>
      <c r="H5406" t="s">
        <v>1243</v>
      </c>
      <c r="J5406">
        <v>86</v>
      </c>
    </row>
    <row r="5407" spans="1:10">
      <c r="A5407">
        <v>776033</v>
      </c>
      <c r="B5407" t="s">
        <v>1023</v>
      </c>
      <c r="C5407" t="s">
        <v>5591</v>
      </c>
      <c r="D5407" t="s">
        <v>1234</v>
      </c>
      <c r="E5407" t="s">
        <v>1248</v>
      </c>
      <c r="F5407" t="s">
        <v>380</v>
      </c>
      <c r="G5407" t="s">
        <v>1237</v>
      </c>
      <c r="H5407" t="s">
        <v>1243</v>
      </c>
      <c r="I5407">
        <v>1154995</v>
      </c>
      <c r="J5407">
        <v>80</v>
      </c>
    </row>
    <row r="5408" spans="1:10">
      <c r="A5408">
        <v>809223</v>
      </c>
      <c r="B5408" t="s">
        <v>2028</v>
      </c>
      <c r="C5408" t="s">
        <v>5592</v>
      </c>
      <c r="D5408" t="s">
        <v>1241</v>
      </c>
      <c r="E5408" t="s">
        <v>1256</v>
      </c>
      <c r="F5408" t="s">
        <v>380</v>
      </c>
      <c r="G5408" t="s">
        <v>1237</v>
      </c>
      <c r="J5408">
        <v>97</v>
      </c>
    </row>
    <row r="5409" spans="1:10">
      <c r="A5409">
        <v>805394</v>
      </c>
      <c r="B5409" t="s">
        <v>1432</v>
      </c>
      <c r="C5409" t="s">
        <v>5592</v>
      </c>
      <c r="D5409" t="s">
        <v>1241</v>
      </c>
      <c r="F5409" t="s">
        <v>380</v>
      </c>
      <c r="G5409" t="s">
        <v>1237</v>
      </c>
      <c r="H5409" t="s">
        <v>1243</v>
      </c>
      <c r="J5409">
        <v>86</v>
      </c>
    </row>
    <row r="5410" spans="1:10">
      <c r="A5410">
        <v>813206</v>
      </c>
      <c r="B5410" t="s">
        <v>965</v>
      </c>
      <c r="C5410" t="s">
        <v>5593</v>
      </c>
      <c r="D5410" t="s">
        <v>1241</v>
      </c>
      <c r="E5410" t="s">
        <v>1236</v>
      </c>
      <c r="F5410" t="s">
        <v>380</v>
      </c>
      <c r="G5410" t="s">
        <v>1237</v>
      </c>
      <c r="H5410" t="s">
        <v>1243</v>
      </c>
      <c r="J5410">
        <v>84</v>
      </c>
    </row>
    <row r="5411" spans="1:10">
      <c r="A5411">
        <v>888155</v>
      </c>
      <c r="B5411" t="s">
        <v>1355</v>
      </c>
      <c r="C5411" t="s">
        <v>5593</v>
      </c>
      <c r="D5411" t="s">
        <v>1241</v>
      </c>
      <c r="E5411" t="s">
        <v>1236</v>
      </c>
      <c r="F5411" t="s">
        <v>219</v>
      </c>
      <c r="G5411" t="s">
        <v>1237</v>
      </c>
      <c r="H5411" t="s">
        <v>1243</v>
      </c>
      <c r="J5411">
        <v>3</v>
      </c>
    </row>
    <row r="5412" spans="1:10">
      <c r="A5412">
        <v>711690</v>
      </c>
      <c r="B5412" t="s">
        <v>935</v>
      </c>
      <c r="C5412" t="s">
        <v>5594</v>
      </c>
      <c r="D5412" t="s">
        <v>1234</v>
      </c>
      <c r="F5412" t="s">
        <v>380</v>
      </c>
      <c r="G5412" t="s">
        <v>1237</v>
      </c>
      <c r="J5412">
        <v>87</v>
      </c>
    </row>
    <row r="5413" spans="1:10">
      <c r="A5413">
        <v>809146</v>
      </c>
      <c r="B5413" t="s">
        <v>1358</v>
      </c>
      <c r="C5413" t="s">
        <v>5595</v>
      </c>
      <c r="D5413" t="s">
        <v>1241</v>
      </c>
      <c r="E5413" t="s">
        <v>1254</v>
      </c>
      <c r="F5413" t="s">
        <v>380</v>
      </c>
      <c r="G5413" t="s">
        <v>1237</v>
      </c>
      <c r="J5413">
        <v>79</v>
      </c>
    </row>
    <row r="5414" spans="1:10">
      <c r="A5414">
        <v>717360</v>
      </c>
      <c r="B5414" t="s">
        <v>4371</v>
      </c>
      <c r="C5414" t="s">
        <v>5596</v>
      </c>
      <c r="D5414" t="s">
        <v>1234</v>
      </c>
      <c r="F5414" t="s">
        <v>380</v>
      </c>
      <c r="G5414" t="s">
        <v>1237</v>
      </c>
      <c r="J5414">
        <v>72</v>
      </c>
    </row>
    <row r="5415" spans="1:10">
      <c r="A5415">
        <v>713136</v>
      </c>
      <c r="B5415" t="s">
        <v>1288</v>
      </c>
      <c r="C5415" t="s">
        <v>5597</v>
      </c>
      <c r="D5415" t="s">
        <v>1234</v>
      </c>
      <c r="E5415" t="s">
        <v>1242</v>
      </c>
      <c r="F5415" t="s">
        <v>380</v>
      </c>
      <c r="G5415" t="s">
        <v>1237</v>
      </c>
      <c r="J5415">
        <v>8</v>
      </c>
    </row>
    <row r="5416" spans="1:10">
      <c r="A5416">
        <v>803320</v>
      </c>
      <c r="B5416" t="s">
        <v>914</v>
      </c>
      <c r="C5416" t="s">
        <v>5598</v>
      </c>
      <c r="D5416" t="s">
        <v>1241</v>
      </c>
      <c r="E5416" t="s">
        <v>1242</v>
      </c>
      <c r="F5416" t="s">
        <v>380</v>
      </c>
      <c r="G5416" t="s">
        <v>1237</v>
      </c>
      <c r="J5416">
        <v>8</v>
      </c>
    </row>
    <row r="5417" spans="1:10">
      <c r="A5417">
        <v>807010</v>
      </c>
      <c r="B5417" t="s">
        <v>127</v>
      </c>
      <c r="C5417" t="s">
        <v>5599</v>
      </c>
      <c r="D5417" t="s">
        <v>1241</v>
      </c>
      <c r="E5417" t="s">
        <v>1271</v>
      </c>
      <c r="F5417" t="s">
        <v>179</v>
      </c>
      <c r="G5417" t="s">
        <v>1237</v>
      </c>
      <c r="H5417" t="s">
        <v>1243</v>
      </c>
      <c r="I5417">
        <v>9155081</v>
      </c>
      <c r="J5417">
        <v>77</v>
      </c>
    </row>
    <row r="5418" spans="1:10">
      <c r="A5418">
        <v>774761</v>
      </c>
      <c r="B5418" t="s">
        <v>1424</v>
      </c>
      <c r="C5418" t="s">
        <v>5600</v>
      </c>
      <c r="D5418" t="s">
        <v>1234</v>
      </c>
      <c r="E5418" t="s">
        <v>1312</v>
      </c>
      <c r="F5418" t="s">
        <v>219</v>
      </c>
      <c r="G5418" t="s">
        <v>1237</v>
      </c>
      <c r="H5418" t="s">
        <v>1243</v>
      </c>
      <c r="I5418">
        <v>9150218</v>
      </c>
      <c r="J5418">
        <v>0</v>
      </c>
    </row>
    <row r="5419" spans="1:10">
      <c r="A5419">
        <v>714209</v>
      </c>
      <c r="B5419" t="s">
        <v>1069</v>
      </c>
      <c r="C5419" t="s">
        <v>5601</v>
      </c>
      <c r="D5419" t="s">
        <v>1234</v>
      </c>
      <c r="F5419" t="s">
        <v>380</v>
      </c>
      <c r="G5419" t="s">
        <v>1237</v>
      </c>
      <c r="J5419">
        <v>81</v>
      </c>
    </row>
    <row r="5420" spans="1:10">
      <c r="A5420">
        <v>706643</v>
      </c>
      <c r="B5420" t="s">
        <v>1023</v>
      </c>
      <c r="C5420" t="s">
        <v>5602</v>
      </c>
      <c r="D5420" t="s">
        <v>1234</v>
      </c>
      <c r="F5420" t="s">
        <v>1568</v>
      </c>
      <c r="G5420" t="s">
        <v>1237</v>
      </c>
      <c r="J5420">
        <v>88</v>
      </c>
    </row>
    <row r="5421" spans="1:10">
      <c r="A5421">
        <v>700047</v>
      </c>
      <c r="B5421" t="s">
        <v>1023</v>
      </c>
      <c r="C5421" t="s">
        <v>5603</v>
      </c>
      <c r="D5421" t="s">
        <v>1234</v>
      </c>
      <c r="E5421" t="s">
        <v>1250</v>
      </c>
      <c r="F5421" t="s">
        <v>380</v>
      </c>
      <c r="G5421" t="s">
        <v>1237</v>
      </c>
      <c r="H5421" t="s">
        <v>1243</v>
      </c>
      <c r="J5421">
        <v>90</v>
      </c>
    </row>
    <row r="5422" spans="1:10">
      <c r="A5422">
        <v>710010</v>
      </c>
      <c r="B5422" t="s">
        <v>1156</v>
      </c>
      <c r="C5422" t="s">
        <v>5603</v>
      </c>
      <c r="D5422" t="s">
        <v>1234</v>
      </c>
      <c r="E5422" t="s">
        <v>1250</v>
      </c>
      <c r="F5422" t="s">
        <v>179</v>
      </c>
      <c r="G5422" t="s">
        <v>1237</v>
      </c>
      <c r="J5422">
        <v>94</v>
      </c>
    </row>
    <row r="5423" spans="1:10">
      <c r="A5423">
        <v>805561</v>
      </c>
      <c r="B5423" t="s">
        <v>1406</v>
      </c>
      <c r="C5423" t="s">
        <v>5604</v>
      </c>
      <c r="D5423" t="s">
        <v>1241</v>
      </c>
      <c r="E5423" t="s">
        <v>1254</v>
      </c>
      <c r="F5423" t="s">
        <v>380</v>
      </c>
      <c r="G5423" t="s">
        <v>1237</v>
      </c>
      <c r="J5423">
        <v>79</v>
      </c>
    </row>
    <row r="5424" spans="1:10">
      <c r="A5424">
        <v>713140</v>
      </c>
      <c r="B5424" t="s">
        <v>1380</v>
      </c>
      <c r="C5424" t="s">
        <v>5605</v>
      </c>
      <c r="D5424" t="s">
        <v>1234</v>
      </c>
      <c r="E5424" t="s">
        <v>1319</v>
      </c>
      <c r="F5424" t="s">
        <v>179</v>
      </c>
      <c r="G5424" t="s">
        <v>1237</v>
      </c>
      <c r="J5424">
        <v>9</v>
      </c>
    </row>
    <row r="5425" spans="1:10">
      <c r="A5425">
        <v>813335</v>
      </c>
      <c r="B5425" t="s">
        <v>3726</v>
      </c>
      <c r="C5425" t="s">
        <v>5606</v>
      </c>
      <c r="D5425" t="s">
        <v>1241</v>
      </c>
      <c r="E5425" t="s">
        <v>1319</v>
      </c>
      <c r="F5425" t="s">
        <v>179</v>
      </c>
      <c r="G5425" t="s">
        <v>1237</v>
      </c>
      <c r="J5425">
        <v>8</v>
      </c>
    </row>
    <row r="5426" spans="1:10">
      <c r="A5426">
        <v>703516</v>
      </c>
      <c r="B5426" t="s">
        <v>1323</v>
      </c>
      <c r="C5426" t="s">
        <v>5607</v>
      </c>
      <c r="D5426" t="s">
        <v>1234</v>
      </c>
      <c r="E5426" t="s">
        <v>1254</v>
      </c>
      <c r="F5426" t="s">
        <v>380</v>
      </c>
      <c r="G5426" t="s">
        <v>1237</v>
      </c>
      <c r="J5426">
        <v>7</v>
      </c>
    </row>
    <row r="5427" spans="1:10">
      <c r="A5427">
        <v>700438</v>
      </c>
      <c r="B5427" t="s">
        <v>1258</v>
      </c>
      <c r="C5427" t="s">
        <v>5608</v>
      </c>
      <c r="D5427" t="s">
        <v>1234</v>
      </c>
      <c r="E5427" t="s">
        <v>1236</v>
      </c>
      <c r="F5427" t="s">
        <v>380</v>
      </c>
      <c r="G5427" t="s">
        <v>1237</v>
      </c>
      <c r="H5427" t="s">
        <v>1243</v>
      </c>
      <c r="J5427">
        <v>83</v>
      </c>
    </row>
    <row r="5428" spans="1:10">
      <c r="A5428">
        <v>774755</v>
      </c>
      <c r="B5428" t="s">
        <v>1288</v>
      </c>
      <c r="C5428" t="s">
        <v>5608</v>
      </c>
      <c r="D5428" t="s">
        <v>1234</v>
      </c>
      <c r="F5428" t="s">
        <v>219</v>
      </c>
      <c r="G5428" t="s">
        <v>1237</v>
      </c>
      <c r="H5428" t="s">
        <v>1243</v>
      </c>
      <c r="J5428">
        <v>98</v>
      </c>
    </row>
    <row r="5429" spans="1:10">
      <c r="A5429">
        <v>809153</v>
      </c>
      <c r="B5429" t="s">
        <v>929</v>
      </c>
      <c r="C5429" t="s">
        <v>5609</v>
      </c>
      <c r="D5429" t="s">
        <v>1241</v>
      </c>
      <c r="E5429" t="s">
        <v>1242</v>
      </c>
      <c r="F5429" t="s">
        <v>1263</v>
      </c>
      <c r="G5429" t="s">
        <v>1237</v>
      </c>
      <c r="J5429">
        <v>7</v>
      </c>
    </row>
    <row r="5430" spans="1:10">
      <c r="A5430">
        <v>888124</v>
      </c>
      <c r="B5430" t="s">
        <v>1470</v>
      </c>
      <c r="C5430" t="s">
        <v>5610</v>
      </c>
      <c r="D5430" t="s">
        <v>1241</v>
      </c>
      <c r="F5430" t="s">
        <v>1937</v>
      </c>
      <c r="G5430" t="s">
        <v>1237</v>
      </c>
      <c r="H5430" t="s">
        <v>1243</v>
      </c>
      <c r="J5430">
        <v>76</v>
      </c>
    </row>
    <row r="5431" spans="1:10">
      <c r="A5431">
        <v>807678</v>
      </c>
      <c r="B5431" t="s">
        <v>1351</v>
      </c>
      <c r="C5431" t="s">
        <v>5611</v>
      </c>
      <c r="D5431" t="s">
        <v>1241</v>
      </c>
      <c r="E5431" t="s">
        <v>1242</v>
      </c>
      <c r="F5431" t="s">
        <v>380</v>
      </c>
      <c r="G5431" t="s">
        <v>1237</v>
      </c>
      <c r="J5431">
        <v>76</v>
      </c>
    </row>
    <row r="5432" spans="1:10">
      <c r="A5432">
        <v>700709</v>
      </c>
      <c r="B5432" t="s">
        <v>1023</v>
      </c>
      <c r="C5432" t="s">
        <v>5612</v>
      </c>
      <c r="D5432" t="s">
        <v>1234</v>
      </c>
      <c r="F5432" t="s">
        <v>380</v>
      </c>
      <c r="G5432" t="s">
        <v>1237</v>
      </c>
      <c r="J5432">
        <v>83</v>
      </c>
    </row>
    <row r="5433" spans="1:10">
      <c r="A5433">
        <v>717654</v>
      </c>
      <c r="B5433" t="s">
        <v>675</v>
      </c>
      <c r="C5433" t="s">
        <v>5613</v>
      </c>
      <c r="D5433" t="s">
        <v>1234</v>
      </c>
      <c r="F5433" t="s">
        <v>380</v>
      </c>
      <c r="G5433" t="s">
        <v>1237</v>
      </c>
      <c r="J5433">
        <v>5</v>
      </c>
    </row>
    <row r="5434" spans="1:10">
      <c r="A5434">
        <v>711193</v>
      </c>
      <c r="B5434" t="s">
        <v>1380</v>
      </c>
      <c r="C5434" t="s">
        <v>5614</v>
      </c>
      <c r="D5434" t="s">
        <v>1234</v>
      </c>
      <c r="F5434" t="s">
        <v>380</v>
      </c>
      <c r="G5434" t="s">
        <v>1237</v>
      </c>
      <c r="J5434">
        <v>9</v>
      </c>
    </row>
    <row r="5435" spans="1:10">
      <c r="A5435">
        <v>708931</v>
      </c>
      <c r="B5435" t="s">
        <v>652</v>
      </c>
      <c r="C5435" t="s">
        <v>5614</v>
      </c>
      <c r="D5435" t="s">
        <v>1234</v>
      </c>
      <c r="E5435" t="s">
        <v>1235</v>
      </c>
      <c r="F5435" t="s">
        <v>380</v>
      </c>
      <c r="G5435" t="s">
        <v>1237</v>
      </c>
      <c r="J5435">
        <v>0</v>
      </c>
    </row>
    <row r="5436" spans="1:10">
      <c r="A5436">
        <v>711752</v>
      </c>
      <c r="B5436" t="s">
        <v>671</v>
      </c>
      <c r="C5436" t="s">
        <v>5614</v>
      </c>
      <c r="D5436" t="s">
        <v>1234</v>
      </c>
      <c r="F5436" t="s">
        <v>380</v>
      </c>
      <c r="G5436" t="s">
        <v>1237</v>
      </c>
      <c r="J5436">
        <v>1</v>
      </c>
    </row>
    <row r="5437" spans="1:10">
      <c r="A5437">
        <v>801507</v>
      </c>
      <c r="B5437" t="s">
        <v>1956</v>
      </c>
      <c r="C5437" t="s">
        <v>5615</v>
      </c>
      <c r="D5437" t="s">
        <v>1241</v>
      </c>
      <c r="E5437" t="s">
        <v>1254</v>
      </c>
      <c r="F5437" t="s">
        <v>380</v>
      </c>
      <c r="G5437" t="s">
        <v>1237</v>
      </c>
      <c r="J5437">
        <v>75</v>
      </c>
    </row>
    <row r="5438" spans="1:10">
      <c r="A5438">
        <v>804323</v>
      </c>
      <c r="B5438" t="s">
        <v>1462</v>
      </c>
      <c r="C5438" t="s">
        <v>5615</v>
      </c>
      <c r="D5438" t="s">
        <v>1241</v>
      </c>
      <c r="F5438" t="s">
        <v>380</v>
      </c>
      <c r="G5438" t="s">
        <v>1237</v>
      </c>
      <c r="J5438">
        <v>5</v>
      </c>
    </row>
    <row r="5439" spans="1:10">
      <c r="A5439">
        <v>800898</v>
      </c>
      <c r="B5439" t="s">
        <v>1267</v>
      </c>
      <c r="C5439" t="s">
        <v>5615</v>
      </c>
      <c r="D5439" t="s">
        <v>1241</v>
      </c>
      <c r="E5439" t="s">
        <v>1235</v>
      </c>
      <c r="F5439" t="s">
        <v>380</v>
      </c>
      <c r="G5439" t="s">
        <v>1237</v>
      </c>
      <c r="J5439">
        <v>8</v>
      </c>
    </row>
    <row r="5440" spans="1:10">
      <c r="A5440">
        <v>888846</v>
      </c>
      <c r="B5440" t="s">
        <v>1636</v>
      </c>
      <c r="C5440" t="s">
        <v>2442</v>
      </c>
      <c r="D5440" t="s">
        <v>1241</v>
      </c>
      <c r="F5440" t="s">
        <v>327</v>
      </c>
      <c r="G5440" t="s">
        <v>1237</v>
      </c>
      <c r="H5440" t="s">
        <v>1243</v>
      </c>
      <c r="I5440">
        <v>9155103</v>
      </c>
      <c r="J5440">
        <v>6</v>
      </c>
    </row>
    <row r="5441" spans="1:10">
      <c r="A5441">
        <v>888847</v>
      </c>
      <c r="B5441" t="s">
        <v>1169</v>
      </c>
      <c r="C5441" t="s">
        <v>2442</v>
      </c>
      <c r="D5441" t="s">
        <v>1241</v>
      </c>
      <c r="E5441" t="s">
        <v>1236</v>
      </c>
      <c r="F5441" t="s">
        <v>327</v>
      </c>
      <c r="G5441" t="s">
        <v>1237</v>
      </c>
      <c r="H5441" t="s">
        <v>1243</v>
      </c>
      <c r="J5441">
        <v>9</v>
      </c>
    </row>
    <row r="5442" spans="1:10">
      <c r="A5442">
        <v>807445</v>
      </c>
      <c r="B5442" t="s">
        <v>1985</v>
      </c>
      <c r="C5442" t="s">
        <v>5616</v>
      </c>
      <c r="D5442" t="s">
        <v>1241</v>
      </c>
      <c r="E5442" t="s">
        <v>1236</v>
      </c>
      <c r="F5442" t="s">
        <v>380</v>
      </c>
      <c r="G5442" t="s">
        <v>1237</v>
      </c>
      <c r="J5442">
        <v>76</v>
      </c>
    </row>
    <row r="5443" spans="1:10">
      <c r="A5443">
        <v>887631</v>
      </c>
      <c r="B5443" t="s">
        <v>1432</v>
      </c>
      <c r="C5443" t="s">
        <v>5617</v>
      </c>
      <c r="D5443" t="s">
        <v>1241</v>
      </c>
      <c r="F5443" t="s">
        <v>210</v>
      </c>
      <c r="G5443" t="s">
        <v>1237</v>
      </c>
      <c r="H5443" t="s">
        <v>1243</v>
      </c>
      <c r="J5443">
        <v>81</v>
      </c>
    </row>
    <row r="5444" spans="1:10">
      <c r="A5444">
        <v>776066</v>
      </c>
      <c r="B5444" t="s">
        <v>1023</v>
      </c>
      <c r="C5444" t="s">
        <v>5618</v>
      </c>
      <c r="D5444" t="s">
        <v>1234</v>
      </c>
      <c r="F5444" t="s">
        <v>380</v>
      </c>
      <c r="G5444" t="s">
        <v>1237</v>
      </c>
      <c r="H5444" t="s">
        <v>1243</v>
      </c>
      <c r="J5444">
        <v>10</v>
      </c>
    </row>
    <row r="5445" spans="1:10">
      <c r="A5445">
        <v>717033</v>
      </c>
      <c r="B5445" t="s">
        <v>675</v>
      </c>
      <c r="C5445" t="s">
        <v>5619</v>
      </c>
      <c r="D5445" t="s">
        <v>1234</v>
      </c>
      <c r="E5445" t="s">
        <v>1242</v>
      </c>
      <c r="F5445" t="s">
        <v>380</v>
      </c>
      <c r="G5445" t="s">
        <v>1237</v>
      </c>
      <c r="J5445">
        <v>8</v>
      </c>
    </row>
    <row r="5446" spans="1:10">
      <c r="A5446">
        <v>778702</v>
      </c>
      <c r="B5446" t="s">
        <v>1023</v>
      </c>
      <c r="C5446" t="s">
        <v>5619</v>
      </c>
      <c r="D5446" t="s">
        <v>1234</v>
      </c>
      <c r="E5446" t="s">
        <v>1256</v>
      </c>
      <c r="F5446" t="s">
        <v>1647</v>
      </c>
      <c r="G5446" t="s">
        <v>1237</v>
      </c>
      <c r="J5446">
        <v>85</v>
      </c>
    </row>
    <row r="5447" spans="1:10">
      <c r="A5447">
        <v>801266</v>
      </c>
      <c r="B5447" t="s">
        <v>1159</v>
      </c>
      <c r="C5447" t="s">
        <v>5620</v>
      </c>
      <c r="D5447" t="s">
        <v>1241</v>
      </c>
      <c r="E5447" t="s">
        <v>1236</v>
      </c>
      <c r="F5447" t="s">
        <v>380</v>
      </c>
      <c r="G5447" t="s">
        <v>1237</v>
      </c>
      <c r="J5447">
        <v>73</v>
      </c>
    </row>
    <row r="5448" spans="1:10">
      <c r="A5448">
        <v>706008</v>
      </c>
      <c r="B5448" t="s">
        <v>1247</v>
      </c>
      <c r="C5448" t="s">
        <v>5621</v>
      </c>
      <c r="D5448" t="s">
        <v>1234</v>
      </c>
      <c r="E5448" t="s">
        <v>1312</v>
      </c>
      <c r="F5448" t="s">
        <v>380</v>
      </c>
      <c r="G5448" t="s">
        <v>1237</v>
      </c>
      <c r="J5448">
        <v>79</v>
      </c>
    </row>
    <row r="5449" spans="1:10">
      <c r="A5449">
        <v>708120</v>
      </c>
      <c r="B5449" t="s">
        <v>1539</v>
      </c>
      <c r="C5449" t="s">
        <v>5622</v>
      </c>
      <c r="D5449" t="s">
        <v>1234</v>
      </c>
      <c r="E5449" t="s">
        <v>1242</v>
      </c>
      <c r="F5449" t="s">
        <v>1261</v>
      </c>
      <c r="G5449" t="s">
        <v>1237</v>
      </c>
      <c r="J5449">
        <v>8</v>
      </c>
    </row>
    <row r="5450" spans="1:10">
      <c r="A5450">
        <v>717878</v>
      </c>
      <c r="B5450" t="s">
        <v>1824</v>
      </c>
      <c r="C5450" t="s">
        <v>5622</v>
      </c>
      <c r="D5450" t="s">
        <v>1234</v>
      </c>
      <c r="F5450" t="s">
        <v>380</v>
      </c>
      <c r="G5450" t="s">
        <v>1237</v>
      </c>
      <c r="J5450">
        <v>95</v>
      </c>
    </row>
    <row r="5451" spans="1:10">
      <c r="A5451">
        <v>800379</v>
      </c>
      <c r="B5451" t="s">
        <v>333</v>
      </c>
      <c r="C5451" t="s">
        <v>5623</v>
      </c>
      <c r="D5451" t="s">
        <v>1241</v>
      </c>
      <c r="E5451" t="s">
        <v>1248</v>
      </c>
      <c r="F5451" t="s">
        <v>561</v>
      </c>
      <c r="G5451" t="s">
        <v>1237</v>
      </c>
      <c r="J5451">
        <v>7</v>
      </c>
    </row>
    <row r="5452" spans="1:10">
      <c r="A5452">
        <v>810041</v>
      </c>
      <c r="B5452" t="s">
        <v>1313</v>
      </c>
      <c r="C5452" t="s">
        <v>5624</v>
      </c>
      <c r="D5452" t="s">
        <v>1241</v>
      </c>
      <c r="E5452" t="s">
        <v>1254</v>
      </c>
      <c r="F5452" t="s">
        <v>59</v>
      </c>
      <c r="G5452" t="s">
        <v>1237</v>
      </c>
      <c r="J5452">
        <v>12</v>
      </c>
    </row>
    <row r="5453" spans="1:10">
      <c r="A5453">
        <v>713435</v>
      </c>
      <c r="B5453" t="s">
        <v>1539</v>
      </c>
      <c r="C5453" t="s">
        <v>5625</v>
      </c>
      <c r="D5453" t="s">
        <v>1234</v>
      </c>
      <c r="E5453" t="s">
        <v>1235</v>
      </c>
      <c r="F5453" t="s">
        <v>1261</v>
      </c>
      <c r="G5453" t="s">
        <v>1237</v>
      </c>
      <c r="J5453">
        <v>9</v>
      </c>
    </row>
    <row r="5454" spans="1:10">
      <c r="A5454">
        <v>887332</v>
      </c>
      <c r="B5454" t="s">
        <v>1449</v>
      </c>
      <c r="C5454" t="s">
        <v>5626</v>
      </c>
      <c r="D5454" t="s">
        <v>1241</v>
      </c>
      <c r="E5454" t="s">
        <v>1248</v>
      </c>
      <c r="F5454" t="s">
        <v>2845</v>
      </c>
      <c r="G5454" t="s">
        <v>1237</v>
      </c>
      <c r="H5454" t="s">
        <v>1243</v>
      </c>
      <c r="J5454">
        <v>86</v>
      </c>
    </row>
    <row r="5455" spans="1:10">
      <c r="A5455">
        <v>706296</v>
      </c>
      <c r="B5455" t="s">
        <v>1023</v>
      </c>
      <c r="C5455" t="s">
        <v>5627</v>
      </c>
      <c r="D5455" t="s">
        <v>1234</v>
      </c>
      <c r="E5455" t="s">
        <v>1319</v>
      </c>
      <c r="F5455" t="s">
        <v>380</v>
      </c>
      <c r="G5455" t="s">
        <v>1237</v>
      </c>
      <c r="H5455" t="s">
        <v>1243</v>
      </c>
      <c r="J5455">
        <v>86</v>
      </c>
    </row>
    <row r="5456" spans="1:10">
      <c r="A5456">
        <v>715372</v>
      </c>
      <c r="B5456" t="s">
        <v>2174</v>
      </c>
      <c r="C5456" t="s">
        <v>5628</v>
      </c>
      <c r="D5456" t="s">
        <v>1234</v>
      </c>
      <c r="E5456" t="s">
        <v>1242</v>
      </c>
      <c r="F5456" t="s">
        <v>380</v>
      </c>
      <c r="G5456" t="s">
        <v>1237</v>
      </c>
      <c r="H5456" t="s">
        <v>1243</v>
      </c>
      <c r="J5456">
        <v>87</v>
      </c>
    </row>
    <row r="5457" spans="1:10">
      <c r="A5457">
        <v>705762</v>
      </c>
      <c r="B5457" t="s">
        <v>525</v>
      </c>
      <c r="C5457" t="s">
        <v>5629</v>
      </c>
      <c r="D5457" t="s">
        <v>1234</v>
      </c>
      <c r="E5457" t="s">
        <v>1242</v>
      </c>
      <c r="F5457" t="s">
        <v>380</v>
      </c>
      <c r="G5457" t="s">
        <v>1237</v>
      </c>
      <c r="J5457">
        <v>12</v>
      </c>
    </row>
    <row r="5458" spans="1:10">
      <c r="A5458">
        <v>713678</v>
      </c>
      <c r="B5458" t="s">
        <v>1478</v>
      </c>
      <c r="C5458" t="s">
        <v>5630</v>
      </c>
      <c r="D5458" t="s">
        <v>1234</v>
      </c>
      <c r="E5458" t="s">
        <v>1242</v>
      </c>
      <c r="F5458" t="s">
        <v>380</v>
      </c>
      <c r="G5458" t="s">
        <v>1237</v>
      </c>
      <c r="J5458">
        <v>9</v>
      </c>
    </row>
    <row r="5459" spans="1:10">
      <c r="A5459">
        <v>807138</v>
      </c>
      <c r="B5459" t="s">
        <v>4201</v>
      </c>
      <c r="C5459" t="s">
        <v>5630</v>
      </c>
      <c r="D5459" t="s">
        <v>1241</v>
      </c>
      <c r="F5459" t="s">
        <v>380</v>
      </c>
      <c r="G5459" t="s">
        <v>1237</v>
      </c>
      <c r="J5459">
        <v>70</v>
      </c>
    </row>
    <row r="5460" spans="1:10">
      <c r="A5460">
        <v>716807</v>
      </c>
      <c r="B5460" t="s">
        <v>1380</v>
      </c>
      <c r="C5460" t="s">
        <v>5631</v>
      </c>
      <c r="D5460" t="s">
        <v>1234</v>
      </c>
      <c r="E5460" t="s">
        <v>1271</v>
      </c>
      <c r="F5460" t="s">
        <v>380</v>
      </c>
      <c r="G5460" t="s">
        <v>1237</v>
      </c>
      <c r="J5460">
        <v>94</v>
      </c>
    </row>
    <row r="5461" spans="1:10">
      <c r="A5461">
        <v>717843</v>
      </c>
      <c r="B5461" t="s">
        <v>1023</v>
      </c>
      <c r="C5461" t="s">
        <v>5632</v>
      </c>
      <c r="D5461" t="s">
        <v>1234</v>
      </c>
      <c r="E5461" t="s">
        <v>1235</v>
      </c>
      <c r="F5461" t="s">
        <v>380</v>
      </c>
      <c r="G5461" t="s">
        <v>1237</v>
      </c>
      <c r="J5461">
        <v>91</v>
      </c>
    </row>
    <row r="5462" spans="1:10">
      <c r="A5462">
        <v>716407</v>
      </c>
      <c r="B5462" t="s">
        <v>675</v>
      </c>
      <c r="C5462" t="s">
        <v>5633</v>
      </c>
      <c r="D5462" t="s">
        <v>1234</v>
      </c>
      <c r="F5462" t="s">
        <v>380</v>
      </c>
      <c r="G5462" t="s">
        <v>1237</v>
      </c>
      <c r="H5462" t="s">
        <v>1243</v>
      </c>
      <c r="J5462">
        <v>86</v>
      </c>
    </row>
    <row r="5463" spans="1:10">
      <c r="A5463">
        <v>778029</v>
      </c>
      <c r="B5463" t="s">
        <v>675</v>
      </c>
      <c r="C5463" t="s">
        <v>5633</v>
      </c>
      <c r="D5463" t="s">
        <v>1234</v>
      </c>
      <c r="E5463" t="s">
        <v>1248</v>
      </c>
      <c r="F5463" t="s">
        <v>197</v>
      </c>
      <c r="G5463" t="s">
        <v>1237</v>
      </c>
      <c r="J5463">
        <v>94</v>
      </c>
    </row>
    <row r="5464" spans="1:10">
      <c r="A5464">
        <v>716120</v>
      </c>
      <c r="B5464" t="s">
        <v>1425</v>
      </c>
      <c r="C5464" t="s">
        <v>5633</v>
      </c>
      <c r="D5464" t="s">
        <v>1234</v>
      </c>
      <c r="E5464" t="s">
        <v>1236</v>
      </c>
      <c r="F5464" t="s">
        <v>348</v>
      </c>
      <c r="G5464" t="s">
        <v>1237</v>
      </c>
      <c r="H5464" t="s">
        <v>1243</v>
      </c>
      <c r="J5464">
        <v>10</v>
      </c>
    </row>
    <row r="5465" spans="1:10">
      <c r="A5465">
        <v>711816</v>
      </c>
      <c r="B5465" t="s">
        <v>671</v>
      </c>
      <c r="C5465" t="s">
        <v>5633</v>
      </c>
      <c r="D5465" t="s">
        <v>1234</v>
      </c>
      <c r="E5465" t="s">
        <v>1236</v>
      </c>
      <c r="F5465" t="s">
        <v>380</v>
      </c>
      <c r="G5465" t="s">
        <v>1237</v>
      </c>
      <c r="H5465" t="s">
        <v>1243</v>
      </c>
      <c r="I5465">
        <v>9150021</v>
      </c>
      <c r="J5465">
        <v>79</v>
      </c>
    </row>
    <row r="5466" spans="1:10">
      <c r="A5466">
        <v>700461</v>
      </c>
      <c r="B5466" t="s">
        <v>1288</v>
      </c>
      <c r="C5466" t="s">
        <v>5633</v>
      </c>
      <c r="D5466" t="s">
        <v>1234</v>
      </c>
      <c r="E5466" t="s">
        <v>1236</v>
      </c>
      <c r="F5466" t="s">
        <v>348</v>
      </c>
      <c r="G5466" t="s">
        <v>1237</v>
      </c>
      <c r="H5466" t="s">
        <v>1243</v>
      </c>
    </row>
    <row r="5467" spans="1:10">
      <c r="A5467">
        <v>778442</v>
      </c>
      <c r="B5467" t="s">
        <v>663</v>
      </c>
      <c r="C5467" t="s">
        <v>5633</v>
      </c>
      <c r="D5467" t="s">
        <v>1234</v>
      </c>
      <c r="E5467" t="s">
        <v>1319</v>
      </c>
      <c r="F5467" t="s">
        <v>189</v>
      </c>
      <c r="G5467" t="s">
        <v>1237</v>
      </c>
      <c r="J5467">
        <v>18</v>
      </c>
    </row>
    <row r="5468" spans="1:10">
      <c r="A5468">
        <v>811361</v>
      </c>
      <c r="B5468" t="s">
        <v>1351</v>
      </c>
      <c r="C5468" t="s">
        <v>5634</v>
      </c>
      <c r="D5468" t="s">
        <v>1241</v>
      </c>
      <c r="E5468" t="s">
        <v>1254</v>
      </c>
      <c r="F5468" t="s">
        <v>380</v>
      </c>
      <c r="G5468" t="s">
        <v>1237</v>
      </c>
      <c r="J5468">
        <v>5</v>
      </c>
    </row>
    <row r="5469" spans="1:10">
      <c r="A5469">
        <v>808786</v>
      </c>
      <c r="B5469" t="s">
        <v>2028</v>
      </c>
      <c r="C5469" t="s">
        <v>5634</v>
      </c>
      <c r="D5469" t="s">
        <v>1241</v>
      </c>
      <c r="E5469" t="s">
        <v>1271</v>
      </c>
      <c r="F5469" t="s">
        <v>380</v>
      </c>
      <c r="G5469" t="s">
        <v>1237</v>
      </c>
      <c r="J5469">
        <v>75</v>
      </c>
    </row>
    <row r="5470" spans="1:10">
      <c r="A5470">
        <v>887298</v>
      </c>
      <c r="B5470" t="s">
        <v>1169</v>
      </c>
      <c r="C5470" t="s">
        <v>5634</v>
      </c>
      <c r="D5470" t="s">
        <v>1241</v>
      </c>
      <c r="E5470" t="s">
        <v>1319</v>
      </c>
      <c r="F5470" t="s">
        <v>179</v>
      </c>
      <c r="G5470" t="s">
        <v>1237</v>
      </c>
      <c r="H5470" t="s">
        <v>1243</v>
      </c>
      <c r="J5470">
        <v>9</v>
      </c>
    </row>
    <row r="5471" spans="1:10">
      <c r="A5471">
        <v>702835</v>
      </c>
      <c r="B5471" t="s">
        <v>1023</v>
      </c>
      <c r="C5471" t="s">
        <v>5635</v>
      </c>
      <c r="D5471" t="s">
        <v>1234</v>
      </c>
      <c r="E5471" t="s">
        <v>1254</v>
      </c>
      <c r="F5471" t="s">
        <v>380</v>
      </c>
      <c r="G5471" t="s">
        <v>1237</v>
      </c>
      <c r="J5471">
        <v>12</v>
      </c>
    </row>
    <row r="5472" spans="1:10">
      <c r="A5472">
        <v>702677</v>
      </c>
      <c r="B5472" t="s">
        <v>1265</v>
      </c>
      <c r="C5472" t="s">
        <v>5635</v>
      </c>
      <c r="D5472" t="s">
        <v>1234</v>
      </c>
      <c r="E5472" t="s">
        <v>1256</v>
      </c>
      <c r="F5472" t="s">
        <v>380</v>
      </c>
      <c r="G5472" t="s">
        <v>1237</v>
      </c>
      <c r="J5472">
        <v>87</v>
      </c>
    </row>
    <row r="5473" spans="1:10">
      <c r="A5473">
        <v>704286</v>
      </c>
      <c r="B5473" t="s">
        <v>655</v>
      </c>
      <c r="C5473" t="s">
        <v>5635</v>
      </c>
      <c r="D5473" t="s">
        <v>1234</v>
      </c>
      <c r="E5473" t="s">
        <v>1271</v>
      </c>
      <c r="F5473" t="s">
        <v>380</v>
      </c>
      <c r="G5473" t="s">
        <v>1237</v>
      </c>
      <c r="J5473">
        <v>79</v>
      </c>
    </row>
    <row r="5474" spans="1:10">
      <c r="A5474">
        <v>710642</v>
      </c>
      <c r="B5474" t="s">
        <v>1258</v>
      </c>
      <c r="C5474" t="s">
        <v>5635</v>
      </c>
      <c r="D5474" t="s">
        <v>1234</v>
      </c>
      <c r="F5474" t="s">
        <v>380</v>
      </c>
      <c r="G5474" t="s">
        <v>1237</v>
      </c>
      <c r="J5474">
        <v>9</v>
      </c>
    </row>
    <row r="5475" spans="1:10">
      <c r="A5475">
        <v>715534</v>
      </c>
      <c r="B5475" t="s">
        <v>1288</v>
      </c>
      <c r="C5475" t="s">
        <v>5635</v>
      </c>
      <c r="D5475" t="s">
        <v>1234</v>
      </c>
      <c r="E5475" t="s">
        <v>1245</v>
      </c>
      <c r="F5475" t="s">
        <v>380</v>
      </c>
      <c r="G5475" t="s">
        <v>1237</v>
      </c>
      <c r="H5475" t="s">
        <v>1243</v>
      </c>
      <c r="J5475">
        <v>85</v>
      </c>
    </row>
    <row r="5476" spans="1:10">
      <c r="A5476">
        <v>710094</v>
      </c>
      <c r="B5476" t="s">
        <v>529</v>
      </c>
      <c r="C5476" t="s">
        <v>5636</v>
      </c>
      <c r="D5476" t="s">
        <v>1234</v>
      </c>
      <c r="F5476" t="s">
        <v>380</v>
      </c>
      <c r="G5476" t="s">
        <v>1237</v>
      </c>
      <c r="H5476" t="s">
        <v>1243</v>
      </c>
      <c r="J5476">
        <v>83</v>
      </c>
    </row>
    <row r="5477" spans="1:10">
      <c r="A5477">
        <v>707899</v>
      </c>
      <c r="B5477" t="s">
        <v>1755</v>
      </c>
      <c r="C5477" t="s">
        <v>5637</v>
      </c>
      <c r="D5477" t="s">
        <v>1234</v>
      </c>
      <c r="E5477" t="s">
        <v>1254</v>
      </c>
      <c r="F5477" t="s">
        <v>380</v>
      </c>
      <c r="G5477" t="s">
        <v>1237</v>
      </c>
      <c r="H5477" t="s">
        <v>1243</v>
      </c>
      <c r="I5477">
        <v>9150036</v>
      </c>
      <c r="J5477">
        <v>79</v>
      </c>
    </row>
    <row r="5478" spans="1:10">
      <c r="A5478">
        <v>700952</v>
      </c>
      <c r="B5478" t="s">
        <v>1380</v>
      </c>
      <c r="C5478" t="s">
        <v>5637</v>
      </c>
      <c r="D5478" t="s">
        <v>1234</v>
      </c>
      <c r="F5478" t="s">
        <v>380</v>
      </c>
      <c r="G5478" t="s">
        <v>1237</v>
      </c>
      <c r="J5478">
        <v>6</v>
      </c>
    </row>
    <row r="5479" spans="1:10">
      <c r="A5479">
        <v>715271</v>
      </c>
      <c r="B5479" t="s">
        <v>3336</v>
      </c>
      <c r="C5479" t="s">
        <v>5637</v>
      </c>
      <c r="D5479" t="s">
        <v>1234</v>
      </c>
      <c r="E5479" t="s">
        <v>1242</v>
      </c>
      <c r="F5479" t="s">
        <v>380</v>
      </c>
      <c r="G5479" t="s">
        <v>1237</v>
      </c>
      <c r="J5479">
        <v>14</v>
      </c>
    </row>
    <row r="5480" spans="1:10">
      <c r="A5480">
        <v>716129</v>
      </c>
      <c r="B5480" t="s">
        <v>529</v>
      </c>
      <c r="C5480" t="s">
        <v>5637</v>
      </c>
      <c r="D5480" t="s">
        <v>1234</v>
      </c>
      <c r="F5480" t="s">
        <v>380</v>
      </c>
      <c r="G5480" t="s">
        <v>1237</v>
      </c>
      <c r="J5480">
        <v>85</v>
      </c>
    </row>
    <row r="5481" spans="1:10">
      <c r="A5481">
        <v>718156</v>
      </c>
      <c r="B5481" t="s">
        <v>655</v>
      </c>
      <c r="C5481" t="s">
        <v>5637</v>
      </c>
      <c r="D5481" t="s">
        <v>1234</v>
      </c>
      <c r="F5481" t="s">
        <v>380</v>
      </c>
      <c r="G5481" t="s">
        <v>1237</v>
      </c>
      <c r="H5481" t="s">
        <v>1243</v>
      </c>
      <c r="J5481">
        <v>78</v>
      </c>
    </row>
    <row r="5482" spans="1:10">
      <c r="A5482">
        <v>708586</v>
      </c>
      <c r="B5482" t="s">
        <v>1251</v>
      </c>
      <c r="C5482" t="s">
        <v>5637</v>
      </c>
      <c r="D5482" t="s">
        <v>1234</v>
      </c>
      <c r="E5482" t="s">
        <v>1248</v>
      </c>
      <c r="F5482" t="s">
        <v>179</v>
      </c>
      <c r="G5482" t="s">
        <v>1237</v>
      </c>
      <c r="J5482">
        <v>84</v>
      </c>
    </row>
    <row r="5483" spans="1:10">
      <c r="A5483">
        <v>703556</v>
      </c>
      <c r="B5483" t="s">
        <v>529</v>
      </c>
      <c r="C5483" t="s">
        <v>5638</v>
      </c>
      <c r="D5483" t="s">
        <v>1234</v>
      </c>
      <c r="E5483" t="s">
        <v>1254</v>
      </c>
      <c r="F5483" t="s">
        <v>380</v>
      </c>
      <c r="G5483" t="s">
        <v>1237</v>
      </c>
      <c r="J5483">
        <v>7</v>
      </c>
    </row>
    <row r="5484" spans="1:10">
      <c r="A5484">
        <v>809316</v>
      </c>
      <c r="B5484" t="s">
        <v>915</v>
      </c>
      <c r="C5484" t="s">
        <v>5639</v>
      </c>
      <c r="D5484" t="s">
        <v>1241</v>
      </c>
      <c r="E5484" t="s">
        <v>1236</v>
      </c>
      <c r="F5484" t="s">
        <v>380</v>
      </c>
      <c r="G5484" t="s">
        <v>1237</v>
      </c>
      <c r="H5484" t="s">
        <v>1243</v>
      </c>
      <c r="J5484">
        <v>86</v>
      </c>
    </row>
    <row r="5485" spans="1:10">
      <c r="A5485">
        <v>801801</v>
      </c>
      <c r="B5485" t="s">
        <v>1358</v>
      </c>
      <c r="C5485" t="s">
        <v>5640</v>
      </c>
      <c r="D5485" t="s">
        <v>1241</v>
      </c>
      <c r="E5485" t="s">
        <v>1236</v>
      </c>
      <c r="F5485" t="s">
        <v>380</v>
      </c>
      <c r="G5485" t="s">
        <v>1237</v>
      </c>
      <c r="J5485">
        <v>73</v>
      </c>
    </row>
    <row r="5486" spans="1:10">
      <c r="A5486">
        <v>802386</v>
      </c>
      <c r="B5486" t="s">
        <v>1500</v>
      </c>
      <c r="C5486" t="s">
        <v>5640</v>
      </c>
      <c r="D5486" t="s">
        <v>1241</v>
      </c>
      <c r="E5486" t="s">
        <v>1245</v>
      </c>
      <c r="F5486" t="s">
        <v>179</v>
      </c>
      <c r="G5486" t="s">
        <v>1237</v>
      </c>
      <c r="H5486" t="s">
        <v>1243</v>
      </c>
      <c r="J5486">
        <v>9</v>
      </c>
    </row>
    <row r="5487" spans="1:10">
      <c r="A5487">
        <v>713249</v>
      </c>
      <c r="B5487" t="s">
        <v>1382</v>
      </c>
      <c r="C5487" t="s">
        <v>5641</v>
      </c>
      <c r="D5487" t="s">
        <v>1234</v>
      </c>
      <c r="E5487" t="s">
        <v>1254</v>
      </c>
      <c r="F5487" t="s">
        <v>380</v>
      </c>
      <c r="G5487" t="s">
        <v>1237</v>
      </c>
      <c r="J5487">
        <v>3</v>
      </c>
    </row>
    <row r="5488" spans="1:10">
      <c r="A5488">
        <v>801197</v>
      </c>
      <c r="B5488" t="s">
        <v>1985</v>
      </c>
      <c r="C5488" t="s">
        <v>5642</v>
      </c>
      <c r="D5488" t="s">
        <v>1241</v>
      </c>
      <c r="E5488" t="s">
        <v>1312</v>
      </c>
      <c r="F5488" t="s">
        <v>210</v>
      </c>
      <c r="G5488" t="s">
        <v>1237</v>
      </c>
      <c r="J5488">
        <v>91</v>
      </c>
    </row>
    <row r="5489" spans="1:10">
      <c r="A5489">
        <v>700321</v>
      </c>
      <c r="B5489" t="s">
        <v>1019</v>
      </c>
      <c r="C5489" t="s">
        <v>5643</v>
      </c>
      <c r="D5489" t="s">
        <v>1234</v>
      </c>
      <c r="E5489" t="s">
        <v>1248</v>
      </c>
      <c r="F5489" t="s">
        <v>380</v>
      </c>
      <c r="G5489" t="s">
        <v>1237</v>
      </c>
      <c r="H5489" t="s">
        <v>1243</v>
      </c>
      <c r="J5489">
        <v>87</v>
      </c>
    </row>
    <row r="5490" spans="1:10">
      <c r="A5490">
        <v>714951</v>
      </c>
      <c r="B5490" t="s">
        <v>1755</v>
      </c>
      <c r="C5490" t="s">
        <v>5644</v>
      </c>
      <c r="D5490" t="s">
        <v>1234</v>
      </c>
      <c r="E5490" t="s">
        <v>1271</v>
      </c>
      <c r="F5490" t="s">
        <v>380</v>
      </c>
      <c r="G5490" t="s">
        <v>1237</v>
      </c>
      <c r="J5490">
        <v>74</v>
      </c>
    </row>
    <row r="5491" spans="1:10">
      <c r="A5491">
        <v>808217</v>
      </c>
      <c r="B5491" t="s">
        <v>3329</v>
      </c>
      <c r="C5491" t="s">
        <v>5645</v>
      </c>
      <c r="D5491" t="s">
        <v>1241</v>
      </c>
      <c r="E5491" t="s">
        <v>1319</v>
      </c>
      <c r="F5491" t="s">
        <v>1568</v>
      </c>
      <c r="G5491" t="s">
        <v>1237</v>
      </c>
      <c r="J5491">
        <v>82</v>
      </c>
    </row>
    <row r="5492" spans="1:10">
      <c r="A5492">
        <v>776335</v>
      </c>
      <c r="B5492" t="s">
        <v>1869</v>
      </c>
      <c r="C5492" t="s">
        <v>5646</v>
      </c>
      <c r="D5492" t="s">
        <v>1234</v>
      </c>
      <c r="E5492" t="s">
        <v>1242</v>
      </c>
      <c r="F5492" t="s">
        <v>1261</v>
      </c>
      <c r="G5492" t="s">
        <v>1237</v>
      </c>
      <c r="H5492" t="s">
        <v>1243</v>
      </c>
      <c r="J5492">
        <v>74</v>
      </c>
    </row>
    <row r="5493" spans="1:10">
      <c r="A5493">
        <v>802243</v>
      </c>
      <c r="B5493" t="s">
        <v>1252</v>
      </c>
      <c r="C5493" t="s">
        <v>5647</v>
      </c>
      <c r="D5493" t="s">
        <v>1241</v>
      </c>
      <c r="F5493" t="s">
        <v>380</v>
      </c>
      <c r="G5493" t="s">
        <v>1237</v>
      </c>
      <c r="J5493">
        <v>78</v>
      </c>
    </row>
    <row r="5494" spans="1:10">
      <c r="A5494">
        <v>810184</v>
      </c>
      <c r="B5494" t="s">
        <v>929</v>
      </c>
      <c r="C5494" t="s">
        <v>5647</v>
      </c>
      <c r="D5494" t="s">
        <v>1241</v>
      </c>
      <c r="E5494" t="s">
        <v>1242</v>
      </c>
      <c r="F5494" t="s">
        <v>380</v>
      </c>
      <c r="G5494" t="s">
        <v>1237</v>
      </c>
      <c r="J5494">
        <v>10</v>
      </c>
    </row>
    <row r="5495" spans="1:10">
      <c r="A5495">
        <v>709425</v>
      </c>
      <c r="B5495" t="s">
        <v>5648</v>
      </c>
      <c r="C5495" t="s">
        <v>5649</v>
      </c>
      <c r="D5495" t="s">
        <v>1234</v>
      </c>
      <c r="E5495" t="s">
        <v>1236</v>
      </c>
      <c r="F5495" t="s">
        <v>380</v>
      </c>
      <c r="G5495" t="s">
        <v>1237</v>
      </c>
      <c r="J5495">
        <v>89</v>
      </c>
    </row>
    <row r="5496" spans="1:10">
      <c r="A5496">
        <v>807636</v>
      </c>
      <c r="B5496" t="s">
        <v>131</v>
      </c>
      <c r="C5496" t="s">
        <v>5650</v>
      </c>
      <c r="D5496" t="s">
        <v>1241</v>
      </c>
      <c r="E5496" t="s">
        <v>1236</v>
      </c>
      <c r="F5496" t="s">
        <v>380</v>
      </c>
      <c r="G5496" t="s">
        <v>1237</v>
      </c>
      <c r="J5496">
        <v>91</v>
      </c>
    </row>
    <row r="5497" spans="1:10">
      <c r="A5497">
        <v>890527</v>
      </c>
      <c r="B5497" t="s">
        <v>3120</v>
      </c>
      <c r="C5497" t="s">
        <v>5651</v>
      </c>
      <c r="D5497" t="s">
        <v>1241</v>
      </c>
      <c r="E5497" t="s">
        <v>1250</v>
      </c>
      <c r="F5497" t="s">
        <v>179</v>
      </c>
      <c r="G5497" t="s">
        <v>1237</v>
      </c>
      <c r="H5497" t="s">
        <v>1243</v>
      </c>
      <c r="J5497">
        <v>16</v>
      </c>
    </row>
    <row r="5498" spans="1:10">
      <c r="A5498">
        <v>713206</v>
      </c>
      <c r="B5498" t="s">
        <v>1023</v>
      </c>
      <c r="C5498" t="s">
        <v>5652</v>
      </c>
      <c r="D5498" t="s">
        <v>1234</v>
      </c>
      <c r="E5498" t="s">
        <v>1256</v>
      </c>
      <c r="F5498" t="s">
        <v>380</v>
      </c>
      <c r="G5498" t="s">
        <v>1237</v>
      </c>
      <c r="H5498" t="s">
        <v>1243</v>
      </c>
      <c r="J5498">
        <v>82</v>
      </c>
    </row>
    <row r="5499" spans="1:10">
      <c r="A5499">
        <v>800936</v>
      </c>
      <c r="B5499" t="s">
        <v>915</v>
      </c>
      <c r="C5499" t="s">
        <v>5653</v>
      </c>
      <c r="D5499" t="s">
        <v>1241</v>
      </c>
      <c r="E5499" t="s">
        <v>1236</v>
      </c>
      <c r="F5499" t="s">
        <v>380</v>
      </c>
      <c r="G5499" t="s">
        <v>1237</v>
      </c>
      <c r="J5499">
        <v>76</v>
      </c>
    </row>
    <row r="5500" spans="1:10">
      <c r="A5500">
        <v>810037</v>
      </c>
      <c r="B5500" t="s">
        <v>1402</v>
      </c>
      <c r="C5500" t="s">
        <v>5653</v>
      </c>
      <c r="D5500" t="s">
        <v>1241</v>
      </c>
      <c r="E5500" t="s">
        <v>1312</v>
      </c>
      <c r="F5500" t="s">
        <v>380</v>
      </c>
      <c r="G5500" t="s">
        <v>1237</v>
      </c>
      <c r="J5500">
        <v>73</v>
      </c>
    </row>
    <row r="5501" spans="1:10">
      <c r="A5501">
        <v>713990</v>
      </c>
      <c r="B5501" t="s">
        <v>1399</v>
      </c>
      <c r="C5501" t="s">
        <v>5654</v>
      </c>
      <c r="D5501" t="s">
        <v>1234</v>
      </c>
      <c r="E5501" t="s">
        <v>1236</v>
      </c>
      <c r="F5501" t="s">
        <v>380</v>
      </c>
      <c r="G5501" t="s">
        <v>1237</v>
      </c>
      <c r="J5501">
        <v>5</v>
      </c>
    </row>
    <row r="5502" spans="1:10">
      <c r="A5502">
        <v>707835</v>
      </c>
      <c r="B5502" t="s">
        <v>1349</v>
      </c>
      <c r="C5502" t="s">
        <v>5654</v>
      </c>
      <c r="D5502" t="s">
        <v>1234</v>
      </c>
      <c r="E5502" t="s">
        <v>1236</v>
      </c>
      <c r="F5502" t="s">
        <v>380</v>
      </c>
      <c r="G5502" t="s">
        <v>1237</v>
      </c>
      <c r="J5502">
        <v>8</v>
      </c>
    </row>
    <row r="5503" spans="1:10">
      <c r="A5503">
        <v>716477</v>
      </c>
      <c r="B5503" t="s">
        <v>1298</v>
      </c>
      <c r="C5503" t="s">
        <v>5655</v>
      </c>
      <c r="D5503" t="s">
        <v>1234</v>
      </c>
      <c r="E5503" t="s">
        <v>1236</v>
      </c>
      <c r="F5503" t="s">
        <v>210</v>
      </c>
      <c r="G5503" t="s">
        <v>1237</v>
      </c>
      <c r="J5503">
        <v>66</v>
      </c>
    </row>
    <row r="5504" spans="1:10">
      <c r="A5504">
        <v>887629</v>
      </c>
      <c r="B5504" t="s">
        <v>1505</v>
      </c>
      <c r="C5504" t="s">
        <v>5656</v>
      </c>
      <c r="D5504" t="s">
        <v>1241</v>
      </c>
      <c r="E5504" t="s">
        <v>1236</v>
      </c>
      <c r="F5504" t="s">
        <v>210</v>
      </c>
      <c r="G5504" t="s">
        <v>1237</v>
      </c>
      <c r="H5504" t="s">
        <v>1243</v>
      </c>
      <c r="J5504">
        <v>7</v>
      </c>
    </row>
    <row r="5505" spans="1:10">
      <c r="A5505">
        <v>804200</v>
      </c>
      <c r="B5505" t="s">
        <v>2159</v>
      </c>
      <c r="C5505" t="s">
        <v>5656</v>
      </c>
      <c r="D5505" t="s">
        <v>1241</v>
      </c>
      <c r="E5505" t="s">
        <v>1236</v>
      </c>
      <c r="F5505" t="s">
        <v>210</v>
      </c>
      <c r="G5505" t="s">
        <v>1237</v>
      </c>
      <c r="J5505">
        <v>67</v>
      </c>
    </row>
    <row r="5506" spans="1:10">
      <c r="A5506">
        <v>709698</v>
      </c>
      <c r="B5506" t="s">
        <v>1895</v>
      </c>
      <c r="C5506" t="s">
        <v>5657</v>
      </c>
      <c r="D5506" t="s">
        <v>1234</v>
      </c>
      <c r="E5506" t="s">
        <v>1250</v>
      </c>
      <c r="F5506" t="s">
        <v>380</v>
      </c>
      <c r="G5506" t="s">
        <v>1237</v>
      </c>
      <c r="J5506">
        <v>78</v>
      </c>
    </row>
    <row r="5507" spans="1:10">
      <c r="A5507">
        <v>805476</v>
      </c>
      <c r="B5507" t="s">
        <v>927</v>
      </c>
      <c r="C5507" t="s">
        <v>5658</v>
      </c>
      <c r="D5507" t="s">
        <v>1241</v>
      </c>
      <c r="F5507" t="s">
        <v>380</v>
      </c>
      <c r="G5507" t="s">
        <v>1237</v>
      </c>
      <c r="J5507">
        <v>6</v>
      </c>
    </row>
    <row r="5508" spans="1:10">
      <c r="A5508">
        <v>801595</v>
      </c>
      <c r="B5508" t="s">
        <v>1351</v>
      </c>
      <c r="C5508" t="s">
        <v>5658</v>
      </c>
      <c r="D5508" t="s">
        <v>1241</v>
      </c>
      <c r="F5508" t="s">
        <v>380</v>
      </c>
      <c r="G5508" t="s">
        <v>1237</v>
      </c>
      <c r="J5508">
        <v>83</v>
      </c>
    </row>
    <row r="5509" spans="1:10">
      <c r="A5509">
        <v>888046</v>
      </c>
      <c r="B5509" t="s">
        <v>131</v>
      </c>
      <c r="C5509" t="s">
        <v>5659</v>
      </c>
      <c r="D5509" t="s">
        <v>1241</v>
      </c>
      <c r="E5509" t="s">
        <v>1248</v>
      </c>
      <c r="F5509" t="s">
        <v>2998</v>
      </c>
      <c r="G5509" t="s">
        <v>1237</v>
      </c>
      <c r="H5509" t="s">
        <v>1243</v>
      </c>
      <c r="J5509">
        <v>8</v>
      </c>
    </row>
    <row r="5510" spans="1:10">
      <c r="A5510">
        <v>803018</v>
      </c>
      <c r="B5510" t="s">
        <v>1605</v>
      </c>
      <c r="C5510" t="s">
        <v>5659</v>
      </c>
      <c r="D5510" t="s">
        <v>1241</v>
      </c>
      <c r="E5510" t="s">
        <v>1256</v>
      </c>
      <c r="F5510" t="s">
        <v>380</v>
      </c>
      <c r="G5510" t="s">
        <v>1237</v>
      </c>
      <c r="J5510">
        <v>76</v>
      </c>
    </row>
    <row r="5511" spans="1:10">
      <c r="A5511">
        <v>718138</v>
      </c>
      <c r="B5511" t="s">
        <v>1013</v>
      </c>
      <c r="C5511" t="s">
        <v>5660</v>
      </c>
      <c r="D5511" t="s">
        <v>1234</v>
      </c>
      <c r="E5511" t="s">
        <v>1250</v>
      </c>
      <c r="F5511" t="s">
        <v>380</v>
      </c>
      <c r="G5511" t="s">
        <v>1237</v>
      </c>
      <c r="H5511" t="s">
        <v>1243</v>
      </c>
      <c r="J5511">
        <v>79</v>
      </c>
    </row>
    <row r="5512" spans="1:10">
      <c r="A5512">
        <v>710138</v>
      </c>
      <c r="B5512" t="s">
        <v>1288</v>
      </c>
      <c r="C5512" t="s">
        <v>5660</v>
      </c>
      <c r="D5512" t="s">
        <v>1234</v>
      </c>
      <c r="E5512" t="s">
        <v>1250</v>
      </c>
      <c r="F5512" t="s">
        <v>380</v>
      </c>
      <c r="G5512" t="s">
        <v>1237</v>
      </c>
      <c r="J5512">
        <v>7</v>
      </c>
    </row>
    <row r="5513" spans="1:10">
      <c r="A5513">
        <v>701889</v>
      </c>
      <c r="B5513" t="s">
        <v>675</v>
      </c>
      <c r="C5513" t="s">
        <v>5661</v>
      </c>
      <c r="D5513" t="s">
        <v>1234</v>
      </c>
      <c r="E5513" t="s">
        <v>1250</v>
      </c>
      <c r="F5513" t="s">
        <v>5662</v>
      </c>
      <c r="G5513" t="s">
        <v>1237</v>
      </c>
      <c r="H5513" t="s">
        <v>1243</v>
      </c>
      <c r="J5513">
        <v>95</v>
      </c>
    </row>
    <row r="5514" spans="1:10">
      <c r="A5514">
        <v>801487</v>
      </c>
      <c r="B5514" t="s">
        <v>1395</v>
      </c>
      <c r="C5514" t="s">
        <v>5663</v>
      </c>
      <c r="D5514" t="s">
        <v>1241</v>
      </c>
      <c r="F5514" t="s">
        <v>380</v>
      </c>
      <c r="G5514" t="s">
        <v>1237</v>
      </c>
      <c r="J5514">
        <v>2</v>
      </c>
    </row>
    <row r="5515" spans="1:10">
      <c r="A5515">
        <v>709292</v>
      </c>
      <c r="B5515" t="s">
        <v>1023</v>
      </c>
      <c r="C5515" t="s">
        <v>5664</v>
      </c>
      <c r="D5515" t="s">
        <v>1234</v>
      </c>
      <c r="E5515" t="s">
        <v>1242</v>
      </c>
      <c r="F5515" t="s">
        <v>1261</v>
      </c>
      <c r="G5515" t="s">
        <v>1237</v>
      </c>
      <c r="J5515">
        <v>8</v>
      </c>
    </row>
    <row r="5516" spans="1:10">
      <c r="A5516">
        <v>718181</v>
      </c>
      <c r="B5516" t="s">
        <v>1539</v>
      </c>
      <c r="C5516" t="s">
        <v>5664</v>
      </c>
      <c r="D5516" t="s">
        <v>1234</v>
      </c>
      <c r="E5516" t="s">
        <v>1242</v>
      </c>
      <c r="F5516" t="s">
        <v>1261</v>
      </c>
      <c r="G5516" t="s">
        <v>1237</v>
      </c>
      <c r="J5516">
        <v>4</v>
      </c>
    </row>
    <row r="5517" spans="1:10">
      <c r="A5517">
        <v>701457</v>
      </c>
      <c r="B5517" t="s">
        <v>938</v>
      </c>
      <c r="C5517" t="s">
        <v>5665</v>
      </c>
      <c r="D5517" t="s">
        <v>1234</v>
      </c>
      <c r="F5517" t="s">
        <v>380</v>
      </c>
      <c r="G5517" t="s">
        <v>1237</v>
      </c>
      <c r="J5517">
        <v>71</v>
      </c>
    </row>
    <row r="5518" spans="1:10">
      <c r="A5518">
        <v>714937</v>
      </c>
      <c r="B5518" t="s">
        <v>1251</v>
      </c>
      <c r="C5518" t="s">
        <v>5666</v>
      </c>
      <c r="D5518" t="s">
        <v>1234</v>
      </c>
      <c r="E5518" t="s">
        <v>1236</v>
      </c>
      <c r="F5518" t="s">
        <v>380</v>
      </c>
      <c r="G5518" t="s">
        <v>1237</v>
      </c>
      <c r="H5518" t="s">
        <v>1243</v>
      </c>
      <c r="J5518">
        <v>77</v>
      </c>
    </row>
    <row r="5519" spans="1:10">
      <c r="A5519">
        <v>811423</v>
      </c>
      <c r="B5519" t="s">
        <v>1795</v>
      </c>
      <c r="C5519" t="s">
        <v>5667</v>
      </c>
      <c r="D5519" t="s">
        <v>1241</v>
      </c>
      <c r="F5519" t="s">
        <v>380</v>
      </c>
      <c r="G5519" t="s">
        <v>1237</v>
      </c>
      <c r="J5519">
        <v>87</v>
      </c>
    </row>
    <row r="5520" spans="1:10">
      <c r="A5520">
        <v>708040</v>
      </c>
      <c r="B5520" t="s">
        <v>652</v>
      </c>
      <c r="C5520" t="s">
        <v>5668</v>
      </c>
      <c r="D5520" t="s">
        <v>1234</v>
      </c>
      <c r="F5520" t="s">
        <v>380</v>
      </c>
      <c r="G5520" t="s">
        <v>1237</v>
      </c>
      <c r="I5520">
        <v>9150280</v>
      </c>
      <c r="J5520">
        <v>92</v>
      </c>
    </row>
    <row r="5521" spans="1:10">
      <c r="A5521">
        <v>715480</v>
      </c>
      <c r="B5521" t="s">
        <v>1288</v>
      </c>
      <c r="C5521" t="s">
        <v>5668</v>
      </c>
      <c r="D5521" t="s">
        <v>1234</v>
      </c>
      <c r="E5521" t="s">
        <v>1236</v>
      </c>
      <c r="F5521" t="s">
        <v>380</v>
      </c>
      <c r="G5521" t="s">
        <v>1237</v>
      </c>
      <c r="H5521" t="s">
        <v>1243</v>
      </c>
      <c r="J5521">
        <v>76</v>
      </c>
    </row>
    <row r="5522" spans="1:10">
      <c r="A5522">
        <v>808321</v>
      </c>
      <c r="B5522" t="s">
        <v>929</v>
      </c>
      <c r="C5522" t="s">
        <v>5669</v>
      </c>
      <c r="D5522" t="s">
        <v>1241</v>
      </c>
      <c r="F5522" t="s">
        <v>1261</v>
      </c>
      <c r="G5522" t="s">
        <v>1237</v>
      </c>
      <c r="J5522">
        <v>6</v>
      </c>
    </row>
    <row r="5523" spans="1:10">
      <c r="A5523">
        <v>776022</v>
      </c>
      <c r="B5523" t="s">
        <v>529</v>
      </c>
      <c r="C5523" t="s">
        <v>5670</v>
      </c>
      <c r="D5523" t="s">
        <v>1234</v>
      </c>
      <c r="E5523" t="s">
        <v>1319</v>
      </c>
      <c r="F5523" t="s">
        <v>380</v>
      </c>
      <c r="G5523" t="s">
        <v>1237</v>
      </c>
      <c r="H5523" t="s">
        <v>1243</v>
      </c>
      <c r="J5523">
        <v>99</v>
      </c>
    </row>
    <row r="5524" spans="1:10">
      <c r="A5524">
        <v>810839</v>
      </c>
      <c r="B5524" t="s">
        <v>3206</v>
      </c>
      <c r="C5524" t="s">
        <v>5671</v>
      </c>
      <c r="D5524" t="s">
        <v>1241</v>
      </c>
      <c r="E5524" t="s">
        <v>1236</v>
      </c>
      <c r="F5524" t="s">
        <v>380</v>
      </c>
      <c r="G5524" t="s">
        <v>1237</v>
      </c>
      <c r="J5524">
        <v>74</v>
      </c>
    </row>
    <row r="5525" spans="1:10">
      <c r="A5525">
        <v>802120</v>
      </c>
      <c r="B5525" t="s">
        <v>1030</v>
      </c>
      <c r="C5525" t="s">
        <v>5672</v>
      </c>
      <c r="D5525" t="s">
        <v>1241</v>
      </c>
      <c r="F5525" t="s">
        <v>380</v>
      </c>
      <c r="G5525" t="s">
        <v>1237</v>
      </c>
      <c r="J5525">
        <v>80</v>
      </c>
    </row>
    <row r="5526" spans="1:10">
      <c r="A5526">
        <v>776060</v>
      </c>
      <c r="B5526" t="s">
        <v>1392</v>
      </c>
      <c r="C5526" t="s">
        <v>5673</v>
      </c>
      <c r="D5526" t="s">
        <v>1234</v>
      </c>
      <c r="E5526" t="s">
        <v>1242</v>
      </c>
      <c r="F5526" t="s">
        <v>380</v>
      </c>
      <c r="G5526" t="s">
        <v>1237</v>
      </c>
      <c r="H5526" t="s">
        <v>1243</v>
      </c>
      <c r="J5526">
        <v>11</v>
      </c>
    </row>
    <row r="5527" spans="1:10">
      <c r="A5527">
        <v>717575</v>
      </c>
      <c r="B5527" t="s">
        <v>655</v>
      </c>
      <c r="C5527" t="s">
        <v>5674</v>
      </c>
      <c r="D5527" t="s">
        <v>1234</v>
      </c>
      <c r="F5527" t="s">
        <v>380</v>
      </c>
      <c r="G5527" t="s">
        <v>1237</v>
      </c>
      <c r="H5527" t="s">
        <v>1243</v>
      </c>
      <c r="J5527">
        <v>88</v>
      </c>
    </row>
    <row r="5528" spans="1:10">
      <c r="A5528">
        <v>777420</v>
      </c>
      <c r="B5528" t="s">
        <v>671</v>
      </c>
      <c r="C5528" t="s">
        <v>5675</v>
      </c>
      <c r="D5528" t="s">
        <v>1234</v>
      </c>
      <c r="E5528" t="s">
        <v>1292</v>
      </c>
      <c r="F5528" t="s">
        <v>169</v>
      </c>
      <c r="G5528" t="s">
        <v>1237</v>
      </c>
      <c r="H5528" t="s">
        <v>1243</v>
      </c>
      <c r="J5528">
        <v>11</v>
      </c>
    </row>
    <row r="5529" spans="1:10">
      <c r="A5529">
        <v>700917</v>
      </c>
      <c r="B5529" t="s">
        <v>1069</v>
      </c>
      <c r="C5529" t="s">
        <v>5676</v>
      </c>
      <c r="D5529" t="s">
        <v>1234</v>
      </c>
      <c r="E5529" t="s">
        <v>1242</v>
      </c>
      <c r="F5529" t="s">
        <v>1261</v>
      </c>
      <c r="G5529" t="s">
        <v>1237</v>
      </c>
      <c r="J5529">
        <v>10</v>
      </c>
    </row>
    <row r="5530" spans="1:10">
      <c r="A5530">
        <v>811121</v>
      </c>
      <c r="B5530" t="s">
        <v>1462</v>
      </c>
      <c r="C5530" t="s">
        <v>5677</v>
      </c>
      <c r="D5530" t="s">
        <v>1241</v>
      </c>
      <c r="E5530" t="s">
        <v>1242</v>
      </c>
      <c r="F5530" t="s">
        <v>380</v>
      </c>
      <c r="G5530" t="s">
        <v>1237</v>
      </c>
      <c r="J5530">
        <v>91</v>
      </c>
    </row>
    <row r="5531" spans="1:10">
      <c r="A5531">
        <v>803617</v>
      </c>
      <c r="B5531" t="s">
        <v>1636</v>
      </c>
      <c r="C5531" t="s">
        <v>5678</v>
      </c>
      <c r="D5531" t="s">
        <v>1241</v>
      </c>
      <c r="E5531" t="s">
        <v>1254</v>
      </c>
      <c r="F5531" t="s">
        <v>169</v>
      </c>
      <c r="G5531" t="s">
        <v>1237</v>
      </c>
      <c r="H5531" t="s">
        <v>1243</v>
      </c>
      <c r="I5531">
        <v>9155085</v>
      </c>
      <c r="J5531">
        <v>3</v>
      </c>
    </row>
    <row r="5532" spans="1:10">
      <c r="A5532">
        <v>705113</v>
      </c>
      <c r="B5532" t="s">
        <v>1023</v>
      </c>
      <c r="C5532" t="s">
        <v>5679</v>
      </c>
      <c r="D5532" t="s">
        <v>1234</v>
      </c>
      <c r="E5532" t="s">
        <v>1271</v>
      </c>
      <c r="F5532" t="s">
        <v>2213</v>
      </c>
      <c r="G5532" t="s">
        <v>1237</v>
      </c>
      <c r="J5532">
        <v>76</v>
      </c>
    </row>
    <row r="5533" spans="1:10">
      <c r="A5533">
        <v>802698</v>
      </c>
      <c r="B5533" t="s">
        <v>1355</v>
      </c>
      <c r="C5533" t="s">
        <v>5680</v>
      </c>
      <c r="D5533" t="s">
        <v>1241</v>
      </c>
      <c r="E5533" t="s">
        <v>1271</v>
      </c>
      <c r="F5533" t="s">
        <v>2213</v>
      </c>
      <c r="G5533" t="s">
        <v>1237</v>
      </c>
      <c r="J5533">
        <v>77</v>
      </c>
    </row>
    <row r="5534" spans="1:10">
      <c r="A5534">
        <v>889428</v>
      </c>
      <c r="B5534" t="s">
        <v>1471</v>
      </c>
      <c r="C5534" t="s">
        <v>5680</v>
      </c>
      <c r="D5534" t="s">
        <v>1241</v>
      </c>
      <c r="E5534" t="s">
        <v>1271</v>
      </c>
      <c r="F5534" t="s">
        <v>2213</v>
      </c>
      <c r="G5534" t="s">
        <v>1237</v>
      </c>
      <c r="H5534" t="s">
        <v>1243</v>
      </c>
      <c r="I5534">
        <v>9155126</v>
      </c>
      <c r="J5534">
        <v>8</v>
      </c>
    </row>
    <row r="5535" spans="1:10">
      <c r="A5535">
        <v>889429</v>
      </c>
      <c r="B5535" t="s">
        <v>1169</v>
      </c>
      <c r="C5535" t="s">
        <v>5680</v>
      </c>
      <c r="D5535" t="s">
        <v>1241</v>
      </c>
      <c r="E5535" t="s">
        <v>1271</v>
      </c>
      <c r="F5535" t="s">
        <v>2213</v>
      </c>
      <c r="G5535" t="s">
        <v>1237</v>
      </c>
      <c r="H5535" t="s">
        <v>1243</v>
      </c>
      <c r="I5535">
        <v>9155125</v>
      </c>
      <c r="J5535">
        <v>8</v>
      </c>
    </row>
    <row r="5536" spans="1:10">
      <c r="A5536">
        <v>714407</v>
      </c>
      <c r="B5536" t="s">
        <v>1069</v>
      </c>
      <c r="C5536" t="s">
        <v>5681</v>
      </c>
      <c r="D5536" t="s">
        <v>1234</v>
      </c>
      <c r="E5536" t="s">
        <v>1319</v>
      </c>
      <c r="F5536" t="s">
        <v>1568</v>
      </c>
      <c r="G5536" t="s">
        <v>1237</v>
      </c>
      <c r="J5536">
        <v>80</v>
      </c>
    </row>
    <row r="5537" spans="1:10">
      <c r="A5537">
        <v>700135</v>
      </c>
      <c r="B5537" t="s">
        <v>1131</v>
      </c>
      <c r="C5537" t="s">
        <v>5682</v>
      </c>
      <c r="D5537" t="s">
        <v>1234</v>
      </c>
      <c r="E5537" t="s">
        <v>1242</v>
      </c>
      <c r="F5537" t="s">
        <v>380</v>
      </c>
      <c r="G5537" t="s">
        <v>1237</v>
      </c>
      <c r="J5537">
        <v>7</v>
      </c>
    </row>
    <row r="5538" spans="1:10">
      <c r="A5538">
        <v>804353</v>
      </c>
      <c r="B5538" t="s">
        <v>5683</v>
      </c>
      <c r="C5538" t="s">
        <v>5684</v>
      </c>
      <c r="D5538" t="s">
        <v>1241</v>
      </c>
      <c r="E5538" t="s">
        <v>1242</v>
      </c>
      <c r="F5538" t="s">
        <v>380</v>
      </c>
      <c r="G5538" t="s">
        <v>1237</v>
      </c>
      <c r="J5538">
        <v>10</v>
      </c>
    </row>
    <row r="5539" spans="1:10">
      <c r="A5539">
        <v>776052</v>
      </c>
      <c r="B5539" t="s">
        <v>1411</v>
      </c>
      <c r="C5539" t="s">
        <v>5685</v>
      </c>
      <c r="D5539" t="s">
        <v>1234</v>
      </c>
      <c r="F5539" t="s">
        <v>380</v>
      </c>
      <c r="G5539" t="s">
        <v>1237</v>
      </c>
      <c r="H5539" t="s">
        <v>1243</v>
      </c>
      <c r="J5539">
        <v>99</v>
      </c>
    </row>
    <row r="5540" spans="1:10">
      <c r="A5540">
        <v>773712</v>
      </c>
      <c r="B5540" t="s">
        <v>938</v>
      </c>
      <c r="C5540" t="s">
        <v>5685</v>
      </c>
      <c r="D5540" t="s">
        <v>1234</v>
      </c>
      <c r="E5540" t="s">
        <v>1235</v>
      </c>
      <c r="F5540" t="s">
        <v>179</v>
      </c>
      <c r="G5540" t="s">
        <v>1237</v>
      </c>
      <c r="H5540" t="s">
        <v>1243</v>
      </c>
      <c r="I5540">
        <v>9150260</v>
      </c>
      <c r="J5540">
        <v>0</v>
      </c>
    </row>
    <row r="5541" spans="1:10">
      <c r="A5541">
        <v>708774</v>
      </c>
      <c r="B5541" t="s">
        <v>1298</v>
      </c>
      <c r="C5541" t="s">
        <v>5685</v>
      </c>
      <c r="D5541" t="s">
        <v>1234</v>
      </c>
      <c r="E5541" t="s">
        <v>1242</v>
      </c>
      <c r="F5541" t="s">
        <v>380</v>
      </c>
      <c r="G5541" t="s">
        <v>1237</v>
      </c>
      <c r="J5541">
        <v>14</v>
      </c>
    </row>
    <row r="5542" spans="1:10">
      <c r="A5542">
        <v>700250</v>
      </c>
      <c r="B5542" t="s">
        <v>1258</v>
      </c>
      <c r="C5542" t="s">
        <v>5686</v>
      </c>
      <c r="D5542" t="s">
        <v>1234</v>
      </c>
      <c r="E5542" t="s">
        <v>1236</v>
      </c>
      <c r="F5542" t="s">
        <v>380</v>
      </c>
      <c r="G5542" t="s">
        <v>1237</v>
      </c>
      <c r="H5542" t="s">
        <v>1243</v>
      </c>
      <c r="I5542">
        <v>9150043</v>
      </c>
      <c r="J5542">
        <v>84</v>
      </c>
    </row>
    <row r="5543" spans="1:10">
      <c r="A5543">
        <v>890616</v>
      </c>
      <c r="B5543" t="s">
        <v>925</v>
      </c>
      <c r="C5543" t="s">
        <v>5687</v>
      </c>
      <c r="D5543" t="s">
        <v>1241</v>
      </c>
      <c r="E5543" t="s">
        <v>1242</v>
      </c>
      <c r="F5543" t="s">
        <v>169</v>
      </c>
      <c r="G5543" t="s">
        <v>1237</v>
      </c>
      <c r="H5543" t="s">
        <v>1243</v>
      </c>
      <c r="J5543">
        <v>10</v>
      </c>
    </row>
    <row r="5544" spans="1:10">
      <c r="A5544">
        <v>711261</v>
      </c>
      <c r="B5544" t="s">
        <v>2125</v>
      </c>
      <c r="C5544" t="s">
        <v>5688</v>
      </c>
      <c r="D5544" t="s">
        <v>1234</v>
      </c>
      <c r="F5544" t="s">
        <v>380</v>
      </c>
      <c r="G5544" t="s">
        <v>1237</v>
      </c>
      <c r="H5544" t="s">
        <v>1243</v>
      </c>
      <c r="J5544">
        <v>93</v>
      </c>
    </row>
    <row r="5545" spans="1:10">
      <c r="A5545">
        <v>807477</v>
      </c>
      <c r="B5545" t="s">
        <v>919</v>
      </c>
      <c r="C5545" t="s">
        <v>5689</v>
      </c>
      <c r="D5545" t="s">
        <v>1241</v>
      </c>
      <c r="E5545" t="s">
        <v>1254</v>
      </c>
      <c r="F5545" t="s">
        <v>380</v>
      </c>
      <c r="G5545" t="s">
        <v>1237</v>
      </c>
      <c r="J5545">
        <v>3</v>
      </c>
    </row>
    <row r="5546" spans="1:10">
      <c r="A5546">
        <v>703193</v>
      </c>
      <c r="B5546" t="s">
        <v>5690</v>
      </c>
      <c r="C5546" t="s">
        <v>5691</v>
      </c>
      <c r="D5546" t="s">
        <v>1234</v>
      </c>
      <c r="E5546" t="s">
        <v>1249</v>
      </c>
      <c r="F5546" t="s">
        <v>380</v>
      </c>
      <c r="G5546" t="s">
        <v>1237</v>
      </c>
      <c r="J5546">
        <v>14</v>
      </c>
    </row>
    <row r="5547" spans="1:10">
      <c r="A5547">
        <v>706400</v>
      </c>
      <c r="B5547" t="s">
        <v>1023</v>
      </c>
      <c r="C5547" t="s">
        <v>5692</v>
      </c>
      <c r="D5547" t="s">
        <v>1234</v>
      </c>
      <c r="E5547" t="s">
        <v>1256</v>
      </c>
      <c r="F5547" t="s">
        <v>380</v>
      </c>
      <c r="G5547" t="s">
        <v>1237</v>
      </c>
      <c r="H5547" t="s">
        <v>1243</v>
      </c>
      <c r="J5547">
        <v>88</v>
      </c>
    </row>
    <row r="5548" spans="1:10">
      <c r="A5548">
        <v>775689</v>
      </c>
      <c r="B5548" t="s">
        <v>1999</v>
      </c>
      <c r="C5548" t="s">
        <v>5692</v>
      </c>
      <c r="D5548" t="s">
        <v>1234</v>
      </c>
      <c r="E5548" t="s">
        <v>1254</v>
      </c>
      <c r="F5548" t="s">
        <v>59</v>
      </c>
      <c r="G5548" t="s">
        <v>1237</v>
      </c>
      <c r="H5548" t="s">
        <v>1243</v>
      </c>
      <c r="I5548">
        <v>9150173</v>
      </c>
      <c r="J5548">
        <v>99</v>
      </c>
    </row>
    <row r="5549" spans="1:10">
      <c r="A5549">
        <v>805676</v>
      </c>
      <c r="B5549" t="s">
        <v>2159</v>
      </c>
      <c r="C5549" t="s">
        <v>5693</v>
      </c>
      <c r="D5549" t="s">
        <v>1241</v>
      </c>
      <c r="E5549" t="s">
        <v>1242</v>
      </c>
      <c r="F5549" t="s">
        <v>380</v>
      </c>
      <c r="G5549" t="s">
        <v>1237</v>
      </c>
      <c r="J5549">
        <v>83</v>
      </c>
    </row>
    <row r="5550" spans="1:10">
      <c r="A5550">
        <v>808324</v>
      </c>
      <c r="B5550" t="s">
        <v>1267</v>
      </c>
      <c r="C5550" t="s">
        <v>5693</v>
      </c>
      <c r="D5550" t="s">
        <v>1241</v>
      </c>
      <c r="E5550" t="s">
        <v>1249</v>
      </c>
      <c r="F5550" t="s">
        <v>1261</v>
      </c>
      <c r="G5550" t="s">
        <v>1237</v>
      </c>
      <c r="J5550">
        <v>4</v>
      </c>
    </row>
    <row r="5551" spans="1:10">
      <c r="A5551">
        <v>810652</v>
      </c>
      <c r="B5551" t="s">
        <v>5694</v>
      </c>
      <c r="C5551" t="s">
        <v>5693</v>
      </c>
      <c r="D5551" t="s">
        <v>1241</v>
      </c>
      <c r="E5551" t="s">
        <v>1254</v>
      </c>
      <c r="F5551" t="s">
        <v>380</v>
      </c>
      <c r="G5551" t="s">
        <v>1237</v>
      </c>
      <c r="J5551">
        <v>5</v>
      </c>
    </row>
    <row r="5552" spans="1:10">
      <c r="A5552">
        <v>713012</v>
      </c>
      <c r="B5552" t="s">
        <v>1258</v>
      </c>
      <c r="C5552" t="s">
        <v>5695</v>
      </c>
      <c r="D5552" t="s">
        <v>1234</v>
      </c>
      <c r="E5552" t="s">
        <v>1254</v>
      </c>
      <c r="F5552" t="s">
        <v>380</v>
      </c>
      <c r="G5552" t="s">
        <v>1237</v>
      </c>
      <c r="J5552">
        <v>5</v>
      </c>
    </row>
    <row r="5553" spans="1:10">
      <c r="A5553">
        <v>889162</v>
      </c>
      <c r="B5553" t="s">
        <v>915</v>
      </c>
      <c r="C5553" t="s">
        <v>5696</v>
      </c>
      <c r="D5553" t="s">
        <v>1241</v>
      </c>
      <c r="E5553" t="s">
        <v>1242</v>
      </c>
      <c r="F5553" t="s">
        <v>380</v>
      </c>
      <c r="G5553" t="s">
        <v>1237</v>
      </c>
      <c r="H5553" t="s">
        <v>1243</v>
      </c>
      <c r="J5553">
        <v>9</v>
      </c>
    </row>
    <row r="5554" spans="1:10">
      <c r="A5554">
        <v>776158</v>
      </c>
      <c r="B5554" t="s">
        <v>5697</v>
      </c>
      <c r="C5554" t="s">
        <v>5698</v>
      </c>
      <c r="D5554" t="s">
        <v>1234</v>
      </c>
      <c r="E5554" t="s">
        <v>1236</v>
      </c>
      <c r="F5554" t="s">
        <v>169</v>
      </c>
      <c r="G5554" t="s">
        <v>1237</v>
      </c>
      <c r="H5554" t="s">
        <v>1243</v>
      </c>
      <c r="J5554">
        <v>10</v>
      </c>
    </row>
    <row r="5555" spans="1:10">
      <c r="A5555">
        <v>800582</v>
      </c>
      <c r="B5555" t="s">
        <v>1326</v>
      </c>
      <c r="C5555" t="s">
        <v>5699</v>
      </c>
      <c r="D5555" t="s">
        <v>1241</v>
      </c>
      <c r="E5555" t="s">
        <v>1242</v>
      </c>
      <c r="F5555" t="s">
        <v>380</v>
      </c>
      <c r="G5555" t="s">
        <v>1237</v>
      </c>
      <c r="H5555" t="s">
        <v>1243</v>
      </c>
      <c r="J5555">
        <v>83</v>
      </c>
    </row>
    <row r="5556" spans="1:10">
      <c r="A5556">
        <v>812261</v>
      </c>
      <c r="B5556" t="s">
        <v>2028</v>
      </c>
      <c r="C5556" t="s">
        <v>5700</v>
      </c>
      <c r="D5556" t="s">
        <v>1241</v>
      </c>
      <c r="F5556" t="s">
        <v>380</v>
      </c>
      <c r="G5556" t="s">
        <v>1237</v>
      </c>
      <c r="J5556">
        <v>87</v>
      </c>
    </row>
    <row r="5557" spans="1:10">
      <c r="A5557">
        <v>888879</v>
      </c>
      <c r="B5557" t="s">
        <v>2537</v>
      </c>
      <c r="C5557" t="s">
        <v>5701</v>
      </c>
      <c r="D5557" t="s">
        <v>1241</v>
      </c>
      <c r="F5557" t="s">
        <v>22</v>
      </c>
      <c r="G5557" t="s">
        <v>1237</v>
      </c>
      <c r="H5557" t="s">
        <v>1243</v>
      </c>
      <c r="I5557">
        <v>9155038</v>
      </c>
      <c r="J5557">
        <v>1</v>
      </c>
    </row>
    <row r="5558" spans="1:10">
      <c r="A5558">
        <v>717413</v>
      </c>
      <c r="B5558" t="s">
        <v>938</v>
      </c>
      <c r="C5558" t="s">
        <v>5702</v>
      </c>
      <c r="D5558" t="s">
        <v>1234</v>
      </c>
      <c r="F5558" t="s">
        <v>380</v>
      </c>
      <c r="G5558" t="s">
        <v>1237</v>
      </c>
      <c r="J5558">
        <v>71</v>
      </c>
    </row>
    <row r="5559" spans="1:10">
      <c r="A5559">
        <v>705903</v>
      </c>
      <c r="B5559" t="s">
        <v>935</v>
      </c>
      <c r="C5559" t="s">
        <v>5703</v>
      </c>
      <c r="D5559" t="s">
        <v>1234</v>
      </c>
      <c r="E5559" t="s">
        <v>1249</v>
      </c>
      <c r="F5559" t="s">
        <v>380</v>
      </c>
      <c r="G5559" t="s">
        <v>1237</v>
      </c>
      <c r="H5559" t="s">
        <v>1243</v>
      </c>
      <c r="J5559">
        <v>84</v>
      </c>
    </row>
    <row r="5560" spans="1:10">
      <c r="A5560">
        <v>712676</v>
      </c>
      <c r="B5560" t="s">
        <v>935</v>
      </c>
      <c r="C5560" t="s">
        <v>5704</v>
      </c>
      <c r="D5560" t="s">
        <v>1234</v>
      </c>
      <c r="E5560" t="s">
        <v>1271</v>
      </c>
      <c r="F5560" t="s">
        <v>380</v>
      </c>
      <c r="G5560" t="s">
        <v>1237</v>
      </c>
      <c r="J5560">
        <v>75</v>
      </c>
    </row>
    <row r="5561" spans="1:10">
      <c r="A5561">
        <v>775660</v>
      </c>
      <c r="B5561" t="s">
        <v>675</v>
      </c>
      <c r="C5561" t="s">
        <v>5705</v>
      </c>
      <c r="D5561" t="s">
        <v>1234</v>
      </c>
      <c r="F5561" t="s">
        <v>181</v>
      </c>
      <c r="G5561" t="s">
        <v>1237</v>
      </c>
      <c r="H5561" t="s">
        <v>1243</v>
      </c>
      <c r="I5561">
        <v>9150182</v>
      </c>
      <c r="J5561">
        <v>98</v>
      </c>
    </row>
    <row r="5562" spans="1:10">
      <c r="A5562">
        <v>717215</v>
      </c>
      <c r="B5562" t="s">
        <v>938</v>
      </c>
      <c r="C5562" t="s">
        <v>5706</v>
      </c>
      <c r="D5562" t="s">
        <v>1234</v>
      </c>
      <c r="E5562" t="s">
        <v>1248</v>
      </c>
      <c r="F5562" t="s">
        <v>171</v>
      </c>
      <c r="G5562" t="s">
        <v>1237</v>
      </c>
      <c r="H5562" t="s">
        <v>1243</v>
      </c>
      <c r="I5562">
        <v>9150274</v>
      </c>
      <c r="J5562">
        <v>3</v>
      </c>
    </row>
    <row r="5563" spans="1:10">
      <c r="A5563">
        <v>808246</v>
      </c>
      <c r="B5563" t="s">
        <v>1406</v>
      </c>
      <c r="C5563" t="s">
        <v>5707</v>
      </c>
      <c r="D5563" t="s">
        <v>1241</v>
      </c>
      <c r="E5563" t="s">
        <v>1248</v>
      </c>
      <c r="F5563" t="s">
        <v>171</v>
      </c>
      <c r="G5563" t="s">
        <v>1237</v>
      </c>
      <c r="H5563" t="s">
        <v>1243</v>
      </c>
      <c r="J5563">
        <v>6</v>
      </c>
    </row>
    <row r="5564" spans="1:10">
      <c r="A5564">
        <v>704336</v>
      </c>
      <c r="B5564" t="s">
        <v>1671</v>
      </c>
      <c r="C5564" t="s">
        <v>5708</v>
      </c>
      <c r="D5564" t="s">
        <v>1234</v>
      </c>
      <c r="F5564" t="s">
        <v>380</v>
      </c>
      <c r="G5564" t="s">
        <v>1237</v>
      </c>
      <c r="H5564" t="s">
        <v>1243</v>
      </c>
      <c r="J5564">
        <v>90</v>
      </c>
    </row>
    <row r="5565" spans="1:10">
      <c r="A5565">
        <v>776111</v>
      </c>
      <c r="B5565" t="s">
        <v>675</v>
      </c>
      <c r="C5565" t="s">
        <v>5709</v>
      </c>
      <c r="D5565" t="s">
        <v>1234</v>
      </c>
      <c r="F5565" t="s">
        <v>380</v>
      </c>
      <c r="G5565" t="s">
        <v>1237</v>
      </c>
      <c r="H5565" t="s">
        <v>1243</v>
      </c>
      <c r="J5565">
        <v>8</v>
      </c>
    </row>
    <row r="5566" spans="1:10">
      <c r="A5566">
        <v>889369</v>
      </c>
      <c r="B5566" t="s">
        <v>1351</v>
      </c>
      <c r="C5566" t="s">
        <v>5710</v>
      </c>
      <c r="D5566" t="s">
        <v>1241</v>
      </c>
      <c r="E5566" t="s">
        <v>1254</v>
      </c>
      <c r="F5566" t="s">
        <v>1261</v>
      </c>
      <c r="G5566" t="s">
        <v>1237</v>
      </c>
      <c r="H5566" t="s">
        <v>1243</v>
      </c>
      <c r="J5566">
        <v>2</v>
      </c>
    </row>
    <row r="5567" spans="1:10">
      <c r="A5567">
        <v>708689</v>
      </c>
      <c r="B5567" t="s">
        <v>935</v>
      </c>
      <c r="C5567" t="s">
        <v>5711</v>
      </c>
      <c r="D5567" t="s">
        <v>1234</v>
      </c>
      <c r="E5567" t="s">
        <v>1236</v>
      </c>
      <c r="F5567" t="s">
        <v>380</v>
      </c>
      <c r="G5567" t="s">
        <v>1237</v>
      </c>
      <c r="J5567">
        <v>69</v>
      </c>
    </row>
    <row r="5568" spans="1:10">
      <c r="A5568">
        <v>718929</v>
      </c>
      <c r="B5568" t="s">
        <v>671</v>
      </c>
      <c r="C5568" t="s">
        <v>5712</v>
      </c>
      <c r="D5568" t="s">
        <v>1234</v>
      </c>
      <c r="E5568" t="s">
        <v>1271</v>
      </c>
      <c r="F5568" t="s">
        <v>380</v>
      </c>
      <c r="G5568" t="s">
        <v>1237</v>
      </c>
      <c r="H5568" t="s">
        <v>1243</v>
      </c>
      <c r="J5568">
        <v>90</v>
      </c>
    </row>
    <row r="5569" spans="1:10">
      <c r="A5569">
        <v>715673</v>
      </c>
      <c r="B5569" t="s">
        <v>675</v>
      </c>
      <c r="C5569" t="s">
        <v>5713</v>
      </c>
      <c r="D5569" t="s">
        <v>1234</v>
      </c>
      <c r="E5569" t="s">
        <v>1249</v>
      </c>
      <c r="F5569" t="s">
        <v>1261</v>
      </c>
      <c r="G5569" t="s">
        <v>1237</v>
      </c>
      <c r="J5569">
        <v>2</v>
      </c>
    </row>
    <row r="5570" spans="1:10">
      <c r="A5570">
        <v>705216</v>
      </c>
      <c r="B5570" t="s">
        <v>1023</v>
      </c>
      <c r="C5570" t="s">
        <v>5713</v>
      </c>
      <c r="D5570" t="s">
        <v>1234</v>
      </c>
      <c r="E5570" t="s">
        <v>1248</v>
      </c>
      <c r="F5570" t="s">
        <v>380</v>
      </c>
      <c r="G5570" t="s">
        <v>1237</v>
      </c>
      <c r="H5570" t="s">
        <v>1243</v>
      </c>
      <c r="J5570">
        <v>89</v>
      </c>
    </row>
    <row r="5571" spans="1:10">
      <c r="A5571">
        <v>803398</v>
      </c>
      <c r="B5571" t="s">
        <v>1307</v>
      </c>
      <c r="C5571" t="s">
        <v>5714</v>
      </c>
      <c r="D5571" t="s">
        <v>1241</v>
      </c>
      <c r="E5571" t="s">
        <v>1235</v>
      </c>
      <c r="F5571" t="s">
        <v>380</v>
      </c>
      <c r="G5571" t="s">
        <v>1237</v>
      </c>
      <c r="J5571">
        <v>7</v>
      </c>
    </row>
    <row r="5572" spans="1:10">
      <c r="A5572">
        <v>708267</v>
      </c>
      <c r="B5572" t="s">
        <v>1539</v>
      </c>
      <c r="C5572" t="s">
        <v>5715</v>
      </c>
      <c r="D5572" t="s">
        <v>1234</v>
      </c>
      <c r="E5572" t="s">
        <v>1254</v>
      </c>
      <c r="F5572" t="s">
        <v>380</v>
      </c>
      <c r="G5572" t="s">
        <v>1237</v>
      </c>
      <c r="J5572">
        <v>4</v>
      </c>
    </row>
    <row r="5573" spans="1:10">
      <c r="A5573">
        <v>704514</v>
      </c>
      <c r="B5573" t="s">
        <v>1247</v>
      </c>
      <c r="C5573" t="s">
        <v>5716</v>
      </c>
      <c r="D5573" t="s">
        <v>1234</v>
      </c>
      <c r="E5573" t="s">
        <v>1250</v>
      </c>
      <c r="F5573" t="s">
        <v>1888</v>
      </c>
      <c r="G5573" t="s">
        <v>1237</v>
      </c>
      <c r="J5573">
        <v>62</v>
      </c>
    </row>
    <row r="5574" spans="1:10">
      <c r="A5574">
        <v>706425</v>
      </c>
      <c r="B5574" t="s">
        <v>1539</v>
      </c>
      <c r="C5574" t="s">
        <v>5717</v>
      </c>
      <c r="D5574" t="s">
        <v>1234</v>
      </c>
      <c r="E5574" t="s">
        <v>1236</v>
      </c>
      <c r="F5574" t="s">
        <v>380</v>
      </c>
      <c r="G5574" t="s">
        <v>1237</v>
      </c>
      <c r="H5574" t="s">
        <v>1243</v>
      </c>
      <c r="J5574">
        <v>89</v>
      </c>
    </row>
    <row r="5575" spans="1:10">
      <c r="A5575">
        <v>801028</v>
      </c>
      <c r="B5575" t="s">
        <v>5718</v>
      </c>
      <c r="C5575" t="s">
        <v>5719</v>
      </c>
      <c r="D5575" t="s">
        <v>1241</v>
      </c>
      <c r="E5575" t="s">
        <v>1254</v>
      </c>
      <c r="F5575" t="s">
        <v>380</v>
      </c>
      <c r="G5575" t="s">
        <v>1237</v>
      </c>
      <c r="J5575">
        <v>7</v>
      </c>
    </row>
    <row r="5576" spans="1:10">
      <c r="A5576">
        <v>708792</v>
      </c>
      <c r="B5576" t="s">
        <v>1425</v>
      </c>
      <c r="C5576" t="s">
        <v>5720</v>
      </c>
      <c r="D5576" t="s">
        <v>1234</v>
      </c>
      <c r="E5576" t="s">
        <v>1236</v>
      </c>
      <c r="F5576" t="s">
        <v>210</v>
      </c>
      <c r="G5576" t="s">
        <v>1237</v>
      </c>
      <c r="J5576">
        <v>3</v>
      </c>
    </row>
    <row r="5577" spans="1:10">
      <c r="A5577">
        <v>802898</v>
      </c>
      <c r="B5577" t="s">
        <v>1469</v>
      </c>
      <c r="C5577" t="s">
        <v>5721</v>
      </c>
      <c r="D5577" t="s">
        <v>1241</v>
      </c>
      <c r="E5577" t="s">
        <v>1236</v>
      </c>
      <c r="F5577" t="s">
        <v>210</v>
      </c>
      <c r="G5577" t="s">
        <v>1237</v>
      </c>
      <c r="J5577">
        <v>67</v>
      </c>
    </row>
    <row r="5578" spans="1:10">
      <c r="A5578">
        <v>711702</v>
      </c>
      <c r="B5578" t="s">
        <v>1349</v>
      </c>
      <c r="C5578" t="s">
        <v>5725</v>
      </c>
      <c r="D5578" t="s">
        <v>1234</v>
      </c>
      <c r="E5578" t="s">
        <v>1236</v>
      </c>
      <c r="F5578" t="s">
        <v>179</v>
      </c>
    </row>
    <row r="5579" spans="1:10">
      <c r="A5579">
        <v>775801</v>
      </c>
      <c r="B5579" t="s">
        <v>1133</v>
      </c>
      <c r="C5579" t="s">
        <v>5726</v>
      </c>
      <c r="D5579" t="s">
        <v>1234</v>
      </c>
      <c r="E5579" t="s">
        <v>1264</v>
      </c>
      <c r="F5579" t="s">
        <v>5727</v>
      </c>
    </row>
    <row r="5580" spans="1:10">
      <c r="A5580">
        <v>775411</v>
      </c>
      <c r="B5580" t="s">
        <v>2811</v>
      </c>
      <c r="C5580" t="s">
        <v>5728</v>
      </c>
      <c r="D5580" t="s">
        <v>1234</v>
      </c>
      <c r="E5580" t="s">
        <v>1250</v>
      </c>
      <c r="F5580" t="s">
        <v>5729</v>
      </c>
    </row>
    <row r="5581" spans="1:10">
      <c r="A5581">
        <v>775412</v>
      </c>
      <c r="B5581" t="s">
        <v>2164</v>
      </c>
      <c r="C5581" t="s">
        <v>5728</v>
      </c>
      <c r="D5581" t="s">
        <v>1234</v>
      </c>
      <c r="E5581" t="s">
        <v>1250</v>
      </c>
      <c r="F5581" t="s">
        <v>5729</v>
      </c>
    </row>
    <row r="5582" spans="1:10">
      <c r="A5582">
        <v>773631</v>
      </c>
      <c r="B5582" t="s">
        <v>1063</v>
      </c>
      <c r="C5582" t="s">
        <v>1480</v>
      </c>
      <c r="D5582" t="s">
        <v>1234</v>
      </c>
      <c r="E5582" t="s">
        <v>1236</v>
      </c>
      <c r="F5582" t="s">
        <v>566</v>
      </c>
    </row>
    <row r="5583" spans="1:10">
      <c r="A5583">
        <v>887094</v>
      </c>
      <c r="B5583" t="s">
        <v>1745</v>
      </c>
      <c r="C5583" t="s">
        <v>1514</v>
      </c>
      <c r="D5583" t="s">
        <v>1241</v>
      </c>
      <c r="E5583" t="s">
        <v>1236</v>
      </c>
      <c r="F5583" t="s">
        <v>179</v>
      </c>
    </row>
    <row r="5584" spans="1:10">
      <c r="A5584">
        <v>776257</v>
      </c>
      <c r="B5584" t="s">
        <v>5733</v>
      </c>
      <c r="C5584" t="s">
        <v>1522</v>
      </c>
      <c r="D5584" t="s">
        <v>1234</v>
      </c>
      <c r="E5584" t="s">
        <v>1256</v>
      </c>
      <c r="F5584" t="s">
        <v>313</v>
      </c>
    </row>
    <row r="5585" spans="1:6">
      <c r="A5585">
        <v>885956</v>
      </c>
      <c r="B5585" t="s">
        <v>5735</v>
      </c>
      <c r="C5585" t="s">
        <v>5736</v>
      </c>
      <c r="D5585" t="s">
        <v>1241</v>
      </c>
      <c r="E5585" t="s">
        <v>1249</v>
      </c>
      <c r="F5585" t="s">
        <v>1769</v>
      </c>
    </row>
    <row r="5586" spans="1:6">
      <c r="A5586">
        <v>718725</v>
      </c>
      <c r="B5586" t="s">
        <v>2164</v>
      </c>
      <c r="C5586" t="s">
        <v>1673</v>
      </c>
      <c r="D5586" t="s">
        <v>1234</v>
      </c>
      <c r="E5586" t="s">
        <v>1271</v>
      </c>
      <c r="F5586" t="s">
        <v>179</v>
      </c>
    </row>
    <row r="5587" spans="1:6">
      <c r="A5587">
        <v>716380</v>
      </c>
      <c r="B5587" t="s">
        <v>1399</v>
      </c>
      <c r="C5587" t="s">
        <v>1673</v>
      </c>
      <c r="D5587" t="s">
        <v>1234</v>
      </c>
      <c r="E5587" t="s">
        <v>1271</v>
      </c>
      <c r="F5587" t="s">
        <v>179</v>
      </c>
    </row>
    <row r="5588" spans="1:6">
      <c r="A5588">
        <v>809509</v>
      </c>
      <c r="B5588" t="s">
        <v>130</v>
      </c>
      <c r="C5588" t="s">
        <v>1850</v>
      </c>
      <c r="D5588" t="s">
        <v>1241</v>
      </c>
      <c r="E5588" t="s">
        <v>1248</v>
      </c>
      <c r="F5588" t="s">
        <v>169</v>
      </c>
    </row>
    <row r="5589" spans="1:6">
      <c r="A5589">
        <v>774465</v>
      </c>
      <c r="B5589" t="s">
        <v>5738</v>
      </c>
      <c r="C5589" t="s">
        <v>1868</v>
      </c>
      <c r="D5589" t="s">
        <v>1234</v>
      </c>
      <c r="E5589" t="s">
        <v>1256</v>
      </c>
      <c r="F5589" t="s">
        <v>1593</v>
      </c>
    </row>
    <row r="5590" spans="1:6">
      <c r="A5590">
        <v>887873</v>
      </c>
      <c r="B5590" t="s">
        <v>990</v>
      </c>
      <c r="C5590" t="s">
        <v>5739</v>
      </c>
      <c r="D5590" t="s">
        <v>1241</v>
      </c>
      <c r="F5590" t="s">
        <v>195</v>
      </c>
    </row>
    <row r="5591" spans="1:6">
      <c r="A5591">
        <v>705325</v>
      </c>
      <c r="B5591" t="s">
        <v>1880</v>
      </c>
      <c r="C5591" t="s">
        <v>5741</v>
      </c>
      <c r="D5591" t="s">
        <v>1234</v>
      </c>
      <c r="F5591" t="s">
        <v>219</v>
      </c>
    </row>
    <row r="5592" spans="1:6">
      <c r="A5592">
        <v>705719</v>
      </c>
      <c r="B5592" t="s">
        <v>1153</v>
      </c>
      <c r="C5592" t="s">
        <v>1943</v>
      </c>
      <c r="D5592" t="s">
        <v>1234</v>
      </c>
      <c r="E5592" t="s">
        <v>1256</v>
      </c>
      <c r="F5592" t="s">
        <v>179</v>
      </c>
    </row>
    <row r="5593" spans="1:6">
      <c r="A5593">
        <v>886648</v>
      </c>
      <c r="B5593" t="s">
        <v>923</v>
      </c>
      <c r="C5593" t="s">
        <v>1949</v>
      </c>
      <c r="D5593" t="s">
        <v>1241</v>
      </c>
      <c r="E5593" t="s">
        <v>1236</v>
      </c>
      <c r="F5593" t="s">
        <v>195</v>
      </c>
    </row>
    <row r="5594" spans="1:6">
      <c r="A5594">
        <v>886578</v>
      </c>
      <c r="B5594" t="s">
        <v>1429</v>
      </c>
      <c r="C5594" t="s">
        <v>1957</v>
      </c>
      <c r="D5594" t="s">
        <v>1241</v>
      </c>
      <c r="E5594" t="s">
        <v>1249</v>
      </c>
      <c r="F5594" t="s">
        <v>1769</v>
      </c>
    </row>
    <row r="5595" spans="1:6">
      <c r="A5595">
        <v>777355</v>
      </c>
      <c r="B5595" t="s">
        <v>661</v>
      </c>
      <c r="C5595" t="s">
        <v>1969</v>
      </c>
      <c r="D5595" t="s">
        <v>1234</v>
      </c>
      <c r="E5595" t="s">
        <v>1254</v>
      </c>
      <c r="F5595" t="s">
        <v>3153</v>
      </c>
    </row>
    <row r="5596" spans="1:6">
      <c r="A5596">
        <v>800630</v>
      </c>
      <c r="B5596" t="s">
        <v>2546</v>
      </c>
      <c r="C5596" t="s">
        <v>1974</v>
      </c>
      <c r="D5596" t="s">
        <v>1241</v>
      </c>
      <c r="E5596" t="s">
        <v>1236</v>
      </c>
      <c r="F5596" t="s">
        <v>179</v>
      </c>
    </row>
    <row r="5597" spans="1:6">
      <c r="A5597">
        <v>778833</v>
      </c>
      <c r="B5597" t="s">
        <v>1477</v>
      </c>
      <c r="C5597" t="s">
        <v>2001</v>
      </c>
      <c r="D5597" t="s">
        <v>1234</v>
      </c>
      <c r="E5597" t="s">
        <v>1236</v>
      </c>
      <c r="F5597" t="s">
        <v>2998</v>
      </c>
    </row>
    <row r="5598" spans="1:6">
      <c r="A5598">
        <v>776254</v>
      </c>
      <c r="B5598" t="s">
        <v>1392</v>
      </c>
      <c r="C5598" t="s">
        <v>5744</v>
      </c>
      <c r="D5598" t="s">
        <v>1234</v>
      </c>
      <c r="E5598" t="s">
        <v>1256</v>
      </c>
      <c r="F5598" t="s">
        <v>313</v>
      </c>
    </row>
    <row r="5599" spans="1:6">
      <c r="A5599">
        <v>716284</v>
      </c>
      <c r="B5599" t="s">
        <v>1288</v>
      </c>
      <c r="C5599" t="s">
        <v>2049</v>
      </c>
      <c r="D5599" t="s">
        <v>1234</v>
      </c>
      <c r="E5599" t="s">
        <v>1256</v>
      </c>
      <c r="F5599" t="s">
        <v>1647</v>
      </c>
    </row>
    <row r="5600" spans="1:6">
      <c r="A5600">
        <v>713686</v>
      </c>
      <c r="B5600" t="s">
        <v>675</v>
      </c>
      <c r="C5600" t="s">
        <v>2067</v>
      </c>
      <c r="D5600" t="s">
        <v>1234</v>
      </c>
      <c r="E5600" t="s">
        <v>1256</v>
      </c>
      <c r="F5600" t="s">
        <v>179</v>
      </c>
    </row>
    <row r="5601" spans="1:6">
      <c r="A5601">
        <v>715103</v>
      </c>
      <c r="B5601" t="s">
        <v>1028</v>
      </c>
      <c r="C5601" t="s">
        <v>2073</v>
      </c>
      <c r="D5601" t="s">
        <v>1234</v>
      </c>
      <c r="E5601" t="s">
        <v>1271</v>
      </c>
      <c r="F5601" t="s">
        <v>5746</v>
      </c>
    </row>
    <row r="5602" spans="1:6">
      <c r="A5602">
        <v>889282</v>
      </c>
      <c r="B5602" t="s">
        <v>1636</v>
      </c>
      <c r="C5602" t="s">
        <v>2118</v>
      </c>
      <c r="D5602" t="s">
        <v>1241</v>
      </c>
      <c r="E5602" t="s">
        <v>1271</v>
      </c>
      <c r="F5602" t="s">
        <v>313</v>
      </c>
    </row>
    <row r="5603" spans="1:6">
      <c r="A5603">
        <v>889238</v>
      </c>
      <c r="B5603" t="s">
        <v>5718</v>
      </c>
      <c r="C5603" t="s">
        <v>5747</v>
      </c>
      <c r="D5603" t="s">
        <v>1241</v>
      </c>
      <c r="E5603" t="s">
        <v>1312</v>
      </c>
      <c r="F5603" t="s">
        <v>5748</v>
      </c>
    </row>
    <row r="5604" spans="1:6">
      <c r="A5604">
        <v>712377</v>
      </c>
      <c r="B5604" t="s">
        <v>1323</v>
      </c>
      <c r="C5604" t="s">
        <v>2173</v>
      </c>
      <c r="D5604" t="s">
        <v>1234</v>
      </c>
      <c r="E5604" t="s">
        <v>1271</v>
      </c>
      <c r="F5604" t="s">
        <v>3561</v>
      </c>
    </row>
    <row r="5605" spans="1:6">
      <c r="A5605">
        <v>155966</v>
      </c>
      <c r="B5605" t="s">
        <v>1528</v>
      </c>
      <c r="C5605" t="s">
        <v>2212</v>
      </c>
      <c r="D5605" t="s">
        <v>1241</v>
      </c>
      <c r="E5605" t="s">
        <v>1256</v>
      </c>
      <c r="F5605" t="s">
        <v>5749</v>
      </c>
    </row>
    <row r="5606" spans="1:6">
      <c r="A5606">
        <v>807444</v>
      </c>
      <c r="B5606" t="s">
        <v>1985</v>
      </c>
      <c r="C5606" t="s">
        <v>5750</v>
      </c>
      <c r="D5606" t="s">
        <v>1241</v>
      </c>
      <c r="E5606" t="s">
        <v>1245</v>
      </c>
      <c r="F5606" t="s">
        <v>169</v>
      </c>
    </row>
    <row r="5607" spans="1:6">
      <c r="A5607">
        <v>706276</v>
      </c>
      <c r="B5607" t="s">
        <v>1133</v>
      </c>
      <c r="C5607" t="s">
        <v>5752</v>
      </c>
      <c r="D5607" t="s">
        <v>1234</v>
      </c>
      <c r="F5607" t="s">
        <v>5753</v>
      </c>
    </row>
    <row r="5608" spans="1:6">
      <c r="A5608">
        <v>715155</v>
      </c>
      <c r="B5608" t="s">
        <v>1258</v>
      </c>
      <c r="C5608" t="s">
        <v>5752</v>
      </c>
      <c r="D5608" t="s">
        <v>1234</v>
      </c>
      <c r="F5608" t="s">
        <v>5753</v>
      </c>
    </row>
    <row r="5609" spans="1:6">
      <c r="A5609">
        <v>811667</v>
      </c>
      <c r="B5609" t="s">
        <v>1817</v>
      </c>
      <c r="C5609" t="s">
        <v>5754</v>
      </c>
      <c r="D5609" t="s">
        <v>1241</v>
      </c>
      <c r="F5609" t="s">
        <v>5753</v>
      </c>
    </row>
    <row r="5610" spans="1:6">
      <c r="A5610">
        <v>801765</v>
      </c>
      <c r="B5610" t="s">
        <v>2897</v>
      </c>
      <c r="C5610" t="s">
        <v>2329</v>
      </c>
      <c r="D5610" t="s">
        <v>1241</v>
      </c>
      <c r="E5610" t="s">
        <v>1264</v>
      </c>
      <c r="F5610" t="s">
        <v>169</v>
      </c>
    </row>
    <row r="5611" spans="1:6">
      <c r="A5611">
        <v>887368</v>
      </c>
      <c r="B5611" t="s">
        <v>2910</v>
      </c>
      <c r="C5611" t="s">
        <v>5755</v>
      </c>
      <c r="D5611" t="s">
        <v>1241</v>
      </c>
      <c r="E5611" t="s">
        <v>1256</v>
      </c>
      <c r="F5611" t="s">
        <v>5756</v>
      </c>
    </row>
    <row r="5612" spans="1:6">
      <c r="A5612">
        <v>806428</v>
      </c>
      <c r="B5612" t="s">
        <v>1400</v>
      </c>
      <c r="C5612" t="s">
        <v>5757</v>
      </c>
      <c r="D5612" t="s">
        <v>1241</v>
      </c>
      <c r="E5612" t="s">
        <v>1256</v>
      </c>
      <c r="F5612" t="s">
        <v>179</v>
      </c>
    </row>
    <row r="5613" spans="1:6">
      <c r="A5613">
        <v>887649</v>
      </c>
      <c r="B5613" t="s">
        <v>1279</v>
      </c>
      <c r="C5613" t="s">
        <v>5758</v>
      </c>
      <c r="D5613" t="s">
        <v>1241</v>
      </c>
      <c r="E5613" t="s">
        <v>1236</v>
      </c>
      <c r="F5613" t="s">
        <v>179</v>
      </c>
    </row>
    <row r="5614" spans="1:6">
      <c r="A5614">
        <v>773669</v>
      </c>
      <c r="B5614" t="s">
        <v>1539</v>
      </c>
      <c r="C5614" t="s">
        <v>5760</v>
      </c>
      <c r="D5614" t="s">
        <v>1234</v>
      </c>
      <c r="E5614" t="s">
        <v>1264</v>
      </c>
      <c r="F5614" t="s">
        <v>179</v>
      </c>
    </row>
    <row r="5615" spans="1:6">
      <c r="A5615">
        <v>707960</v>
      </c>
      <c r="B5615" t="s">
        <v>1023</v>
      </c>
      <c r="C5615" t="s">
        <v>944</v>
      </c>
      <c r="D5615" t="s">
        <v>1234</v>
      </c>
      <c r="E5615" t="s">
        <v>1271</v>
      </c>
      <c r="F5615" t="s">
        <v>179</v>
      </c>
    </row>
    <row r="5616" spans="1:6">
      <c r="A5616">
        <v>885409</v>
      </c>
      <c r="B5616" t="s">
        <v>1252</v>
      </c>
      <c r="C5616" t="s">
        <v>5761</v>
      </c>
      <c r="D5616" t="s">
        <v>1241</v>
      </c>
      <c r="F5616" t="s">
        <v>1829</v>
      </c>
    </row>
    <row r="5617" spans="1:6">
      <c r="A5617">
        <v>809254</v>
      </c>
      <c r="B5617" t="s">
        <v>1592</v>
      </c>
      <c r="C5617" t="s">
        <v>5761</v>
      </c>
      <c r="D5617" t="s">
        <v>1241</v>
      </c>
      <c r="F5617" t="s">
        <v>1829</v>
      </c>
    </row>
    <row r="5618" spans="1:6">
      <c r="A5618">
        <v>706179</v>
      </c>
      <c r="B5618" t="s">
        <v>527</v>
      </c>
      <c r="C5618" t="s">
        <v>2594</v>
      </c>
      <c r="D5618" t="s">
        <v>1234</v>
      </c>
      <c r="E5618" t="s">
        <v>1264</v>
      </c>
      <c r="F5618" t="s">
        <v>179</v>
      </c>
    </row>
    <row r="5619" spans="1:6">
      <c r="A5619">
        <v>803540</v>
      </c>
      <c r="B5619" t="s">
        <v>1351</v>
      </c>
      <c r="C5619" t="s">
        <v>5762</v>
      </c>
      <c r="D5619" t="s">
        <v>1241</v>
      </c>
      <c r="E5619" t="s">
        <v>1319</v>
      </c>
      <c r="F5619" t="s">
        <v>5763</v>
      </c>
    </row>
    <row r="5620" spans="1:6">
      <c r="A5620">
        <v>776255</v>
      </c>
      <c r="B5620" t="s">
        <v>1842</v>
      </c>
      <c r="C5620" t="s">
        <v>5764</v>
      </c>
      <c r="D5620" t="s">
        <v>1234</v>
      </c>
      <c r="E5620" t="s">
        <v>1236</v>
      </c>
      <c r="F5620" t="s">
        <v>313</v>
      </c>
    </row>
    <row r="5621" spans="1:6">
      <c r="A5621">
        <v>715793</v>
      </c>
      <c r="B5621" t="s">
        <v>1153</v>
      </c>
      <c r="C5621" t="s">
        <v>5764</v>
      </c>
      <c r="D5621" t="s">
        <v>1234</v>
      </c>
      <c r="E5621" t="s">
        <v>1236</v>
      </c>
      <c r="F5621" t="s">
        <v>179</v>
      </c>
    </row>
    <row r="5622" spans="1:6">
      <c r="A5622">
        <v>777099</v>
      </c>
      <c r="B5622" t="s">
        <v>1023</v>
      </c>
      <c r="C5622" t="s">
        <v>2673</v>
      </c>
      <c r="D5622" t="s">
        <v>1234</v>
      </c>
      <c r="E5622" t="s">
        <v>1236</v>
      </c>
      <c r="F5622" t="s">
        <v>313</v>
      </c>
    </row>
    <row r="5623" spans="1:6">
      <c r="A5623">
        <v>704838</v>
      </c>
      <c r="B5623" t="s">
        <v>1288</v>
      </c>
      <c r="C5623" t="s">
        <v>5765</v>
      </c>
      <c r="D5623" t="s">
        <v>1234</v>
      </c>
      <c r="F5623" t="s">
        <v>5766</v>
      </c>
    </row>
    <row r="5624" spans="1:6">
      <c r="A5624">
        <v>889992</v>
      </c>
      <c r="B5624" t="s">
        <v>1166</v>
      </c>
      <c r="C5624" t="s">
        <v>5767</v>
      </c>
      <c r="D5624" t="s">
        <v>1241</v>
      </c>
      <c r="E5624" t="s">
        <v>1236</v>
      </c>
      <c r="F5624" t="s">
        <v>195</v>
      </c>
    </row>
    <row r="5625" spans="1:6">
      <c r="A5625">
        <v>700184</v>
      </c>
      <c r="B5625" t="s">
        <v>1153</v>
      </c>
      <c r="C5625" t="s">
        <v>5768</v>
      </c>
      <c r="D5625" t="s">
        <v>1234</v>
      </c>
      <c r="E5625" t="s">
        <v>1248</v>
      </c>
      <c r="F5625" t="s">
        <v>179</v>
      </c>
    </row>
    <row r="5626" spans="1:6">
      <c r="A5626">
        <v>778903</v>
      </c>
      <c r="B5626" t="s">
        <v>675</v>
      </c>
      <c r="C5626" t="s">
        <v>5769</v>
      </c>
      <c r="D5626" t="s">
        <v>1234</v>
      </c>
      <c r="E5626" t="s">
        <v>1242</v>
      </c>
      <c r="F5626" t="s">
        <v>3033</v>
      </c>
    </row>
    <row r="5627" spans="1:6">
      <c r="A5627">
        <v>778904</v>
      </c>
      <c r="B5627" t="s">
        <v>529</v>
      </c>
      <c r="C5627" t="s">
        <v>5769</v>
      </c>
      <c r="D5627" t="s">
        <v>1234</v>
      </c>
      <c r="E5627" t="s">
        <v>1242</v>
      </c>
      <c r="F5627" t="s">
        <v>3033</v>
      </c>
    </row>
    <row r="5628" spans="1:6">
      <c r="A5628">
        <v>805262</v>
      </c>
      <c r="B5628" t="s">
        <v>976</v>
      </c>
      <c r="C5628" t="s">
        <v>5770</v>
      </c>
      <c r="D5628" t="s">
        <v>1241</v>
      </c>
      <c r="E5628" t="s">
        <v>1236</v>
      </c>
      <c r="F5628" t="s">
        <v>327</v>
      </c>
    </row>
    <row r="5629" spans="1:6">
      <c r="A5629">
        <v>812223</v>
      </c>
      <c r="B5629" t="s">
        <v>1333</v>
      </c>
      <c r="C5629" t="s">
        <v>5771</v>
      </c>
      <c r="D5629" t="s">
        <v>1241</v>
      </c>
      <c r="E5629" t="s">
        <v>1256</v>
      </c>
      <c r="F5629" t="s">
        <v>348</v>
      </c>
    </row>
    <row r="5630" spans="1:6">
      <c r="A5630">
        <v>776409</v>
      </c>
      <c r="B5630" t="s">
        <v>1105</v>
      </c>
      <c r="C5630" t="s">
        <v>2859</v>
      </c>
      <c r="D5630" t="s">
        <v>1234</v>
      </c>
      <c r="E5630" t="s">
        <v>1248</v>
      </c>
      <c r="F5630" t="s">
        <v>444</v>
      </c>
    </row>
    <row r="5631" spans="1:6">
      <c r="A5631">
        <v>704282</v>
      </c>
      <c r="B5631" t="s">
        <v>1477</v>
      </c>
      <c r="C5631" t="s">
        <v>5772</v>
      </c>
      <c r="D5631" t="s">
        <v>1234</v>
      </c>
      <c r="E5631" t="s">
        <v>1271</v>
      </c>
      <c r="F5631" t="s">
        <v>179</v>
      </c>
    </row>
    <row r="5632" spans="1:6">
      <c r="A5632">
        <v>809332</v>
      </c>
      <c r="B5632" t="s">
        <v>2834</v>
      </c>
      <c r="C5632" t="s">
        <v>5773</v>
      </c>
      <c r="D5632" t="s">
        <v>1241</v>
      </c>
      <c r="E5632" t="s">
        <v>1236</v>
      </c>
      <c r="F5632" t="s">
        <v>348</v>
      </c>
    </row>
    <row r="5633" spans="1:6">
      <c r="A5633">
        <v>701311</v>
      </c>
      <c r="B5633" t="s">
        <v>1013</v>
      </c>
      <c r="C5633" t="s">
        <v>3136</v>
      </c>
      <c r="D5633" t="s">
        <v>1234</v>
      </c>
      <c r="E5633" t="s">
        <v>1236</v>
      </c>
      <c r="F5633" t="s">
        <v>219</v>
      </c>
    </row>
    <row r="5634" spans="1:6">
      <c r="A5634">
        <v>711437</v>
      </c>
      <c r="B5634" t="s">
        <v>663</v>
      </c>
      <c r="C5634" t="s">
        <v>5774</v>
      </c>
      <c r="D5634" t="s">
        <v>1234</v>
      </c>
      <c r="E5634" t="s">
        <v>1292</v>
      </c>
      <c r="F5634" t="s">
        <v>179</v>
      </c>
    </row>
    <row r="5635" spans="1:6">
      <c r="A5635">
        <v>807199</v>
      </c>
      <c r="B5635" t="s">
        <v>5775</v>
      </c>
      <c r="C5635" t="s">
        <v>5776</v>
      </c>
      <c r="D5635" t="s">
        <v>1241</v>
      </c>
      <c r="E5635" t="s">
        <v>1256</v>
      </c>
      <c r="F5635" t="s">
        <v>348</v>
      </c>
    </row>
    <row r="5636" spans="1:6">
      <c r="A5636">
        <v>891611</v>
      </c>
      <c r="B5636" t="s">
        <v>929</v>
      </c>
      <c r="C5636" t="s">
        <v>5777</v>
      </c>
      <c r="D5636" t="s">
        <v>1241</v>
      </c>
      <c r="E5636" t="s">
        <v>1236</v>
      </c>
      <c r="F5636" t="s">
        <v>1674</v>
      </c>
    </row>
    <row r="5637" spans="1:6">
      <c r="A5637">
        <v>776258</v>
      </c>
      <c r="B5637" t="s">
        <v>1411</v>
      </c>
      <c r="C5637" t="s">
        <v>3301</v>
      </c>
      <c r="D5637" t="s">
        <v>1234</v>
      </c>
      <c r="E5637" t="s">
        <v>1256</v>
      </c>
      <c r="F5637" t="s">
        <v>5778</v>
      </c>
    </row>
    <row r="5638" spans="1:6">
      <c r="A5638">
        <v>886199</v>
      </c>
      <c r="B5638" t="s">
        <v>970</v>
      </c>
      <c r="C5638" t="s">
        <v>3359</v>
      </c>
      <c r="D5638" t="s">
        <v>1241</v>
      </c>
      <c r="F5638" t="s">
        <v>5779</v>
      </c>
    </row>
    <row r="5639" spans="1:6">
      <c r="A5639">
        <v>710171</v>
      </c>
      <c r="B5639" t="s">
        <v>2176</v>
      </c>
      <c r="C5639" t="s">
        <v>5780</v>
      </c>
      <c r="D5639" t="s">
        <v>1234</v>
      </c>
      <c r="E5639" t="s">
        <v>1235</v>
      </c>
      <c r="F5639" t="s">
        <v>1534</v>
      </c>
    </row>
    <row r="5640" spans="1:6">
      <c r="A5640">
        <v>887879</v>
      </c>
      <c r="B5640" t="s">
        <v>1333</v>
      </c>
      <c r="C5640" t="s">
        <v>3370</v>
      </c>
      <c r="D5640" t="s">
        <v>1241</v>
      </c>
      <c r="E5640" t="s">
        <v>1248</v>
      </c>
      <c r="F5640" t="s">
        <v>195</v>
      </c>
    </row>
    <row r="5641" spans="1:6">
      <c r="A5641">
        <v>776927</v>
      </c>
      <c r="B5641" t="s">
        <v>1145</v>
      </c>
      <c r="C5641" t="s">
        <v>5782</v>
      </c>
      <c r="D5641" t="s">
        <v>1234</v>
      </c>
      <c r="E5641" t="s">
        <v>1248</v>
      </c>
      <c r="F5641" t="s">
        <v>5783</v>
      </c>
    </row>
    <row r="5642" spans="1:6">
      <c r="A5642">
        <v>714214</v>
      </c>
      <c r="B5642" t="s">
        <v>671</v>
      </c>
      <c r="C5642" t="s">
        <v>3421</v>
      </c>
      <c r="D5642" t="s">
        <v>1234</v>
      </c>
      <c r="E5642" t="s">
        <v>1256</v>
      </c>
      <c r="F5642" t="s">
        <v>5766</v>
      </c>
    </row>
    <row r="5643" spans="1:6">
      <c r="A5643">
        <v>805923</v>
      </c>
      <c r="B5643" t="s">
        <v>1563</v>
      </c>
      <c r="C5643" t="s">
        <v>5784</v>
      </c>
      <c r="D5643" t="s">
        <v>1241</v>
      </c>
      <c r="E5643" t="s">
        <v>1256</v>
      </c>
      <c r="F5643" t="s">
        <v>179</v>
      </c>
    </row>
    <row r="5644" spans="1:6">
      <c r="A5644">
        <v>777718</v>
      </c>
      <c r="B5644" t="s">
        <v>5785</v>
      </c>
      <c r="C5644" t="s">
        <v>5786</v>
      </c>
      <c r="D5644" t="s">
        <v>1234</v>
      </c>
      <c r="E5644" t="s">
        <v>1319</v>
      </c>
      <c r="F5644" t="s">
        <v>5746</v>
      </c>
    </row>
    <row r="5645" spans="1:6">
      <c r="A5645">
        <v>802603</v>
      </c>
      <c r="B5645" t="s">
        <v>333</v>
      </c>
      <c r="C5645" t="s">
        <v>5787</v>
      </c>
      <c r="D5645" t="s">
        <v>1241</v>
      </c>
      <c r="F5645" t="s">
        <v>5766</v>
      </c>
    </row>
    <row r="5646" spans="1:6">
      <c r="A5646">
        <v>777660</v>
      </c>
      <c r="B5646" t="s">
        <v>675</v>
      </c>
      <c r="C5646" t="s">
        <v>3642</v>
      </c>
      <c r="D5646" t="s">
        <v>1234</v>
      </c>
      <c r="E5646" t="s">
        <v>1248</v>
      </c>
      <c r="F5646" t="s">
        <v>5788</v>
      </c>
    </row>
    <row r="5647" spans="1:6">
      <c r="A5647">
        <v>713586</v>
      </c>
      <c r="B5647" t="s">
        <v>1133</v>
      </c>
      <c r="C5647" t="s">
        <v>5789</v>
      </c>
      <c r="D5647" t="s">
        <v>1234</v>
      </c>
      <c r="E5647" t="s">
        <v>1256</v>
      </c>
      <c r="F5647" t="s">
        <v>5766</v>
      </c>
    </row>
    <row r="5648" spans="1:6">
      <c r="A5648">
        <v>813319</v>
      </c>
      <c r="B5648" t="s">
        <v>5790</v>
      </c>
      <c r="C5648" t="s">
        <v>5791</v>
      </c>
      <c r="D5648" t="s">
        <v>1241</v>
      </c>
      <c r="E5648" t="s">
        <v>1256</v>
      </c>
      <c r="F5648" t="s">
        <v>179</v>
      </c>
    </row>
    <row r="5649" spans="1:6">
      <c r="A5649">
        <v>704241</v>
      </c>
      <c r="B5649" t="s">
        <v>943</v>
      </c>
      <c r="C5649" t="s">
        <v>3697</v>
      </c>
      <c r="D5649" t="s">
        <v>1234</v>
      </c>
      <c r="E5649" t="s">
        <v>1236</v>
      </c>
      <c r="F5649" t="s">
        <v>3561</v>
      </c>
    </row>
    <row r="5650" spans="1:6">
      <c r="A5650">
        <v>770852</v>
      </c>
      <c r="B5650" t="s">
        <v>1288</v>
      </c>
      <c r="C5650" t="s">
        <v>655</v>
      </c>
      <c r="D5650" t="s">
        <v>1234</v>
      </c>
      <c r="E5650" t="s">
        <v>1254</v>
      </c>
      <c r="F5650" t="s">
        <v>5792</v>
      </c>
    </row>
    <row r="5651" spans="1:6">
      <c r="A5651">
        <v>887152</v>
      </c>
      <c r="B5651" t="s">
        <v>929</v>
      </c>
      <c r="C5651" t="s">
        <v>5793</v>
      </c>
      <c r="D5651" t="s">
        <v>1241</v>
      </c>
      <c r="E5651" t="s">
        <v>1235</v>
      </c>
      <c r="F5651" t="s">
        <v>5779</v>
      </c>
    </row>
    <row r="5652" spans="1:6">
      <c r="A5652">
        <v>800009</v>
      </c>
      <c r="B5652" t="s">
        <v>1406</v>
      </c>
      <c r="C5652" t="s">
        <v>5794</v>
      </c>
      <c r="D5652" t="s">
        <v>1241</v>
      </c>
      <c r="E5652" t="s">
        <v>1248</v>
      </c>
      <c r="F5652" t="s">
        <v>179</v>
      </c>
    </row>
    <row r="5653" spans="1:6">
      <c r="A5653">
        <v>887087</v>
      </c>
      <c r="B5653" t="s">
        <v>1450</v>
      </c>
      <c r="C5653" t="s">
        <v>5795</v>
      </c>
      <c r="D5653" t="s">
        <v>1241</v>
      </c>
      <c r="E5653" t="s">
        <v>1236</v>
      </c>
      <c r="F5653" t="s">
        <v>169</v>
      </c>
    </row>
    <row r="5654" spans="1:6">
      <c r="A5654">
        <v>885595</v>
      </c>
      <c r="B5654" t="s">
        <v>1333</v>
      </c>
      <c r="C5654" t="s">
        <v>5795</v>
      </c>
      <c r="D5654" t="s">
        <v>1241</v>
      </c>
      <c r="E5654" t="s">
        <v>1249</v>
      </c>
      <c r="F5654" t="s">
        <v>1769</v>
      </c>
    </row>
    <row r="5655" spans="1:6">
      <c r="A5655">
        <v>887036</v>
      </c>
      <c r="B5655" t="s">
        <v>745</v>
      </c>
      <c r="C5655" t="s">
        <v>744</v>
      </c>
      <c r="D5655" t="s">
        <v>1241</v>
      </c>
      <c r="E5655" t="s">
        <v>1236</v>
      </c>
      <c r="F5655" t="s">
        <v>5796</v>
      </c>
    </row>
    <row r="5656" spans="1:6">
      <c r="A5656">
        <v>716675</v>
      </c>
      <c r="B5656" t="s">
        <v>1258</v>
      </c>
      <c r="C5656" t="s">
        <v>4011</v>
      </c>
      <c r="D5656" t="s">
        <v>1234</v>
      </c>
      <c r="E5656" t="s">
        <v>1242</v>
      </c>
      <c r="F5656" t="s">
        <v>4017</v>
      </c>
    </row>
    <row r="5657" spans="1:6">
      <c r="A5657">
        <v>704727</v>
      </c>
      <c r="B5657" t="s">
        <v>655</v>
      </c>
      <c r="C5657" t="s">
        <v>4014</v>
      </c>
      <c r="D5657" t="s">
        <v>1234</v>
      </c>
      <c r="E5657" t="s">
        <v>1236</v>
      </c>
      <c r="F5657" t="s">
        <v>22</v>
      </c>
    </row>
    <row r="5658" spans="1:6">
      <c r="A5658">
        <v>886522</v>
      </c>
      <c r="B5658" t="s">
        <v>915</v>
      </c>
      <c r="C5658" t="s">
        <v>913</v>
      </c>
      <c r="D5658" t="s">
        <v>1241</v>
      </c>
      <c r="E5658" t="s">
        <v>1271</v>
      </c>
      <c r="F5658" t="s">
        <v>5797</v>
      </c>
    </row>
    <row r="5659" spans="1:6">
      <c r="A5659">
        <v>889991</v>
      </c>
      <c r="B5659" t="s">
        <v>921</v>
      </c>
      <c r="C5659" t="s">
        <v>920</v>
      </c>
      <c r="D5659" t="s">
        <v>1241</v>
      </c>
      <c r="E5659" t="s">
        <v>1236</v>
      </c>
      <c r="F5659" t="s">
        <v>195</v>
      </c>
    </row>
    <row r="5660" spans="1:6">
      <c r="A5660">
        <v>887880</v>
      </c>
      <c r="B5660" t="s">
        <v>1088</v>
      </c>
      <c r="C5660" t="s">
        <v>920</v>
      </c>
      <c r="D5660" t="s">
        <v>1241</v>
      </c>
      <c r="E5660" t="s">
        <v>1236</v>
      </c>
      <c r="F5660" t="s">
        <v>195</v>
      </c>
    </row>
    <row r="5661" spans="1:6">
      <c r="A5661">
        <v>770538</v>
      </c>
      <c r="B5661" t="s">
        <v>1258</v>
      </c>
      <c r="C5661" t="s">
        <v>4025</v>
      </c>
      <c r="D5661" t="s">
        <v>1234</v>
      </c>
      <c r="E5661" t="s">
        <v>1236</v>
      </c>
      <c r="F5661" t="s">
        <v>1731</v>
      </c>
    </row>
    <row r="5662" spans="1:6">
      <c r="A5662">
        <v>705191</v>
      </c>
      <c r="B5662" t="s">
        <v>938</v>
      </c>
      <c r="C5662" t="s">
        <v>5798</v>
      </c>
      <c r="D5662" t="s">
        <v>1234</v>
      </c>
      <c r="F5662" t="s">
        <v>219</v>
      </c>
    </row>
    <row r="5663" spans="1:6">
      <c r="A5663">
        <v>705198</v>
      </c>
      <c r="B5663" t="s">
        <v>5799</v>
      </c>
      <c r="C5663" t="s">
        <v>4134</v>
      </c>
      <c r="D5663" t="s">
        <v>1234</v>
      </c>
      <c r="F5663" t="s">
        <v>169</v>
      </c>
    </row>
    <row r="5664" spans="1:6">
      <c r="A5664">
        <v>774157</v>
      </c>
      <c r="B5664" t="s">
        <v>529</v>
      </c>
      <c r="C5664" t="s">
        <v>4155</v>
      </c>
      <c r="D5664" t="s">
        <v>1234</v>
      </c>
      <c r="E5664" t="s">
        <v>1248</v>
      </c>
      <c r="F5664" t="s">
        <v>166</v>
      </c>
    </row>
    <row r="5665" spans="1:6">
      <c r="A5665">
        <v>774179</v>
      </c>
      <c r="B5665" t="s">
        <v>1399</v>
      </c>
      <c r="C5665" t="s">
        <v>4155</v>
      </c>
      <c r="D5665" t="s">
        <v>1234</v>
      </c>
      <c r="E5665" t="s">
        <v>1248</v>
      </c>
      <c r="F5665" t="s">
        <v>166</v>
      </c>
    </row>
    <row r="5666" spans="1:6">
      <c r="A5666">
        <v>776013</v>
      </c>
      <c r="B5666" t="s">
        <v>1382</v>
      </c>
      <c r="C5666" t="s">
        <v>5800</v>
      </c>
      <c r="D5666" t="s">
        <v>1234</v>
      </c>
      <c r="E5666" t="s">
        <v>1249</v>
      </c>
      <c r="F5666" t="s">
        <v>179</v>
      </c>
    </row>
    <row r="5667" spans="1:6">
      <c r="A5667">
        <v>773756</v>
      </c>
      <c r="B5667" t="s">
        <v>1023</v>
      </c>
      <c r="C5667" t="s">
        <v>5801</v>
      </c>
      <c r="D5667" t="s">
        <v>1234</v>
      </c>
      <c r="E5667" t="s">
        <v>1248</v>
      </c>
      <c r="F5667" t="s">
        <v>5802</v>
      </c>
    </row>
    <row r="5668" spans="1:6">
      <c r="A5668">
        <v>776253</v>
      </c>
      <c r="B5668" t="s">
        <v>675</v>
      </c>
      <c r="C5668" t="s">
        <v>5803</v>
      </c>
      <c r="D5668" t="s">
        <v>1234</v>
      </c>
      <c r="E5668" t="s">
        <v>1236</v>
      </c>
      <c r="F5668" t="s">
        <v>313</v>
      </c>
    </row>
    <row r="5669" spans="1:6">
      <c r="A5669">
        <v>703095</v>
      </c>
      <c r="B5669" t="s">
        <v>1288</v>
      </c>
      <c r="C5669" t="s">
        <v>5804</v>
      </c>
      <c r="D5669" t="s">
        <v>1234</v>
      </c>
      <c r="E5669" t="s">
        <v>1236</v>
      </c>
      <c r="F5669" t="s">
        <v>179</v>
      </c>
    </row>
    <row r="5670" spans="1:6">
      <c r="A5670">
        <v>700317</v>
      </c>
      <c r="B5670" t="s">
        <v>1131</v>
      </c>
      <c r="C5670" t="s">
        <v>4349</v>
      </c>
      <c r="D5670" t="s">
        <v>1234</v>
      </c>
      <c r="E5670" t="s">
        <v>1236</v>
      </c>
      <c r="F5670" t="s">
        <v>179</v>
      </c>
    </row>
    <row r="5671" spans="1:6">
      <c r="A5671">
        <v>713594</v>
      </c>
      <c r="B5671" t="s">
        <v>1288</v>
      </c>
      <c r="C5671" t="s">
        <v>4366</v>
      </c>
      <c r="D5671" t="s">
        <v>1234</v>
      </c>
      <c r="E5671" t="s">
        <v>1271</v>
      </c>
      <c r="F5671" t="s">
        <v>179</v>
      </c>
    </row>
    <row r="5672" spans="1:6">
      <c r="A5672">
        <v>810628</v>
      </c>
      <c r="B5672" t="s">
        <v>1469</v>
      </c>
      <c r="C5672" t="s">
        <v>4367</v>
      </c>
      <c r="D5672" t="s">
        <v>1241</v>
      </c>
      <c r="E5672" t="s">
        <v>1235</v>
      </c>
      <c r="F5672" t="s">
        <v>5805</v>
      </c>
    </row>
    <row r="5673" spans="1:6">
      <c r="A5673">
        <v>886350</v>
      </c>
      <c r="B5673" t="s">
        <v>1449</v>
      </c>
      <c r="C5673" t="s">
        <v>4404</v>
      </c>
      <c r="D5673" t="s">
        <v>1241</v>
      </c>
      <c r="E5673" t="s">
        <v>1249</v>
      </c>
      <c r="F5673" t="s">
        <v>5806</v>
      </c>
    </row>
    <row r="5674" spans="1:6">
      <c r="A5674">
        <v>888772</v>
      </c>
      <c r="B5674" t="s">
        <v>915</v>
      </c>
      <c r="C5674" t="s">
        <v>4404</v>
      </c>
      <c r="D5674" t="s">
        <v>1241</v>
      </c>
      <c r="E5674" t="s">
        <v>1249</v>
      </c>
      <c r="F5674" t="s">
        <v>5806</v>
      </c>
    </row>
    <row r="5675" spans="1:6">
      <c r="A5675">
        <v>775093</v>
      </c>
      <c r="B5675" t="s">
        <v>675</v>
      </c>
      <c r="C5675" t="s">
        <v>4429</v>
      </c>
      <c r="D5675" t="s">
        <v>1234</v>
      </c>
      <c r="E5675" t="s">
        <v>1256</v>
      </c>
      <c r="F5675" t="s">
        <v>5797</v>
      </c>
    </row>
    <row r="5676" spans="1:6">
      <c r="A5676">
        <v>888413</v>
      </c>
      <c r="B5676" t="s">
        <v>1333</v>
      </c>
      <c r="C5676" t="s">
        <v>5807</v>
      </c>
      <c r="D5676" t="s">
        <v>1241</v>
      </c>
      <c r="E5676" t="s">
        <v>1256</v>
      </c>
      <c r="F5676" t="s">
        <v>5797</v>
      </c>
    </row>
    <row r="5677" spans="1:6">
      <c r="A5677">
        <v>772480</v>
      </c>
      <c r="B5677" t="s">
        <v>661</v>
      </c>
      <c r="C5677" t="s">
        <v>4484</v>
      </c>
      <c r="D5677" t="s">
        <v>1234</v>
      </c>
      <c r="E5677" t="s">
        <v>1256</v>
      </c>
      <c r="F5677" t="s">
        <v>2998</v>
      </c>
    </row>
    <row r="5678" spans="1:6">
      <c r="A5678">
        <v>886577</v>
      </c>
      <c r="B5678" t="s">
        <v>131</v>
      </c>
      <c r="C5678" t="s">
        <v>5808</v>
      </c>
      <c r="D5678" t="s">
        <v>1241</v>
      </c>
      <c r="E5678" t="s">
        <v>1249</v>
      </c>
      <c r="F5678" t="s">
        <v>1769</v>
      </c>
    </row>
    <row r="5679" spans="1:6">
      <c r="A5679">
        <v>802705</v>
      </c>
      <c r="B5679" t="s">
        <v>2922</v>
      </c>
      <c r="C5679" t="s">
        <v>4507</v>
      </c>
      <c r="D5679" t="s">
        <v>1241</v>
      </c>
      <c r="E5679" t="s">
        <v>1236</v>
      </c>
      <c r="F5679" t="s">
        <v>348</v>
      </c>
    </row>
    <row r="5680" spans="1:6">
      <c r="A5680">
        <v>707602</v>
      </c>
      <c r="B5680" t="s">
        <v>1477</v>
      </c>
      <c r="C5680" t="s">
        <v>5809</v>
      </c>
      <c r="D5680" t="s">
        <v>1234</v>
      </c>
      <c r="E5680" t="s">
        <v>1256</v>
      </c>
      <c r="F5680" t="s">
        <v>2998</v>
      </c>
    </row>
    <row r="5681" spans="1:6">
      <c r="A5681">
        <v>809829</v>
      </c>
      <c r="B5681" t="s">
        <v>1351</v>
      </c>
      <c r="C5681" t="s">
        <v>5810</v>
      </c>
      <c r="D5681" t="s">
        <v>1241</v>
      </c>
      <c r="E5681" t="s">
        <v>1256</v>
      </c>
      <c r="F5681" t="s">
        <v>179</v>
      </c>
    </row>
    <row r="5682" spans="1:6">
      <c r="A5682">
        <v>888331</v>
      </c>
      <c r="B5682" t="s">
        <v>333</v>
      </c>
      <c r="C5682" t="s">
        <v>5811</v>
      </c>
      <c r="D5682" t="s">
        <v>1241</v>
      </c>
      <c r="E5682" t="s">
        <v>1319</v>
      </c>
      <c r="F5682" t="s">
        <v>5812</v>
      </c>
    </row>
    <row r="5683" spans="1:6">
      <c r="A5683">
        <v>774647</v>
      </c>
      <c r="B5683" t="s">
        <v>1349</v>
      </c>
      <c r="C5683" t="s">
        <v>4721</v>
      </c>
      <c r="D5683" t="s">
        <v>1234</v>
      </c>
      <c r="F5683" t="s">
        <v>1731</v>
      </c>
    </row>
    <row r="5684" spans="1:6">
      <c r="A5684">
        <v>890699</v>
      </c>
      <c r="B5684" t="s">
        <v>1085</v>
      </c>
      <c r="C5684" t="s">
        <v>4758</v>
      </c>
      <c r="D5684" t="s">
        <v>1241</v>
      </c>
      <c r="E5684" t="s">
        <v>1264</v>
      </c>
      <c r="F5684" t="s">
        <v>5813</v>
      </c>
    </row>
    <row r="5685" spans="1:6">
      <c r="A5685">
        <v>707843</v>
      </c>
      <c r="B5685" t="s">
        <v>1595</v>
      </c>
      <c r="C5685" t="s">
        <v>4792</v>
      </c>
      <c r="D5685" t="s">
        <v>1234</v>
      </c>
      <c r="E5685" t="s">
        <v>1271</v>
      </c>
      <c r="F5685" t="s">
        <v>179</v>
      </c>
    </row>
    <row r="5686" spans="1:6">
      <c r="A5686">
        <v>813425</v>
      </c>
      <c r="B5686" t="s">
        <v>915</v>
      </c>
      <c r="C5686" t="s">
        <v>4816</v>
      </c>
      <c r="D5686" t="s">
        <v>1241</v>
      </c>
      <c r="E5686" t="s">
        <v>1249</v>
      </c>
      <c r="F5686" t="s">
        <v>171</v>
      </c>
    </row>
    <row r="5687" spans="1:6">
      <c r="A5687">
        <v>773797</v>
      </c>
      <c r="B5687" t="s">
        <v>1258</v>
      </c>
      <c r="C5687" t="s">
        <v>5814</v>
      </c>
      <c r="D5687" t="s">
        <v>1234</v>
      </c>
      <c r="F5687" t="s">
        <v>1939</v>
      </c>
    </row>
    <row r="5688" spans="1:6">
      <c r="A5688">
        <v>776522</v>
      </c>
      <c r="B5688" t="s">
        <v>122</v>
      </c>
      <c r="C5688" t="s">
        <v>4937</v>
      </c>
      <c r="D5688" t="s">
        <v>1234</v>
      </c>
      <c r="E5688" t="s">
        <v>1245</v>
      </c>
      <c r="F5688" t="s">
        <v>348</v>
      </c>
    </row>
    <row r="5689" spans="1:6">
      <c r="A5689">
        <v>776269</v>
      </c>
      <c r="B5689" t="s">
        <v>938</v>
      </c>
      <c r="C5689" t="s">
        <v>5815</v>
      </c>
      <c r="D5689" t="s">
        <v>1234</v>
      </c>
      <c r="E5689" t="s">
        <v>1236</v>
      </c>
      <c r="F5689" t="s">
        <v>5816</v>
      </c>
    </row>
    <row r="5690" spans="1:6">
      <c r="A5690">
        <v>800474</v>
      </c>
      <c r="B5690" t="s">
        <v>1351</v>
      </c>
      <c r="C5690" t="s">
        <v>5817</v>
      </c>
      <c r="D5690" t="s">
        <v>1241</v>
      </c>
      <c r="E5690" t="s">
        <v>1264</v>
      </c>
      <c r="F5690" t="s">
        <v>219</v>
      </c>
    </row>
    <row r="5691" spans="1:6">
      <c r="A5691">
        <v>808970</v>
      </c>
      <c r="B5691" t="s">
        <v>1351</v>
      </c>
      <c r="C5691" t="s">
        <v>5817</v>
      </c>
      <c r="D5691" t="s">
        <v>1241</v>
      </c>
      <c r="E5691" t="s">
        <v>1264</v>
      </c>
      <c r="F5691" t="s">
        <v>219</v>
      </c>
    </row>
    <row r="5692" spans="1:6">
      <c r="A5692">
        <v>775708</v>
      </c>
      <c r="B5692" t="s">
        <v>122</v>
      </c>
      <c r="C5692" t="s">
        <v>5022</v>
      </c>
      <c r="D5692" t="s">
        <v>1234</v>
      </c>
      <c r="E5692" t="s">
        <v>1271</v>
      </c>
      <c r="F5692" t="s">
        <v>22</v>
      </c>
    </row>
    <row r="5693" spans="1:6">
      <c r="A5693">
        <v>777034</v>
      </c>
      <c r="B5693" t="s">
        <v>1399</v>
      </c>
      <c r="C5693" t="s">
        <v>5818</v>
      </c>
      <c r="D5693" t="s">
        <v>1234</v>
      </c>
      <c r="E5693" t="s">
        <v>1254</v>
      </c>
      <c r="F5693" t="s">
        <v>3153</v>
      </c>
    </row>
    <row r="5694" spans="1:6">
      <c r="A5694">
        <v>777032</v>
      </c>
      <c r="B5694" t="s">
        <v>1349</v>
      </c>
      <c r="C5694" t="s">
        <v>5818</v>
      </c>
      <c r="D5694" t="s">
        <v>1234</v>
      </c>
      <c r="E5694" t="s">
        <v>1254</v>
      </c>
      <c r="F5694" t="s">
        <v>3153</v>
      </c>
    </row>
    <row r="5695" spans="1:6">
      <c r="A5695">
        <v>772400</v>
      </c>
      <c r="B5695" t="s">
        <v>1411</v>
      </c>
      <c r="C5695" t="s">
        <v>5196</v>
      </c>
      <c r="D5695" t="s">
        <v>1234</v>
      </c>
      <c r="E5695" t="s">
        <v>1236</v>
      </c>
      <c r="F5695" t="s">
        <v>5797</v>
      </c>
    </row>
    <row r="5696" spans="1:6">
      <c r="A5696">
        <v>775092</v>
      </c>
      <c r="B5696" t="s">
        <v>116</v>
      </c>
      <c r="C5696" t="s">
        <v>5196</v>
      </c>
      <c r="D5696" t="s">
        <v>1234</v>
      </c>
      <c r="F5696" t="s">
        <v>5797</v>
      </c>
    </row>
    <row r="5697" spans="1:6">
      <c r="A5697">
        <v>889281</v>
      </c>
      <c r="B5697" t="s">
        <v>333</v>
      </c>
      <c r="C5697" t="s">
        <v>5820</v>
      </c>
      <c r="D5697" t="s">
        <v>1241</v>
      </c>
      <c r="F5697" t="s">
        <v>377</v>
      </c>
    </row>
    <row r="5698" spans="1:6">
      <c r="A5698">
        <v>710340</v>
      </c>
      <c r="B5698" t="s">
        <v>1380</v>
      </c>
      <c r="C5698" t="s">
        <v>5253</v>
      </c>
      <c r="D5698" t="s">
        <v>1234</v>
      </c>
      <c r="E5698" t="s">
        <v>1249</v>
      </c>
      <c r="F5698" t="s">
        <v>179</v>
      </c>
    </row>
    <row r="5699" spans="1:6">
      <c r="A5699">
        <v>889480</v>
      </c>
      <c r="B5699" t="s">
        <v>1795</v>
      </c>
      <c r="C5699" t="s">
        <v>5301</v>
      </c>
      <c r="D5699" t="s">
        <v>1241</v>
      </c>
      <c r="F5699" t="s">
        <v>5821</v>
      </c>
    </row>
    <row r="5700" spans="1:6">
      <c r="A5700">
        <v>887043</v>
      </c>
      <c r="B5700" t="s">
        <v>1449</v>
      </c>
      <c r="C5700" t="s">
        <v>5301</v>
      </c>
      <c r="D5700" t="s">
        <v>1241</v>
      </c>
      <c r="F5700" t="s">
        <v>5821</v>
      </c>
    </row>
    <row r="5701" spans="1:6">
      <c r="A5701">
        <v>775793</v>
      </c>
      <c r="B5701" t="s">
        <v>1336</v>
      </c>
      <c r="C5701" t="s">
        <v>5822</v>
      </c>
      <c r="D5701" t="s">
        <v>1234</v>
      </c>
      <c r="E5701" t="s">
        <v>1319</v>
      </c>
      <c r="F5701" t="s">
        <v>5746</v>
      </c>
    </row>
    <row r="5702" spans="1:6">
      <c r="A5702">
        <v>889566</v>
      </c>
      <c r="B5702" t="s">
        <v>1299</v>
      </c>
      <c r="C5702" t="s">
        <v>5387</v>
      </c>
      <c r="D5702" t="s">
        <v>1241</v>
      </c>
      <c r="E5702" t="s">
        <v>1271</v>
      </c>
      <c r="F5702" t="s">
        <v>5823</v>
      </c>
    </row>
    <row r="5703" spans="1:6">
      <c r="A5703">
        <v>774201</v>
      </c>
      <c r="B5703" t="s">
        <v>119</v>
      </c>
      <c r="C5703" t="s">
        <v>118</v>
      </c>
      <c r="D5703" t="s">
        <v>1234</v>
      </c>
      <c r="E5703" t="s">
        <v>1248</v>
      </c>
      <c r="F5703" t="s">
        <v>166</v>
      </c>
    </row>
    <row r="5704" spans="1:6">
      <c r="A5704">
        <v>775761</v>
      </c>
      <c r="B5704" t="s">
        <v>1595</v>
      </c>
      <c r="C5704" t="s">
        <v>5583</v>
      </c>
      <c r="D5704" t="s">
        <v>1234</v>
      </c>
      <c r="F5704" t="s">
        <v>179</v>
      </c>
    </row>
    <row r="5705" spans="1:6">
      <c r="A5705">
        <v>775726</v>
      </c>
      <c r="B5705" t="s">
        <v>661</v>
      </c>
      <c r="C5705" t="s">
        <v>5824</v>
      </c>
      <c r="D5705" t="s">
        <v>1234</v>
      </c>
      <c r="E5705" t="s">
        <v>1271</v>
      </c>
      <c r="F5705" t="s">
        <v>1674</v>
      </c>
    </row>
    <row r="5706" spans="1:6">
      <c r="A5706">
        <v>773787</v>
      </c>
      <c r="B5706" t="s">
        <v>1025</v>
      </c>
      <c r="C5706" t="s">
        <v>5825</v>
      </c>
      <c r="D5706" t="s">
        <v>1234</v>
      </c>
      <c r="E5706" t="s">
        <v>1256</v>
      </c>
      <c r="F5706" t="s">
        <v>2998</v>
      </c>
    </row>
    <row r="5707" spans="1:6">
      <c r="A5707">
        <v>888467</v>
      </c>
      <c r="B5707" t="s">
        <v>1279</v>
      </c>
      <c r="C5707" t="s">
        <v>5826</v>
      </c>
      <c r="D5707" t="s">
        <v>1241</v>
      </c>
      <c r="E5707" t="s">
        <v>1271</v>
      </c>
      <c r="F5707" t="s">
        <v>5827</v>
      </c>
    </row>
    <row r="5708" spans="1:6">
      <c r="A5708">
        <v>888468</v>
      </c>
      <c r="B5708" t="s">
        <v>1462</v>
      </c>
      <c r="C5708" t="s">
        <v>5826</v>
      </c>
      <c r="D5708" t="s">
        <v>1241</v>
      </c>
      <c r="E5708" t="s">
        <v>1271</v>
      </c>
      <c r="F5708" t="s">
        <v>5827</v>
      </c>
    </row>
    <row r="5709" spans="1:6">
      <c r="A5709">
        <v>774660</v>
      </c>
      <c r="B5709" t="s">
        <v>1331</v>
      </c>
      <c r="C5709" t="s">
        <v>5702</v>
      </c>
      <c r="D5709" t="s">
        <v>1234</v>
      </c>
      <c r="E5709" t="s">
        <v>1248</v>
      </c>
      <c r="F5709" t="s">
        <v>5828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09BB-B876-47B6-BEFA-2C398BAA203D}">
  <dimension ref="A1:P78"/>
  <sheetViews>
    <sheetView workbookViewId="0">
      <selection sqref="A1:XFD1048576"/>
    </sheetView>
  </sheetViews>
  <sheetFormatPr defaultRowHeight="13.5"/>
  <cols>
    <col min="6" max="6" width="8.125" customWidth="1"/>
    <col min="7" max="7" width="6.875" bestFit="1" customWidth="1"/>
    <col min="8" max="8" width="10.625" customWidth="1"/>
    <col min="9" max="9" width="8.875" customWidth="1"/>
    <col min="10" max="10" width="9.4375" customWidth="1"/>
    <col min="11" max="11" width="9.25" customWidth="1"/>
    <col min="12" max="12" width="7.3125" customWidth="1"/>
    <col min="13" max="13" width="9.375" customWidth="1"/>
    <col min="14" max="14" width="6.875" bestFit="1" customWidth="1"/>
    <col min="16" max="16" width="18.125" bestFit="1" customWidth="1"/>
  </cols>
  <sheetData>
    <row r="1" spans="1:16" ht="41.25" customHeight="1" thickTop="1">
      <c r="F1" s="205" t="s">
        <v>1052</v>
      </c>
      <c r="G1" s="205" t="s">
        <v>1053</v>
      </c>
      <c r="H1" s="205" t="s">
        <v>1054</v>
      </c>
      <c r="I1" s="205" t="s">
        <v>1055</v>
      </c>
      <c r="J1" s="205" t="s">
        <v>1056</v>
      </c>
      <c r="K1" s="205" t="s">
        <v>1057</v>
      </c>
      <c r="L1" s="205" t="s">
        <v>1058</v>
      </c>
      <c r="M1" s="205" t="s">
        <v>1059</v>
      </c>
      <c r="N1" s="206" t="s">
        <v>1060</v>
      </c>
      <c r="O1" s="207" t="s">
        <v>1208</v>
      </c>
      <c r="P1" s="208" t="s">
        <v>1172</v>
      </c>
    </row>
    <row r="2" spans="1:16">
      <c r="A2">
        <v>774477</v>
      </c>
      <c r="B2" t="s">
        <v>1096</v>
      </c>
      <c r="C2" t="s">
        <v>1097</v>
      </c>
      <c r="E2" t="s">
        <v>11</v>
      </c>
      <c r="F2">
        <v>80</v>
      </c>
      <c r="G2">
        <v>0</v>
      </c>
      <c r="H2">
        <v>60</v>
      </c>
      <c r="I2">
        <v>100</v>
      </c>
      <c r="J2">
        <v>40</v>
      </c>
      <c r="K2">
        <v>40</v>
      </c>
      <c r="L2">
        <v>90</v>
      </c>
      <c r="M2">
        <v>32</v>
      </c>
      <c r="N2">
        <v>370</v>
      </c>
      <c r="O2">
        <f>(IFERROR(LARGE(F2:M2,1),"0")+IFERROR(LARGE(F2:M2,2),"0")+IFERROR(LARGE(F2:M2,3),"0")+IFERROR(LARGE(F2:M2,4),"0")+IFERROR(LARGE(F2:M2,5),"0"))</f>
        <v>370</v>
      </c>
    </row>
    <row r="3" spans="1:16">
      <c r="A3">
        <v>773713</v>
      </c>
      <c r="B3" t="s">
        <v>1070</v>
      </c>
      <c r="C3" t="s">
        <v>675</v>
      </c>
      <c r="E3" t="s">
        <v>11</v>
      </c>
      <c r="F3">
        <v>48</v>
      </c>
      <c r="G3">
        <v>0</v>
      </c>
      <c r="H3">
        <v>50</v>
      </c>
      <c r="I3">
        <v>100</v>
      </c>
      <c r="J3">
        <v>60</v>
      </c>
      <c r="K3">
        <v>60</v>
      </c>
      <c r="L3">
        <v>80</v>
      </c>
      <c r="M3">
        <v>50</v>
      </c>
      <c r="N3">
        <v>350</v>
      </c>
      <c r="O3">
        <f t="shared" ref="O3:O66" si="0">(IFERROR(LARGE(F3:M3,1),"0")+IFERROR(LARGE(F3:M3,2),"0")+IFERROR(LARGE(F3:M3,3),"0")+IFERROR(LARGE(F3:M3,4),"0")+IFERROR(LARGE(F3:M3,5),"0"))</f>
        <v>350</v>
      </c>
    </row>
    <row r="4" spans="1:16">
      <c r="A4">
        <v>776423</v>
      </c>
      <c r="B4" t="s">
        <v>1127</v>
      </c>
      <c r="C4" t="s">
        <v>1105</v>
      </c>
      <c r="E4" t="s">
        <v>11</v>
      </c>
      <c r="F4">
        <v>100</v>
      </c>
      <c r="G4">
        <v>0</v>
      </c>
      <c r="H4">
        <v>0</v>
      </c>
      <c r="I4">
        <v>0</v>
      </c>
      <c r="J4">
        <v>80</v>
      </c>
      <c r="K4">
        <v>70</v>
      </c>
      <c r="L4">
        <v>0</v>
      </c>
      <c r="M4">
        <v>64</v>
      </c>
      <c r="N4">
        <v>314</v>
      </c>
      <c r="O4">
        <f t="shared" si="0"/>
        <v>314</v>
      </c>
    </row>
    <row r="5" spans="1:16">
      <c r="A5">
        <v>773714</v>
      </c>
      <c r="B5" t="s">
        <v>1070</v>
      </c>
      <c r="C5" t="s">
        <v>1071</v>
      </c>
      <c r="E5" t="s">
        <v>11</v>
      </c>
      <c r="F5">
        <v>60</v>
      </c>
      <c r="G5">
        <v>0</v>
      </c>
      <c r="H5">
        <v>40</v>
      </c>
      <c r="I5">
        <v>80</v>
      </c>
      <c r="J5">
        <v>48</v>
      </c>
      <c r="K5">
        <v>48</v>
      </c>
      <c r="L5">
        <v>64</v>
      </c>
      <c r="M5">
        <v>40</v>
      </c>
      <c r="N5">
        <v>300</v>
      </c>
      <c r="O5">
        <f t="shared" si="0"/>
        <v>300</v>
      </c>
    </row>
    <row r="6" spans="1:16">
      <c r="A6">
        <v>774474</v>
      </c>
      <c r="B6" t="s">
        <v>1076</v>
      </c>
      <c r="C6" t="s">
        <v>661</v>
      </c>
      <c r="E6" t="s">
        <v>11</v>
      </c>
      <c r="F6">
        <v>60</v>
      </c>
      <c r="G6">
        <v>20</v>
      </c>
      <c r="H6">
        <v>48</v>
      </c>
      <c r="I6">
        <v>32</v>
      </c>
      <c r="J6">
        <v>50</v>
      </c>
      <c r="K6">
        <v>32</v>
      </c>
      <c r="L6">
        <v>72</v>
      </c>
      <c r="M6">
        <v>24</v>
      </c>
      <c r="N6">
        <v>262</v>
      </c>
      <c r="O6">
        <f t="shared" si="0"/>
        <v>262</v>
      </c>
    </row>
    <row r="7" spans="1:16">
      <c r="A7">
        <v>776425</v>
      </c>
      <c r="B7" t="s">
        <v>1128</v>
      </c>
      <c r="C7" t="s">
        <v>1129</v>
      </c>
      <c r="E7" t="s">
        <v>11</v>
      </c>
      <c r="F7">
        <v>60</v>
      </c>
      <c r="G7">
        <v>0</v>
      </c>
      <c r="H7">
        <v>0</v>
      </c>
      <c r="I7">
        <v>100</v>
      </c>
      <c r="J7">
        <v>36</v>
      </c>
      <c r="K7">
        <v>42</v>
      </c>
      <c r="L7">
        <v>0</v>
      </c>
      <c r="N7">
        <v>238</v>
      </c>
      <c r="O7">
        <f t="shared" si="0"/>
        <v>238</v>
      </c>
    </row>
    <row r="8" spans="1:16">
      <c r="A8">
        <v>717374</v>
      </c>
      <c r="B8" t="s">
        <v>1061</v>
      </c>
      <c r="C8" t="s">
        <v>525</v>
      </c>
      <c r="E8" t="s">
        <v>11</v>
      </c>
      <c r="F8">
        <v>40</v>
      </c>
      <c r="G8">
        <v>20</v>
      </c>
      <c r="H8">
        <v>0</v>
      </c>
      <c r="I8">
        <v>56</v>
      </c>
      <c r="J8">
        <v>16</v>
      </c>
      <c r="K8">
        <v>16</v>
      </c>
      <c r="L8">
        <v>80</v>
      </c>
      <c r="M8">
        <v>30</v>
      </c>
      <c r="N8">
        <v>226</v>
      </c>
      <c r="O8">
        <f t="shared" si="0"/>
        <v>226</v>
      </c>
    </row>
    <row r="9" spans="1:16">
      <c r="A9">
        <v>887895</v>
      </c>
      <c r="B9" t="s">
        <v>1157</v>
      </c>
      <c r="C9" t="s">
        <v>1121</v>
      </c>
      <c r="E9" t="s">
        <v>11</v>
      </c>
      <c r="F9">
        <v>40</v>
      </c>
      <c r="G9">
        <v>0</v>
      </c>
      <c r="H9">
        <v>20</v>
      </c>
      <c r="I9">
        <v>24</v>
      </c>
      <c r="J9">
        <v>64</v>
      </c>
      <c r="K9">
        <v>64</v>
      </c>
      <c r="L9">
        <v>30</v>
      </c>
      <c r="M9">
        <v>20</v>
      </c>
      <c r="N9">
        <v>222</v>
      </c>
      <c r="O9">
        <f t="shared" si="0"/>
        <v>222</v>
      </c>
    </row>
    <row r="10" spans="1:16">
      <c r="A10">
        <v>888163</v>
      </c>
      <c r="B10" t="s">
        <v>1114</v>
      </c>
      <c r="C10" t="s">
        <v>914</v>
      </c>
      <c r="E10" t="s">
        <v>11</v>
      </c>
      <c r="F10">
        <v>40</v>
      </c>
      <c r="G10">
        <v>0</v>
      </c>
      <c r="H10">
        <v>0</v>
      </c>
      <c r="I10">
        <v>42</v>
      </c>
      <c r="J10">
        <v>35</v>
      </c>
      <c r="K10">
        <v>35</v>
      </c>
      <c r="L10">
        <v>70</v>
      </c>
      <c r="M10">
        <v>32</v>
      </c>
      <c r="N10">
        <v>222</v>
      </c>
      <c r="O10">
        <f t="shared" si="0"/>
        <v>222</v>
      </c>
    </row>
    <row r="11" spans="1:16">
      <c r="A11">
        <v>777752</v>
      </c>
      <c r="B11" t="s">
        <v>1130</v>
      </c>
      <c r="C11" t="s">
        <v>1131</v>
      </c>
      <c r="E11" t="s">
        <v>11</v>
      </c>
      <c r="F11">
        <v>26</v>
      </c>
      <c r="G11">
        <v>40</v>
      </c>
      <c r="H11">
        <v>40</v>
      </c>
      <c r="I11">
        <v>36</v>
      </c>
      <c r="J11">
        <v>0</v>
      </c>
      <c r="K11">
        <v>35</v>
      </c>
      <c r="L11">
        <v>70</v>
      </c>
      <c r="M11">
        <v>32</v>
      </c>
      <c r="N11">
        <v>221</v>
      </c>
      <c r="O11">
        <f t="shared" si="0"/>
        <v>221</v>
      </c>
    </row>
    <row r="12" spans="1:16">
      <c r="A12">
        <v>773631</v>
      </c>
      <c r="B12" t="s">
        <v>1062</v>
      </c>
      <c r="C12" t="s">
        <v>1063</v>
      </c>
      <c r="E12" t="s">
        <v>11</v>
      </c>
      <c r="F12">
        <v>32</v>
      </c>
      <c r="G12">
        <v>16</v>
      </c>
      <c r="H12">
        <v>10</v>
      </c>
      <c r="I12">
        <v>70</v>
      </c>
      <c r="J12">
        <v>20</v>
      </c>
      <c r="K12">
        <v>20</v>
      </c>
      <c r="L12">
        <v>64</v>
      </c>
      <c r="M12">
        <v>24</v>
      </c>
      <c r="N12">
        <v>210</v>
      </c>
      <c r="O12">
        <f t="shared" si="0"/>
        <v>210</v>
      </c>
    </row>
    <row r="13" spans="1:16">
      <c r="A13">
        <v>886798</v>
      </c>
      <c r="B13" t="s">
        <v>1115</v>
      </c>
      <c r="C13" t="s">
        <v>1116</v>
      </c>
      <c r="E13" t="s">
        <v>11</v>
      </c>
      <c r="F13">
        <v>0</v>
      </c>
      <c r="G13">
        <v>0</v>
      </c>
      <c r="H13">
        <v>0</v>
      </c>
      <c r="I13">
        <v>70</v>
      </c>
      <c r="J13">
        <v>70</v>
      </c>
      <c r="K13">
        <v>70</v>
      </c>
      <c r="L13">
        <v>0</v>
      </c>
      <c r="N13">
        <v>210</v>
      </c>
      <c r="O13">
        <f t="shared" si="0"/>
        <v>210</v>
      </c>
    </row>
    <row r="14" spans="1:16">
      <c r="A14">
        <v>887888</v>
      </c>
      <c r="B14" t="s">
        <v>1117</v>
      </c>
      <c r="C14" t="s">
        <v>925</v>
      </c>
      <c r="E14" t="s">
        <v>11</v>
      </c>
      <c r="F14">
        <v>0</v>
      </c>
      <c r="G14">
        <v>0</v>
      </c>
      <c r="H14">
        <v>0</v>
      </c>
      <c r="I14">
        <v>56</v>
      </c>
      <c r="J14">
        <v>56</v>
      </c>
      <c r="K14">
        <v>56</v>
      </c>
      <c r="L14">
        <v>0</v>
      </c>
      <c r="M14">
        <v>40</v>
      </c>
      <c r="N14">
        <v>208</v>
      </c>
      <c r="O14">
        <f t="shared" si="0"/>
        <v>208</v>
      </c>
    </row>
    <row r="15" spans="1:16">
      <c r="A15">
        <v>778209</v>
      </c>
      <c r="B15" t="s">
        <v>1098</v>
      </c>
      <c r="C15" t="s">
        <v>935</v>
      </c>
      <c r="E15" t="s">
        <v>11</v>
      </c>
      <c r="F15">
        <v>26</v>
      </c>
      <c r="G15">
        <v>0</v>
      </c>
      <c r="H15">
        <v>36</v>
      </c>
      <c r="I15">
        <v>60</v>
      </c>
      <c r="J15">
        <v>30</v>
      </c>
      <c r="K15">
        <v>24</v>
      </c>
      <c r="L15">
        <v>54</v>
      </c>
      <c r="M15">
        <v>20</v>
      </c>
      <c r="N15">
        <v>206</v>
      </c>
      <c r="O15">
        <f t="shared" si="0"/>
        <v>206</v>
      </c>
    </row>
    <row r="16" spans="1:16">
      <c r="A16">
        <v>774476</v>
      </c>
      <c r="B16" t="s">
        <v>1072</v>
      </c>
      <c r="C16" t="s">
        <v>1073</v>
      </c>
      <c r="E16" t="s">
        <v>11</v>
      </c>
      <c r="F16">
        <v>27</v>
      </c>
      <c r="G16">
        <v>30</v>
      </c>
      <c r="H16">
        <v>22.5</v>
      </c>
      <c r="I16">
        <v>60</v>
      </c>
      <c r="J16">
        <v>36</v>
      </c>
      <c r="K16">
        <v>30</v>
      </c>
      <c r="L16">
        <v>48</v>
      </c>
      <c r="M16">
        <v>30</v>
      </c>
      <c r="N16">
        <v>204</v>
      </c>
      <c r="O16">
        <f t="shared" si="0"/>
        <v>204</v>
      </c>
    </row>
    <row r="17" spans="1:15">
      <c r="A17">
        <v>889991</v>
      </c>
      <c r="B17" t="s">
        <v>1067</v>
      </c>
      <c r="C17" t="s">
        <v>921</v>
      </c>
      <c r="E17" t="s">
        <v>11</v>
      </c>
      <c r="F17">
        <v>25</v>
      </c>
      <c r="G17">
        <v>0</v>
      </c>
      <c r="H17">
        <v>0</v>
      </c>
      <c r="I17">
        <v>35</v>
      </c>
      <c r="J17">
        <v>31.5</v>
      </c>
      <c r="K17">
        <v>31.5</v>
      </c>
      <c r="L17">
        <v>56</v>
      </c>
      <c r="M17">
        <v>20</v>
      </c>
      <c r="N17">
        <v>179</v>
      </c>
      <c r="O17">
        <f t="shared" si="0"/>
        <v>179</v>
      </c>
    </row>
    <row r="18" spans="1:15">
      <c r="A18">
        <v>775377</v>
      </c>
      <c r="B18" t="s">
        <v>1132</v>
      </c>
      <c r="C18" t="s">
        <v>1133</v>
      </c>
      <c r="E18" t="s">
        <v>11</v>
      </c>
      <c r="F18">
        <v>50</v>
      </c>
      <c r="G18">
        <v>0</v>
      </c>
      <c r="H18">
        <v>0</v>
      </c>
      <c r="I18">
        <v>0</v>
      </c>
      <c r="J18">
        <v>64</v>
      </c>
      <c r="K18">
        <v>56</v>
      </c>
      <c r="L18">
        <v>0</v>
      </c>
      <c r="N18">
        <v>170</v>
      </c>
      <c r="O18">
        <f t="shared" si="0"/>
        <v>170</v>
      </c>
    </row>
    <row r="19" spans="1:15">
      <c r="A19">
        <v>888423</v>
      </c>
      <c r="B19" t="s">
        <v>1158</v>
      </c>
      <c r="C19" t="s">
        <v>333</v>
      </c>
      <c r="E19" t="s">
        <v>11</v>
      </c>
      <c r="F19">
        <v>0</v>
      </c>
      <c r="G19">
        <v>0</v>
      </c>
      <c r="H19">
        <v>0</v>
      </c>
      <c r="I19">
        <v>0</v>
      </c>
      <c r="J19">
        <v>80</v>
      </c>
      <c r="K19">
        <v>80</v>
      </c>
      <c r="L19">
        <v>0</v>
      </c>
      <c r="N19">
        <v>160</v>
      </c>
      <c r="O19">
        <f t="shared" si="0"/>
        <v>160</v>
      </c>
    </row>
    <row r="20" spans="1:15">
      <c r="A20">
        <v>888161</v>
      </c>
      <c r="B20" t="s">
        <v>1118</v>
      </c>
      <c r="C20" t="s">
        <v>1119</v>
      </c>
      <c r="E20" t="s">
        <v>11</v>
      </c>
      <c r="F20">
        <v>50</v>
      </c>
      <c r="G20">
        <v>0</v>
      </c>
      <c r="H20">
        <v>0</v>
      </c>
      <c r="I20">
        <v>0</v>
      </c>
      <c r="J20">
        <v>42</v>
      </c>
      <c r="K20">
        <v>42</v>
      </c>
      <c r="L20">
        <v>0</v>
      </c>
      <c r="M20">
        <v>24</v>
      </c>
      <c r="N20">
        <v>158</v>
      </c>
      <c r="O20">
        <f t="shared" si="0"/>
        <v>158</v>
      </c>
    </row>
    <row r="21" spans="1:15">
      <c r="A21">
        <v>776950</v>
      </c>
      <c r="B21" t="s">
        <v>1134</v>
      </c>
      <c r="C21" t="s">
        <v>1019</v>
      </c>
      <c r="E21" t="s">
        <v>11</v>
      </c>
      <c r="F21">
        <v>36</v>
      </c>
      <c r="G21">
        <v>0</v>
      </c>
      <c r="H21">
        <v>32</v>
      </c>
      <c r="I21">
        <v>32</v>
      </c>
      <c r="J21">
        <v>0</v>
      </c>
      <c r="K21">
        <v>0</v>
      </c>
      <c r="L21">
        <v>56</v>
      </c>
      <c r="N21">
        <v>156</v>
      </c>
      <c r="O21">
        <f t="shared" si="0"/>
        <v>156</v>
      </c>
    </row>
    <row r="22" spans="1:15">
      <c r="A22">
        <v>777028</v>
      </c>
      <c r="B22" t="s">
        <v>1074</v>
      </c>
      <c r="C22" t="s">
        <v>1075</v>
      </c>
      <c r="E22" t="s">
        <v>11</v>
      </c>
      <c r="F22">
        <v>36</v>
      </c>
      <c r="G22">
        <v>0</v>
      </c>
      <c r="H22">
        <v>0</v>
      </c>
      <c r="I22">
        <v>32</v>
      </c>
      <c r="J22">
        <v>24</v>
      </c>
      <c r="K22">
        <v>36</v>
      </c>
      <c r="L22">
        <v>25.6</v>
      </c>
      <c r="M22">
        <v>25</v>
      </c>
      <c r="N22">
        <v>154.6</v>
      </c>
      <c r="O22">
        <f t="shared" si="0"/>
        <v>154.6</v>
      </c>
    </row>
    <row r="23" spans="1:15">
      <c r="A23">
        <v>709346</v>
      </c>
      <c r="B23" t="s">
        <v>1076</v>
      </c>
      <c r="C23" t="s">
        <v>675</v>
      </c>
      <c r="E23" t="s">
        <v>11</v>
      </c>
      <c r="F23">
        <v>30</v>
      </c>
      <c r="G23">
        <v>18</v>
      </c>
      <c r="H23">
        <v>30</v>
      </c>
      <c r="I23">
        <v>36</v>
      </c>
      <c r="J23">
        <v>27</v>
      </c>
      <c r="K23">
        <v>27</v>
      </c>
      <c r="L23">
        <v>28.8</v>
      </c>
      <c r="M23">
        <v>22.5</v>
      </c>
      <c r="N23">
        <v>151.80000000000001</v>
      </c>
      <c r="O23">
        <f t="shared" si="0"/>
        <v>151.80000000000001</v>
      </c>
    </row>
    <row r="24" spans="1:15">
      <c r="A24">
        <v>777047</v>
      </c>
      <c r="B24" t="s">
        <v>1135</v>
      </c>
      <c r="C24" t="s">
        <v>1071</v>
      </c>
      <c r="E24" t="s">
        <v>11</v>
      </c>
      <c r="F24">
        <v>0</v>
      </c>
      <c r="G24">
        <v>0</v>
      </c>
      <c r="H24">
        <v>0</v>
      </c>
      <c r="I24">
        <v>22</v>
      </c>
      <c r="J24">
        <v>48</v>
      </c>
      <c r="K24">
        <v>31.5</v>
      </c>
      <c r="L24">
        <v>0</v>
      </c>
      <c r="M24">
        <v>48</v>
      </c>
      <c r="N24">
        <v>149.5</v>
      </c>
      <c r="O24">
        <f t="shared" si="0"/>
        <v>149.5</v>
      </c>
    </row>
    <row r="25" spans="1:15">
      <c r="A25">
        <v>774779</v>
      </c>
      <c r="B25" t="s">
        <v>1136</v>
      </c>
      <c r="C25" t="s">
        <v>1079</v>
      </c>
      <c r="E25" t="s">
        <v>11</v>
      </c>
      <c r="F25">
        <v>40</v>
      </c>
      <c r="G25">
        <v>0</v>
      </c>
      <c r="H25">
        <v>0</v>
      </c>
      <c r="I25">
        <v>0</v>
      </c>
      <c r="J25">
        <v>40</v>
      </c>
      <c r="K25">
        <v>28</v>
      </c>
      <c r="L25">
        <v>0</v>
      </c>
      <c r="M25">
        <v>36</v>
      </c>
      <c r="N25">
        <v>144</v>
      </c>
      <c r="O25">
        <f t="shared" si="0"/>
        <v>144</v>
      </c>
    </row>
    <row r="26" spans="1:15">
      <c r="A26">
        <v>774769</v>
      </c>
      <c r="B26" t="s">
        <v>1137</v>
      </c>
      <c r="C26" t="s">
        <v>1019</v>
      </c>
      <c r="E26" t="s">
        <v>11</v>
      </c>
      <c r="F26">
        <v>32</v>
      </c>
      <c r="G26">
        <v>0</v>
      </c>
      <c r="H26">
        <v>0</v>
      </c>
      <c r="I26">
        <v>80</v>
      </c>
      <c r="J26">
        <v>0</v>
      </c>
      <c r="K26">
        <v>0</v>
      </c>
      <c r="L26">
        <v>0</v>
      </c>
      <c r="M26">
        <v>28.8</v>
      </c>
      <c r="N26">
        <v>140.80000000000001</v>
      </c>
      <c r="O26">
        <f t="shared" si="0"/>
        <v>140.80000000000001</v>
      </c>
    </row>
    <row r="27" spans="1:15">
      <c r="A27">
        <v>887898</v>
      </c>
      <c r="B27" t="s">
        <v>1084</v>
      </c>
      <c r="C27" t="s">
        <v>1085</v>
      </c>
      <c r="E27" t="s">
        <v>11</v>
      </c>
      <c r="F27">
        <v>20</v>
      </c>
      <c r="G27">
        <v>20</v>
      </c>
      <c r="H27">
        <v>0</v>
      </c>
      <c r="I27">
        <v>40</v>
      </c>
      <c r="J27">
        <v>10</v>
      </c>
      <c r="K27">
        <v>10</v>
      </c>
      <c r="L27">
        <v>40</v>
      </c>
      <c r="M27">
        <v>20</v>
      </c>
      <c r="N27">
        <v>140</v>
      </c>
      <c r="O27">
        <f t="shared" si="0"/>
        <v>140</v>
      </c>
    </row>
    <row r="28" spans="1:15">
      <c r="A28">
        <v>778014</v>
      </c>
      <c r="B28" t="s">
        <v>1099</v>
      </c>
      <c r="C28" t="s">
        <v>1100</v>
      </c>
      <c r="E28" t="s">
        <v>11</v>
      </c>
      <c r="F28">
        <v>100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40</v>
      </c>
      <c r="N28">
        <v>140</v>
      </c>
      <c r="O28">
        <f t="shared" si="0"/>
        <v>140</v>
      </c>
    </row>
    <row r="29" spans="1:15">
      <c r="A29">
        <v>773708</v>
      </c>
      <c r="B29" t="s">
        <v>1138</v>
      </c>
      <c r="C29" t="s">
        <v>1106</v>
      </c>
      <c r="E29" t="s">
        <v>11</v>
      </c>
      <c r="F29">
        <v>80</v>
      </c>
      <c r="G29">
        <v>0</v>
      </c>
      <c r="H29">
        <v>0</v>
      </c>
      <c r="I29">
        <v>60</v>
      </c>
      <c r="J29">
        <v>0</v>
      </c>
      <c r="K29">
        <v>0</v>
      </c>
      <c r="L29">
        <v>0</v>
      </c>
      <c r="N29">
        <v>140</v>
      </c>
      <c r="O29">
        <f t="shared" si="0"/>
        <v>140</v>
      </c>
    </row>
    <row r="30" spans="1:15">
      <c r="A30">
        <v>777956</v>
      </c>
      <c r="B30" t="s">
        <v>1139</v>
      </c>
      <c r="C30" t="s">
        <v>1140</v>
      </c>
      <c r="E30" t="s">
        <v>11</v>
      </c>
      <c r="F30">
        <v>20</v>
      </c>
      <c r="G30">
        <v>24</v>
      </c>
      <c r="H30">
        <v>24</v>
      </c>
      <c r="I30">
        <v>29</v>
      </c>
      <c r="J30">
        <v>0</v>
      </c>
      <c r="K30">
        <v>0</v>
      </c>
      <c r="L30">
        <v>35</v>
      </c>
      <c r="N30">
        <v>132</v>
      </c>
      <c r="O30">
        <f t="shared" si="0"/>
        <v>132</v>
      </c>
    </row>
    <row r="31" spans="1:15">
      <c r="A31">
        <v>776256</v>
      </c>
      <c r="B31" t="s">
        <v>1101</v>
      </c>
      <c r="C31" t="s">
        <v>1102</v>
      </c>
      <c r="E31" t="s">
        <v>11</v>
      </c>
      <c r="F31">
        <v>50</v>
      </c>
      <c r="G31">
        <v>0</v>
      </c>
      <c r="H31">
        <v>0</v>
      </c>
      <c r="I31">
        <v>80</v>
      </c>
      <c r="J31">
        <v>0</v>
      </c>
      <c r="K31">
        <v>0</v>
      </c>
      <c r="L31">
        <v>0</v>
      </c>
      <c r="N31">
        <v>130</v>
      </c>
      <c r="O31">
        <f t="shared" si="0"/>
        <v>130</v>
      </c>
    </row>
    <row r="32" spans="1:15">
      <c r="A32">
        <v>887893</v>
      </c>
      <c r="B32" t="s">
        <v>1120</v>
      </c>
      <c r="C32" t="s">
        <v>1121</v>
      </c>
      <c r="E32" t="s">
        <v>11</v>
      </c>
      <c r="F32">
        <v>0</v>
      </c>
      <c r="G32">
        <v>0</v>
      </c>
      <c r="H32">
        <v>0</v>
      </c>
      <c r="I32">
        <v>31.5</v>
      </c>
      <c r="J32">
        <v>28</v>
      </c>
      <c r="K32">
        <v>28</v>
      </c>
      <c r="L32">
        <v>42</v>
      </c>
      <c r="N32">
        <v>129.5</v>
      </c>
      <c r="O32">
        <f t="shared" si="0"/>
        <v>129.5</v>
      </c>
    </row>
    <row r="33" spans="1:15">
      <c r="A33">
        <v>778015</v>
      </c>
      <c r="B33" t="s">
        <v>1099</v>
      </c>
      <c r="C33" t="s">
        <v>1141</v>
      </c>
      <c r="E33" t="s">
        <v>11</v>
      </c>
      <c r="F33">
        <v>45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80</v>
      </c>
      <c r="N33">
        <v>125</v>
      </c>
      <c r="O33">
        <f t="shared" si="0"/>
        <v>125</v>
      </c>
    </row>
    <row r="34" spans="1:15">
      <c r="A34">
        <v>777955</v>
      </c>
      <c r="B34" t="s">
        <v>1139</v>
      </c>
      <c r="C34" t="s">
        <v>1025</v>
      </c>
      <c r="E34" t="s">
        <v>11</v>
      </c>
      <c r="F34">
        <v>18</v>
      </c>
      <c r="G34">
        <v>32</v>
      </c>
      <c r="H34">
        <v>20</v>
      </c>
      <c r="I34">
        <v>24</v>
      </c>
      <c r="J34">
        <v>0</v>
      </c>
      <c r="K34">
        <v>0</v>
      </c>
      <c r="L34">
        <v>25.2</v>
      </c>
      <c r="N34">
        <v>119.2</v>
      </c>
      <c r="O34">
        <f t="shared" si="0"/>
        <v>119.2</v>
      </c>
    </row>
    <row r="35" spans="1:15">
      <c r="A35">
        <v>889205</v>
      </c>
      <c r="B35" t="s">
        <v>1122</v>
      </c>
      <c r="C35" t="s">
        <v>333</v>
      </c>
      <c r="E35" t="s">
        <v>11</v>
      </c>
      <c r="F35">
        <v>0</v>
      </c>
      <c r="G35">
        <v>10</v>
      </c>
      <c r="H35">
        <v>0</v>
      </c>
      <c r="I35">
        <v>25.2</v>
      </c>
      <c r="J35">
        <v>25.2</v>
      </c>
      <c r="K35">
        <v>25.2</v>
      </c>
      <c r="L35">
        <v>31.5</v>
      </c>
      <c r="N35">
        <v>117.10000000000001</v>
      </c>
      <c r="O35">
        <f t="shared" si="0"/>
        <v>117.10000000000001</v>
      </c>
    </row>
    <row r="36" spans="1:15">
      <c r="A36">
        <v>774468</v>
      </c>
      <c r="B36" t="s">
        <v>1103</v>
      </c>
      <c r="C36" t="s">
        <v>1104</v>
      </c>
      <c r="E36" t="s">
        <v>11</v>
      </c>
      <c r="F36">
        <v>36</v>
      </c>
      <c r="G36">
        <v>0</v>
      </c>
      <c r="H36">
        <v>27</v>
      </c>
      <c r="I36">
        <v>45</v>
      </c>
      <c r="J36">
        <v>0</v>
      </c>
      <c r="K36">
        <v>0</v>
      </c>
      <c r="L36">
        <v>0</v>
      </c>
      <c r="N36">
        <v>108</v>
      </c>
      <c r="O36">
        <f t="shared" si="0"/>
        <v>108</v>
      </c>
    </row>
    <row r="37" spans="1:15">
      <c r="A37">
        <v>774475</v>
      </c>
      <c r="B37" t="s">
        <v>1142</v>
      </c>
      <c r="C37" t="s">
        <v>675</v>
      </c>
      <c r="E37" t="s">
        <v>11</v>
      </c>
      <c r="F37">
        <v>24</v>
      </c>
      <c r="G37">
        <v>0</v>
      </c>
      <c r="H37">
        <v>0</v>
      </c>
      <c r="I37">
        <v>40</v>
      </c>
      <c r="J37">
        <v>0</v>
      </c>
      <c r="K37">
        <v>0</v>
      </c>
      <c r="L37">
        <v>42</v>
      </c>
      <c r="N37">
        <v>106</v>
      </c>
      <c r="O37">
        <f t="shared" si="0"/>
        <v>106</v>
      </c>
    </row>
    <row r="38" spans="1:15">
      <c r="A38">
        <v>779013</v>
      </c>
      <c r="B38" t="s">
        <v>1077</v>
      </c>
      <c r="C38" t="s">
        <v>1078</v>
      </c>
      <c r="E38" t="s">
        <v>11</v>
      </c>
      <c r="F38">
        <v>0</v>
      </c>
      <c r="G38">
        <v>24</v>
      </c>
      <c r="H38">
        <v>25</v>
      </c>
      <c r="I38">
        <v>0</v>
      </c>
      <c r="J38">
        <v>30</v>
      </c>
      <c r="K38">
        <v>24</v>
      </c>
      <c r="L38">
        <v>0</v>
      </c>
      <c r="N38">
        <v>103</v>
      </c>
      <c r="O38">
        <f t="shared" si="0"/>
        <v>103</v>
      </c>
    </row>
    <row r="39" spans="1:15">
      <c r="A39">
        <v>889204</v>
      </c>
      <c r="B39" t="s">
        <v>1122</v>
      </c>
      <c r="C39" t="s">
        <v>1159</v>
      </c>
      <c r="E39" t="s">
        <v>11</v>
      </c>
      <c r="F39">
        <v>0</v>
      </c>
      <c r="G39">
        <v>10</v>
      </c>
      <c r="H39">
        <v>0</v>
      </c>
      <c r="I39">
        <v>0</v>
      </c>
      <c r="J39">
        <v>28.8</v>
      </c>
      <c r="K39">
        <v>40</v>
      </c>
      <c r="L39">
        <v>24</v>
      </c>
      <c r="N39">
        <v>102.8</v>
      </c>
      <c r="O39">
        <f t="shared" si="0"/>
        <v>102.8</v>
      </c>
    </row>
    <row r="40" spans="1:15">
      <c r="A40">
        <v>778237</v>
      </c>
      <c r="B40" t="s">
        <v>944</v>
      </c>
      <c r="C40" t="s">
        <v>1064</v>
      </c>
      <c r="E40" t="s">
        <v>11</v>
      </c>
      <c r="F40">
        <v>24</v>
      </c>
      <c r="G40">
        <v>0</v>
      </c>
      <c r="H40">
        <v>0</v>
      </c>
      <c r="I40">
        <v>35</v>
      </c>
      <c r="J40">
        <v>0</v>
      </c>
      <c r="K40">
        <v>0</v>
      </c>
      <c r="L40">
        <v>40</v>
      </c>
      <c r="N40">
        <v>99</v>
      </c>
      <c r="O40">
        <f t="shared" si="0"/>
        <v>99</v>
      </c>
    </row>
    <row r="41" spans="1:15">
      <c r="A41">
        <v>774775</v>
      </c>
      <c r="B41" t="s">
        <v>1143</v>
      </c>
      <c r="C41" t="s">
        <v>663</v>
      </c>
      <c r="E41" t="s">
        <v>11</v>
      </c>
      <c r="F41">
        <v>22</v>
      </c>
      <c r="G41">
        <v>0</v>
      </c>
      <c r="H41">
        <v>0</v>
      </c>
      <c r="I41">
        <v>50</v>
      </c>
      <c r="J41">
        <v>0</v>
      </c>
      <c r="K41">
        <v>0</v>
      </c>
      <c r="L41">
        <v>0</v>
      </c>
      <c r="M41">
        <v>25.6</v>
      </c>
      <c r="N41">
        <v>97.6</v>
      </c>
      <c r="O41">
        <f t="shared" si="0"/>
        <v>97.6</v>
      </c>
    </row>
    <row r="42" spans="1:15">
      <c r="A42">
        <v>778959</v>
      </c>
      <c r="B42" t="s">
        <v>1065</v>
      </c>
      <c r="C42" t="s">
        <v>1066</v>
      </c>
      <c r="E42" t="s">
        <v>11</v>
      </c>
      <c r="F42">
        <v>0</v>
      </c>
      <c r="G42">
        <v>0</v>
      </c>
      <c r="H42">
        <v>0</v>
      </c>
      <c r="I42">
        <v>42</v>
      </c>
      <c r="J42">
        <v>0</v>
      </c>
      <c r="K42">
        <v>0</v>
      </c>
      <c r="L42">
        <v>48</v>
      </c>
      <c r="N42">
        <v>90</v>
      </c>
      <c r="O42">
        <f t="shared" si="0"/>
        <v>90</v>
      </c>
    </row>
    <row r="43" spans="1:15">
      <c r="A43">
        <v>889428</v>
      </c>
      <c r="B43" t="s">
        <v>1160</v>
      </c>
      <c r="C43" t="s">
        <v>1161</v>
      </c>
      <c r="E43" t="s">
        <v>11</v>
      </c>
      <c r="F43">
        <v>0</v>
      </c>
      <c r="G43">
        <v>0</v>
      </c>
      <c r="H43">
        <v>0</v>
      </c>
      <c r="I43">
        <v>0</v>
      </c>
      <c r="J43">
        <v>40</v>
      </c>
      <c r="K43">
        <v>48</v>
      </c>
      <c r="L43">
        <v>0</v>
      </c>
      <c r="N43">
        <v>88</v>
      </c>
      <c r="O43">
        <f t="shared" si="0"/>
        <v>88</v>
      </c>
    </row>
    <row r="44" spans="1:15">
      <c r="A44">
        <v>890819</v>
      </c>
      <c r="B44" t="s">
        <v>1162</v>
      </c>
      <c r="C44" t="s">
        <v>1163</v>
      </c>
      <c r="E44" t="s">
        <v>11</v>
      </c>
      <c r="F44">
        <v>0</v>
      </c>
      <c r="G44">
        <v>0</v>
      </c>
      <c r="H44">
        <v>0</v>
      </c>
      <c r="I44">
        <v>18</v>
      </c>
      <c r="J44">
        <v>25.6</v>
      </c>
      <c r="K44">
        <v>25.6</v>
      </c>
      <c r="L44">
        <v>18</v>
      </c>
      <c r="N44">
        <v>87.2</v>
      </c>
      <c r="O44">
        <f t="shared" si="0"/>
        <v>87.2</v>
      </c>
    </row>
    <row r="45" spans="1:15">
      <c r="A45">
        <v>888160</v>
      </c>
      <c r="B45" t="s">
        <v>1164</v>
      </c>
      <c r="C45" t="s">
        <v>333</v>
      </c>
      <c r="E45" t="s">
        <v>11</v>
      </c>
      <c r="F45">
        <v>24</v>
      </c>
      <c r="G45">
        <v>0</v>
      </c>
      <c r="H45">
        <v>16</v>
      </c>
      <c r="I45">
        <v>30</v>
      </c>
      <c r="J45">
        <v>0</v>
      </c>
      <c r="K45">
        <v>0</v>
      </c>
      <c r="L45">
        <v>0</v>
      </c>
      <c r="M45">
        <v>16</v>
      </c>
      <c r="N45">
        <v>86</v>
      </c>
      <c r="O45">
        <f t="shared" si="0"/>
        <v>86</v>
      </c>
    </row>
    <row r="46" spans="1:15">
      <c r="A46">
        <v>887891</v>
      </c>
      <c r="B46" t="s">
        <v>1165</v>
      </c>
      <c r="C46" t="s">
        <v>1166</v>
      </c>
      <c r="E46" t="s">
        <v>11</v>
      </c>
      <c r="F46">
        <v>0</v>
      </c>
      <c r="G46">
        <v>0</v>
      </c>
      <c r="H46">
        <v>0</v>
      </c>
      <c r="I46">
        <v>0</v>
      </c>
      <c r="J46">
        <v>48</v>
      </c>
      <c r="K46">
        <v>36</v>
      </c>
      <c r="L46">
        <v>0</v>
      </c>
      <c r="N46">
        <v>84</v>
      </c>
      <c r="O46">
        <f t="shared" si="0"/>
        <v>84</v>
      </c>
    </row>
    <row r="47" spans="1:15">
      <c r="A47">
        <v>774469</v>
      </c>
      <c r="B47" t="s">
        <v>944</v>
      </c>
      <c r="C47" t="s">
        <v>1008</v>
      </c>
      <c r="E47" t="s">
        <v>11</v>
      </c>
      <c r="F47">
        <v>45</v>
      </c>
      <c r="G47">
        <v>0</v>
      </c>
      <c r="H47">
        <v>30</v>
      </c>
      <c r="I47">
        <v>0</v>
      </c>
      <c r="J47">
        <v>0</v>
      </c>
      <c r="K47">
        <v>0</v>
      </c>
      <c r="L47">
        <v>0</v>
      </c>
      <c r="N47">
        <v>75</v>
      </c>
      <c r="O47">
        <f t="shared" si="0"/>
        <v>75</v>
      </c>
    </row>
    <row r="48" spans="1:15">
      <c r="A48">
        <v>778958</v>
      </c>
      <c r="B48" t="s">
        <v>1065</v>
      </c>
      <c r="C48" t="s">
        <v>1079</v>
      </c>
      <c r="E48" t="s">
        <v>11</v>
      </c>
      <c r="F48">
        <v>0</v>
      </c>
      <c r="G48">
        <v>0</v>
      </c>
      <c r="H48">
        <v>0</v>
      </c>
      <c r="I48">
        <v>40</v>
      </c>
      <c r="J48">
        <v>0</v>
      </c>
      <c r="K48">
        <v>0</v>
      </c>
      <c r="L48">
        <v>32</v>
      </c>
      <c r="N48">
        <v>72</v>
      </c>
      <c r="O48">
        <f t="shared" si="0"/>
        <v>72</v>
      </c>
    </row>
    <row r="49" spans="1:15">
      <c r="A49">
        <v>891767</v>
      </c>
      <c r="B49" t="s">
        <v>1167</v>
      </c>
      <c r="C49" t="s">
        <v>1168</v>
      </c>
      <c r="E49" t="s">
        <v>11</v>
      </c>
      <c r="F49">
        <v>0</v>
      </c>
      <c r="G49">
        <v>0</v>
      </c>
      <c r="H49">
        <v>0</v>
      </c>
      <c r="I49">
        <v>0</v>
      </c>
      <c r="J49">
        <v>36</v>
      </c>
      <c r="K49">
        <v>32</v>
      </c>
      <c r="L49">
        <v>0</v>
      </c>
      <c r="N49">
        <v>68</v>
      </c>
      <c r="O49">
        <f t="shared" si="0"/>
        <v>68</v>
      </c>
    </row>
    <row r="50" spans="1:15">
      <c r="A50">
        <v>778241</v>
      </c>
      <c r="B50" t="s">
        <v>1080</v>
      </c>
      <c r="C50" t="s">
        <v>124</v>
      </c>
      <c r="E50" t="s">
        <v>11</v>
      </c>
      <c r="F50">
        <v>0</v>
      </c>
      <c r="G50">
        <v>0</v>
      </c>
      <c r="H50">
        <v>0</v>
      </c>
      <c r="I50">
        <v>29</v>
      </c>
      <c r="J50">
        <v>0</v>
      </c>
      <c r="K50">
        <v>0</v>
      </c>
      <c r="L50">
        <v>36</v>
      </c>
      <c r="N50">
        <v>65</v>
      </c>
      <c r="O50">
        <f t="shared" si="0"/>
        <v>65</v>
      </c>
    </row>
    <row r="51" spans="1:15">
      <c r="A51">
        <v>889429</v>
      </c>
      <c r="B51" t="s">
        <v>1160</v>
      </c>
      <c r="C51" t="s">
        <v>1169</v>
      </c>
      <c r="E51" t="s">
        <v>11</v>
      </c>
      <c r="F51">
        <v>0</v>
      </c>
      <c r="G51">
        <v>0</v>
      </c>
      <c r="H51">
        <v>0</v>
      </c>
      <c r="I51">
        <v>0</v>
      </c>
      <c r="J51">
        <v>32</v>
      </c>
      <c r="K51">
        <v>28.8</v>
      </c>
      <c r="L51">
        <v>0</v>
      </c>
      <c r="N51">
        <v>60.8</v>
      </c>
      <c r="O51">
        <f t="shared" si="0"/>
        <v>60.8</v>
      </c>
    </row>
    <row r="52" spans="1:15">
      <c r="A52">
        <v>776927</v>
      </c>
      <c r="B52" t="s">
        <v>1144</v>
      </c>
      <c r="C52" t="s">
        <v>1145</v>
      </c>
      <c r="E52" t="s">
        <v>11</v>
      </c>
      <c r="F52">
        <v>0</v>
      </c>
      <c r="G52">
        <v>0</v>
      </c>
      <c r="H52">
        <v>0</v>
      </c>
      <c r="I52">
        <v>0</v>
      </c>
      <c r="J52">
        <v>32</v>
      </c>
      <c r="K52">
        <v>25.2</v>
      </c>
      <c r="L52">
        <v>0</v>
      </c>
      <c r="N52">
        <v>57.2</v>
      </c>
      <c r="O52">
        <f t="shared" si="0"/>
        <v>57.2</v>
      </c>
    </row>
    <row r="53" spans="1:15">
      <c r="A53">
        <v>810898</v>
      </c>
      <c r="B53" t="s">
        <v>1086</v>
      </c>
      <c r="C53" t="s">
        <v>1087</v>
      </c>
      <c r="E53" t="s">
        <v>11</v>
      </c>
      <c r="F53">
        <v>0</v>
      </c>
      <c r="G53">
        <v>0</v>
      </c>
      <c r="H53">
        <v>0</v>
      </c>
      <c r="I53">
        <v>24</v>
      </c>
      <c r="J53">
        <v>0</v>
      </c>
      <c r="K53">
        <v>0</v>
      </c>
      <c r="L53">
        <v>32</v>
      </c>
      <c r="N53">
        <v>56</v>
      </c>
      <c r="O53">
        <f t="shared" si="0"/>
        <v>56</v>
      </c>
    </row>
    <row r="54" spans="1:15">
      <c r="A54">
        <v>717801</v>
      </c>
      <c r="B54" t="s">
        <v>1070</v>
      </c>
      <c r="C54" t="s">
        <v>1106</v>
      </c>
      <c r="E54" t="s">
        <v>11</v>
      </c>
      <c r="F54">
        <v>0</v>
      </c>
      <c r="G54">
        <v>0</v>
      </c>
      <c r="H54">
        <v>0</v>
      </c>
      <c r="I54">
        <v>50</v>
      </c>
      <c r="J54">
        <v>0</v>
      </c>
      <c r="K54">
        <v>0</v>
      </c>
      <c r="L54">
        <v>0</v>
      </c>
      <c r="N54">
        <v>50</v>
      </c>
      <c r="O54">
        <f t="shared" si="0"/>
        <v>50</v>
      </c>
    </row>
    <row r="55" spans="1:15">
      <c r="A55">
        <v>776951</v>
      </c>
      <c r="B55" t="s">
        <v>1081</v>
      </c>
      <c r="C55" t="s">
        <v>1082</v>
      </c>
      <c r="E55" t="s">
        <v>11</v>
      </c>
      <c r="F55">
        <v>0</v>
      </c>
      <c r="G55">
        <v>0</v>
      </c>
      <c r="H55">
        <v>0</v>
      </c>
      <c r="I55">
        <v>50</v>
      </c>
      <c r="J55">
        <v>0</v>
      </c>
      <c r="K55">
        <v>0</v>
      </c>
      <c r="L55">
        <v>0</v>
      </c>
      <c r="N55">
        <v>50</v>
      </c>
      <c r="O55">
        <f t="shared" si="0"/>
        <v>50</v>
      </c>
    </row>
    <row r="56" spans="1:15">
      <c r="A56">
        <v>779014</v>
      </c>
      <c r="B56" t="s">
        <v>1146</v>
      </c>
      <c r="C56" t="s">
        <v>1105</v>
      </c>
      <c r="E56" t="s">
        <v>11</v>
      </c>
      <c r="F56">
        <v>0</v>
      </c>
      <c r="G56">
        <v>20</v>
      </c>
      <c r="H56">
        <v>0</v>
      </c>
      <c r="I56">
        <v>0</v>
      </c>
      <c r="J56">
        <v>28.8</v>
      </c>
      <c r="K56">
        <v>0</v>
      </c>
      <c r="L56">
        <v>0</v>
      </c>
      <c r="N56">
        <v>48.8</v>
      </c>
      <c r="O56">
        <f t="shared" si="0"/>
        <v>48.8</v>
      </c>
    </row>
    <row r="57" spans="1:15">
      <c r="A57">
        <v>777112</v>
      </c>
      <c r="B57" t="s">
        <v>1147</v>
      </c>
      <c r="C57" t="s">
        <v>1148</v>
      </c>
      <c r="E57" t="s">
        <v>11</v>
      </c>
      <c r="F57">
        <v>0</v>
      </c>
      <c r="G57">
        <v>0</v>
      </c>
      <c r="H57">
        <v>0</v>
      </c>
      <c r="I57">
        <v>45</v>
      </c>
      <c r="J57">
        <v>0</v>
      </c>
      <c r="K57">
        <v>0</v>
      </c>
      <c r="L57">
        <v>0</v>
      </c>
      <c r="N57">
        <v>45</v>
      </c>
      <c r="O57">
        <f t="shared" si="0"/>
        <v>45</v>
      </c>
    </row>
    <row r="58" spans="1:15">
      <c r="A58">
        <v>774774</v>
      </c>
      <c r="B58" t="s">
        <v>1149</v>
      </c>
      <c r="C58" t="s">
        <v>1108</v>
      </c>
      <c r="E58" t="s">
        <v>11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40</v>
      </c>
      <c r="N58">
        <v>40</v>
      </c>
      <c r="O58">
        <f t="shared" si="0"/>
        <v>40</v>
      </c>
    </row>
    <row r="59" spans="1:15">
      <c r="A59">
        <v>887899</v>
      </c>
      <c r="B59" t="s">
        <v>1123</v>
      </c>
      <c r="C59" t="s">
        <v>1124</v>
      </c>
      <c r="E59" t="s">
        <v>11</v>
      </c>
      <c r="F59">
        <v>30</v>
      </c>
      <c r="G59">
        <v>0</v>
      </c>
      <c r="H59">
        <v>10</v>
      </c>
      <c r="I59">
        <v>0</v>
      </c>
      <c r="J59">
        <v>0</v>
      </c>
      <c r="K59">
        <v>0</v>
      </c>
      <c r="L59">
        <v>0</v>
      </c>
      <c r="N59">
        <v>40</v>
      </c>
      <c r="O59">
        <f t="shared" si="0"/>
        <v>40</v>
      </c>
    </row>
    <row r="60" spans="1:15">
      <c r="A60">
        <v>887880</v>
      </c>
      <c r="B60" t="s">
        <v>1067</v>
      </c>
      <c r="C60" t="s">
        <v>1088</v>
      </c>
      <c r="E60" t="s">
        <v>11</v>
      </c>
      <c r="F60">
        <v>16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16</v>
      </c>
      <c r="N60">
        <v>32</v>
      </c>
      <c r="O60">
        <f t="shared" si="0"/>
        <v>32</v>
      </c>
    </row>
    <row r="61" spans="1:15">
      <c r="A61">
        <v>887885</v>
      </c>
      <c r="B61" t="s">
        <v>1170</v>
      </c>
      <c r="C61" t="s">
        <v>914</v>
      </c>
      <c r="E61" t="s">
        <v>11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N61">
        <v>32</v>
      </c>
      <c r="O61">
        <f t="shared" si="0"/>
        <v>32</v>
      </c>
    </row>
    <row r="62" spans="1:15">
      <c r="A62">
        <v>813016</v>
      </c>
      <c r="B62" t="s">
        <v>1089</v>
      </c>
      <c r="C62" t="s">
        <v>1090</v>
      </c>
      <c r="E62" t="s">
        <v>11</v>
      </c>
      <c r="F62">
        <v>0</v>
      </c>
      <c r="G62">
        <v>0</v>
      </c>
      <c r="H62">
        <v>0</v>
      </c>
      <c r="I62">
        <v>32</v>
      </c>
      <c r="J62">
        <v>0</v>
      </c>
      <c r="K62">
        <v>0</v>
      </c>
      <c r="L62">
        <v>0</v>
      </c>
      <c r="N62">
        <v>32</v>
      </c>
      <c r="O62">
        <f t="shared" si="0"/>
        <v>32</v>
      </c>
    </row>
    <row r="63" spans="1:15">
      <c r="A63">
        <v>774825</v>
      </c>
      <c r="B63" t="s">
        <v>1150</v>
      </c>
      <c r="C63" t="s">
        <v>677</v>
      </c>
      <c r="E63" t="s">
        <v>11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31.5</v>
      </c>
      <c r="N63">
        <v>31.5</v>
      </c>
      <c r="O63">
        <f t="shared" si="0"/>
        <v>31.5</v>
      </c>
    </row>
    <row r="64" spans="1:15">
      <c r="A64">
        <v>778855</v>
      </c>
      <c r="B64" t="s">
        <v>1068</v>
      </c>
      <c r="C64" t="s">
        <v>1069</v>
      </c>
      <c r="E64" t="s">
        <v>11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28.8</v>
      </c>
      <c r="N64">
        <v>28.8</v>
      </c>
      <c r="O64">
        <f t="shared" si="0"/>
        <v>28.8</v>
      </c>
    </row>
    <row r="65" spans="1:15">
      <c r="A65">
        <v>700317</v>
      </c>
      <c r="B65" t="s">
        <v>1151</v>
      </c>
      <c r="C65" t="s">
        <v>1131</v>
      </c>
      <c r="E65" t="s">
        <v>11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28</v>
      </c>
      <c r="N65">
        <v>28</v>
      </c>
      <c r="O65">
        <f t="shared" si="0"/>
        <v>28</v>
      </c>
    </row>
    <row r="66" spans="1:15">
      <c r="A66">
        <v>888621</v>
      </c>
      <c r="B66" t="s">
        <v>1125</v>
      </c>
      <c r="C66" t="s">
        <v>965</v>
      </c>
      <c r="E66" t="s">
        <v>11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28</v>
      </c>
      <c r="N66">
        <v>28</v>
      </c>
      <c r="O66">
        <f t="shared" si="0"/>
        <v>28</v>
      </c>
    </row>
    <row r="67" spans="1:15">
      <c r="A67">
        <v>779187</v>
      </c>
      <c r="B67" t="s">
        <v>1107</v>
      </c>
      <c r="C67" t="s">
        <v>1108</v>
      </c>
      <c r="E67" t="s">
        <v>11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26.1</v>
      </c>
      <c r="N67">
        <v>26.1</v>
      </c>
      <c r="O67">
        <f t="shared" ref="O67:O78" si="1">(IFERROR(LARGE(F67:M67,1),"0")+IFERROR(LARGE(F67:M67,2),"0")+IFERROR(LARGE(F67:M67,3),"0")+IFERROR(LARGE(F67:M67,4),"0")+IFERROR(LARGE(F67:M67,5),"0"))</f>
        <v>26.1</v>
      </c>
    </row>
    <row r="68" spans="1:15">
      <c r="A68">
        <v>778173</v>
      </c>
      <c r="B68" t="s">
        <v>1083</v>
      </c>
      <c r="C68" t="s">
        <v>1013</v>
      </c>
      <c r="E68" t="s">
        <v>11</v>
      </c>
      <c r="F68">
        <v>0</v>
      </c>
      <c r="G68">
        <v>0</v>
      </c>
      <c r="H68">
        <v>0</v>
      </c>
      <c r="I68">
        <v>26</v>
      </c>
      <c r="J68">
        <v>0</v>
      </c>
      <c r="K68">
        <v>0</v>
      </c>
      <c r="L68">
        <v>0</v>
      </c>
      <c r="N68">
        <v>26</v>
      </c>
      <c r="O68">
        <f t="shared" si="1"/>
        <v>26</v>
      </c>
    </row>
    <row r="69" spans="1:15">
      <c r="A69">
        <v>777637</v>
      </c>
      <c r="B69" t="s">
        <v>1152</v>
      </c>
      <c r="C69" t="s">
        <v>1153</v>
      </c>
      <c r="E69" t="s">
        <v>11</v>
      </c>
      <c r="F69">
        <v>0</v>
      </c>
      <c r="G69">
        <v>0</v>
      </c>
      <c r="H69">
        <v>0</v>
      </c>
      <c r="I69">
        <v>26</v>
      </c>
      <c r="J69">
        <v>0</v>
      </c>
      <c r="K69">
        <v>0</v>
      </c>
      <c r="L69">
        <v>0</v>
      </c>
      <c r="N69">
        <v>26</v>
      </c>
      <c r="O69">
        <f t="shared" si="1"/>
        <v>26</v>
      </c>
    </row>
    <row r="70" spans="1:15">
      <c r="A70">
        <v>711434</v>
      </c>
      <c r="B70" t="s">
        <v>1109</v>
      </c>
      <c r="C70" t="s">
        <v>1110</v>
      </c>
      <c r="E70" t="s">
        <v>11</v>
      </c>
      <c r="F70">
        <v>0</v>
      </c>
      <c r="G70">
        <v>0</v>
      </c>
      <c r="H70">
        <v>0</v>
      </c>
      <c r="I70">
        <v>26</v>
      </c>
      <c r="J70">
        <v>0</v>
      </c>
      <c r="K70">
        <v>0</v>
      </c>
      <c r="L70">
        <v>0</v>
      </c>
      <c r="N70">
        <v>26</v>
      </c>
      <c r="O70">
        <f t="shared" si="1"/>
        <v>26</v>
      </c>
    </row>
    <row r="71" spans="1:15">
      <c r="A71">
        <v>779184</v>
      </c>
      <c r="B71" t="s">
        <v>1154</v>
      </c>
      <c r="C71" t="s">
        <v>1148</v>
      </c>
      <c r="E71" t="s">
        <v>11</v>
      </c>
      <c r="F71">
        <v>0</v>
      </c>
      <c r="G71">
        <v>0</v>
      </c>
      <c r="H71">
        <v>0</v>
      </c>
      <c r="I71">
        <v>0</v>
      </c>
      <c r="J71">
        <v>25.6</v>
      </c>
      <c r="K71">
        <v>0</v>
      </c>
      <c r="L71">
        <v>0</v>
      </c>
      <c r="N71">
        <v>25.6</v>
      </c>
      <c r="O71">
        <f t="shared" si="1"/>
        <v>25.6</v>
      </c>
    </row>
    <row r="72" spans="1:15">
      <c r="A72">
        <v>778917</v>
      </c>
      <c r="B72" t="s">
        <v>1111</v>
      </c>
      <c r="C72" t="s">
        <v>1112</v>
      </c>
      <c r="E72" t="s">
        <v>11</v>
      </c>
      <c r="F72">
        <v>0</v>
      </c>
      <c r="G72">
        <v>0</v>
      </c>
      <c r="H72">
        <v>24</v>
      </c>
      <c r="I72">
        <v>0</v>
      </c>
      <c r="J72">
        <v>0</v>
      </c>
      <c r="K72">
        <v>0</v>
      </c>
      <c r="L72">
        <v>0</v>
      </c>
      <c r="N72">
        <v>24</v>
      </c>
      <c r="O72">
        <f t="shared" si="1"/>
        <v>24</v>
      </c>
    </row>
    <row r="73" spans="1:15">
      <c r="A73">
        <v>801341</v>
      </c>
      <c r="B73" t="s">
        <v>1091</v>
      </c>
      <c r="C73" t="s">
        <v>1085</v>
      </c>
      <c r="E73" t="s">
        <v>11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24</v>
      </c>
      <c r="N73">
        <v>24</v>
      </c>
      <c r="O73">
        <f t="shared" si="1"/>
        <v>24</v>
      </c>
    </row>
    <row r="74" spans="1:15">
      <c r="A74">
        <v>887036</v>
      </c>
      <c r="B74" t="s">
        <v>1171</v>
      </c>
      <c r="C74" t="s">
        <v>1126</v>
      </c>
      <c r="E74" t="s">
        <v>11</v>
      </c>
      <c r="F74">
        <v>22.5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N74">
        <v>22.5</v>
      </c>
      <c r="O74">
        <f t="shared" si="1"/>
        <v>22.5</v>
      </c>
    </row>
    <row r="75" spans="1:15">
      <c r="A75">
        <v>891511</v>
      </c>
      <c r="B75" t="s">
        <v>1092</v>
      </c>
      <c r="C75" t="s">
        <v>1093</v>
      </c>
      <c r="E75" t="s">
        <v>11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20</v>
      </c>
      <c r="N75">
        <v>20</v>
      </c>
      <c r="O75">
        <f t="shared" si="1"/>
        <v>20</v>
      </c>
    </row>
    <row r="76" spans="1:15">
      <c r="A76">
        <v>777049</v>
      </c>
      <c r="B76" t="s">
        <v>1155</v>
      </c>
      <c r="C76" t="s">
        <v>1156</v>
      </c>
      <c r="E76" t="s">
        <v>11</v>
      </c>
      <c r="F76">
        <v>16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N76">
        <v>16</v>
      </c>
      <c r="O76">
        <f t="shared" si="1"/>
        <v>16</v>
      </c>
    </row>
    <row r="77" spans="1:15">
      <c r="A77">
        <v>778912</v>
      </c>
      <c r="B77" t="s">
        <v>1113</v>
      </c>
      <c r="C77" t="s">
        <v>946</v>
      </c>
      <c r="E77" t="s">
        <v>11</v>
      </c>
      <c r="F77">
        <v>0</v>
      </c>
      <c r="G77">
        <v>16</v>
      </c>
      <c r="H77">
        <v>0</v>
      </c>
      <c r="I77">
        <v>0</v>
      </c>
      <c r="J77">
        <v>0</v>
      </c>
      <c r="K77">
        <v>0</v>
      </c>
      <c r="L77">
        <v>0</v>
      </c>
      <c r="N77">
        <v>16</v>
      </c>
      <c r="O77">
        <f t="shared" si="1"/>
        <v>16</v>
      </c>
    </row>
    <row r="78" spans="1:15">
      <c r="A78">
        <v>891651</v>
      </c>
      <c r="B78" t="s">
        <v>1094</v>
      </c>
      <c r="C78" t="s">
        <v>1095</v>
      </c>
      <c r="E78" t="s">
        <v>11</v>
      </c>
      <c r="F78">
        <v>0</v>
      </c>
      <c r="G78">
        <v>16</v>
      </c>
      <c r="H78">
        <v>0</v>
      </c>
      <c r="I78">
        <v>0</v>
      </c>
      <c r="J78">
        <v>0</v>
      </c>
      <c r="K78">
        <v>0</v>
      </c>
      <c r="L78">
        <v>0</v>
      </c>
      <c r="N78">
        <v>16</v>
      </c>
      <c r="O78">
        <f t="shared" si="1"/>
        <v>16</v>
      </c>
    </row>
  </sheetData>
  <autoFilter ref="A1:P1" xr:uid="{7DA009BB-B876-47B6-BEFA-2C398BAA203D}">
    <sortState xmlns:xlrd2="http://schemas.microsoft.com/office/spreadsheetml/2017/richdata2" ref="A2:P78">
      <sortCondition descending="1" ref="N1"/>
    </sortState>
  </autoFilter>
  <sortState xmlns:xlrd2="http://schemas.microsoft.com/office/spreadsheetml/2017/richdata2" ref="A2:P78">
    <sortCondition ref="P2:P78"/>
  </sortState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683F-0979-4DE8-9EBF-0F0C85F97453}">
  <dimension ref="A1:J97"/>
  <sheetViews>
    <sheetView topLeftCell="A25" workbookViewId="0">
      <selection activeCell="I38" sqref="I1:I1048576"/>
    </sheetView>
  </sheetViews>
  <sheetFormatPr defaultRowHeight="13.5"/>
  <cols>
    <col min="10" max="10" width="18.125" bestFit="1" customWidth="1"/>
  </cols>
  <sheetData>
    <row r="1" spans="1:10">
      <c r="A1" t="s">
        <v>710</v>
      </c>
      <c r="B1" t="s">
        <v>1</v>
      </c>
      <c r="D1" t="s">
        <v>713</v>
      </c>
      <c r="E1" t="s">
        <v>714</v>
      </c>
      <c r="F1" t="s">
        <v>4</v>
      </c>
      <c r="G1" t="s">
        <v>911</v>
      </c>
      <c r="H1" t="s">
        <v>912</v>
      </c>
      <c r="I1" t="s">
        <v>905</v>
      </c>
    </row>
    <row r="2" spans="1:10">
      <c r="A2">
        <v>1</v>
      </c>
      <c r="B2">
        <v>102</v>
      </c>
      <c r="D2">
        <v>887899</v>
      </c>
      <c r="E2" t="s">
        <v>240</v>
      </c>
      <c r="F2" t="s">
        <v>11</v>
      </c>
      <c r="G2">
        <v>2015</v>
      </c>
      <c r="H2" t="s">
        <v>128</v>
      </c>
      <c r="I2" s="57">
        <v>80</v>
      </c>
      <c r="J2" t="str">
        <f>VLOOKUP(D2,ČP2026!$B$3:$C$470,2,FALSE)</f>
        <v>Holubová Věra</v>
      </c>
    </row>
    <row r="3" spans="1:10">
      <c r="A3">
        <v>2</v>
      </c>
      <c r="B3">
        <v>106</v>
      </c>
      <c r="D3">
        <v>887898</v>
      </c>
      <c r="E3" t="s">
        <v>292</v>
      </c>
      <c r="F3" t="s">
        <v>11</v>
      </c>
      <c r="G3">
        <v>2016</v>
      </c>
      <c r="H3" t="s">
        <v>128</v>
      </c>
      <c r="I3" s="57">
        <v>64</v>
      </c>
      <c r="J3" t="str">
        <f>VLOOKUP(D3,ČP2026!$B$3:$C$470,2,FALSE)</f>
        <v>Pažoutová Natálie</v>
      </c>
    </row>
    <row r="4" spans="1:10">
      <c r="A4">
        <v>3</v>
      </c>
      <c r="B4">
        <v>105</v>
      </c>
      <c r="D4">
        <v>887880</v>
      </c>
      <c r="E4" t="s">
        <v>241</v>
      </c>
      <c r="F4" t="s">
        <v>11</v>
      </c>
      <c r="G4">
        <v>2016</v>
      </c>
      <c r="H4" t="s">
        <v>128</v>
      </c>
      <c r="I4" s="57">
        <v>48</v>
      </c>
      <c r="J4" t="str">
        <f>VLOOKUP(D4,ČP2026!$B$3:$C$470,2,FALSE)</f>
        <v>Novotná Luisa Anna</v>
      </c>
    </row>
    <row r="5" spans="1:10">
      <c r="A5">
        <v>4</v>
      </c>
      <c r="B5">
        <v>108</v>
      </c>
      <c r="D5">
        <v>887896</v>
      </c>
      <c r="E5" t="s">
        <v>300</v>
      </c>
      <c r="F5" t="s">
        <v>11</v>
      </c>
      <c r="G5">
        <v>2015</v>
      </c>
      <c r="H5" t="s">
        <v>128</v>
      </c>
      <c r="I5" s="57">
        <v>40</v>
      </c>
      <c r="J5" t="str">
        <f>VLOOKUP(D5,ČP2026!$B$3:$C$470,2,FALSE)</f>
        <v>Ceralova Mariana</v>
      </c>
    </row>
    <row r="6" spans="1:10">
      <c r="A6">
        <v>5</v>
      </c>
      <c r="B6">
        <v>101</v>
      </c>
      <c r="D6">
        <v>891717</v>
      </c>
      <c r="E6" t="s">
        <v>301</v>
      </c>
      <c r="F6" t="s">
        <v>11</v>
      </c>
      <c r="G6">
        <v>2017</v>
      </c>
      <c r="H6" t="s">
        <v>128</v>
      </c>
      <c r="I6" s="57">
        <v>36</v>
      </c>
      <c r="J6" t="str">
        <f>VLOOKUP(D6,ČP2026!$B$3:$C$470,2,FALSE)</f>
        <v>VLACHOVÁ Valerie</v>
      </c>
    </row>
    <row r="7" spans="1:10">
      <c r="A7">
        <v>6</v>
      </c>
      <c r="B7">
        <v>104</v>
      </c>
      <c r="D7">
        <v>891774</v>
      </c>
      <c r="E7" t="s">
        <v>630</v>
      </c>
      <c r="F7" t="s">
        <v>11</v>
      </c>
      <c r="G7">
        <v>2016</v>
      </c>
      <c r="H7" t="s">
        <v>128</v>
      </c>
      <c r="I7" s="57">
        <v>32</v>
      </c>
      <c r="J7" t="str">
        <f>VLOOKUP(D7,ČP2026!$B$3:$C$470,2,FALSE)</f>
        <v>SALANSKÁ Žofie</v>
      </c>
    </row>
    <row r="8" spans="1:10">
      <c r="A8">
        <v>7</v>
      </c>
      <c r="B8">
        <v>103</v>
      </c>
      <c r="D8">
        <v>890527</v>
      </c>
      <c r="E8" t="s">
        <v>306</v>
      </c>
      <c r="F8" t="s">
        <v>11</v>
      </c>
      <c r="G8">
        <v>2016</v>
      </c>
      <c r="H8" t="s">
        <v>128</v>
      </c>
      <c r="I8" s="57">
        <v>28.8</v>
      </c>
      <c r="J8" t="str">
        <f>VLOOKUP(D8,ČP2026!$B$3:$C$470,2,FALSE)</f>
        <v>Zifčáková Justýna</v>
      </c>
    </row>
    <row r="9" spans="1:10">
      <c r="A9">
        <v>8</v>
      </c>
      <c r="B9">
        <v>107</v>
      </c>
      <c r="D9">
        <v>891674</v>
      </c>
      <c r="E9" t="s">
        <v>629</v>
      </c>
      <c r="F9" t="s">
        <v>11</v>
      </c>
      <c r="G9">
        <v>2017</v>
      </c>
      <c r="H9" t="s">
        <v>128</v>
      </c>
      <c r="I9" s="57">
        <v>25.6</v>
      </c>
      <c r="J9" t="str">
        <f>VLOOKUP(D9,ČP2026!$B$3:$C$470,2,FALSE)</f>
        <v>PAVLÍKOVÁ Sofie</v>
      </c>
    </row>
    <row r="10" spans="1:10">
      <c r="A10" t="s">
        <v>710</v>
      </c>
      <c r="B10" t="s">
        <v>1</v>
      </c>
      <c r="D10" t="s">
        <v>713</v>
      </c>
      <c r="E10" t="s">
        <v>714</v>
      </c>
      <c r="F10" t="s">
        <v>4</v>
      </c>
      <c r="G10" t="s">
        <v>911</v>
      </c>
      <c r="H10" t="s">
        <v>140</v>
      </c>
      <c r="I10" t="s">
        <v>905</v>
      </c>
    </row>
    <row r="11" spans="1:10">
      <c r="A11" s="169">
        <v>1</v>
      </c>
      <c r="B11" s="170">
        <v>124</v>
      </c>
      <c r="D11" s="170">
        <v>774476</v>
      </c>
      <c r="E11" s="171" t="s">
        <v>516</v>
      </c>
      <c r="F11" s="170" t="s">
        <v>11</v>
      </c>
      <c r="G11" s="170">
        <v>2016</v>
      </c>
      <c r="H11" t="s">
        <v>114</v>
      </c>
      <c r="I11">
        <v>100</v>
      </c>
      <c r="J11" t="str">
        <f>VLOOKUP(D11,ČP2026!$B$3:$C$470,2,FALSE)</f>
        <v>Veber Viliam</v>
      </c>
    </row>
    <row r="12" spans="1:10">
      <c r="A12" s="169">
        <v>2</v>
      </c>
      <c r="B12" s="170">
        <v>111</v>
      </c>
      <c r="D12" s="170">
        <v>777031</v>
      </c>
      <c r="E12" s="171" t="s">
        <v>536</v>
      </c>
      <c r="F12" s="170" t="s">
        <v>11</v>
      </c>
      <c r="G12" s="170">
        <v>2016</v>
      </c>
      <c r="H12" t="s">
        <v>114</v>
      </c>
      <c r="I12">
        <v>80</v>
      </c>
      <c r="J12" t="str">
        <f>VLOOKUP(D12,ČP2026!$B$3:$C$470,2,FALSE)</f>
        <v>Cemper Karel</v>
      </c>
    </row>
    <row r="13" spans="1:10">
      <c r="A13" s="169">
        <v>3</v>
      </c>
      <c r="B13" s="170">
        <v>112</v>
      </c>
      <c r="D13" s="170">
        <v>777747</v>
      </c>
      <c r="E13" s="171" t="s">
        <v>540</v>
      </c>
      <c r="F13" s="170" t="s">
        <v>11</v>
      </c>
      <c r="G13" s="170">
        <v>2016</v>
      </c>
      <c r="H13" t="s">
        <v>114</v>
      </c>
      <c r="I13">
        <v>60</v>
      </c>
      <c r="J13" t="str">
        <f>VLOOKUP(D13,ČP2026!$B$3:$C$470,2,FALSE)</f>
        <v>Šrám Antonín</v>
      </c>
    </row>
    <row r="14" spans="1:10">
      <c r="A14" s="169">
        <v>4</v>
      </c>
      <c r="B14" s="170">
        <v>114</v>
      </c>
      <c r="D14" s="170">
        <v>778241</v>
      </c>
      <c r="E14" s="171" t="s">
        <v>541</v>
      </c>
      <c r="F14" s="170" t="s">
        <v>11</v>
      </c>
      <c r="G14" s="170">
        <v>2017</v>
      </c>
      <c r="H14" t="s">
        <v>114</v>
      </c>
      <c r="I14">
        <v>50</v>
      </c>
      <c r="J14" t="str">
        <f>VLOOKUP(D14,ČP2026!$B$3:$C$470,2,FALSE)</f>
        <v>Kouřil Darek</v>
      </c>
    </row>
    <row r="15" spans="1:10">
      <c r="A15" s="169">
        <v>5</v>
      </c>
      <c r="B15" s="170">
        <v>115</v>
      </c>
      <c r="D15" s="170">
        <v>778958</v>
      </c>
      <c r="E15" s="171" t="s">
        <v>542</v>
      </c>
      <c r="F15" s="170" t="s">
        <v>11</v>
      </c>
      <c r="G15" s="170">
        <v>2017</v>
      </c>
      <c r="H15" t="s">
        <v>114</v>
      </c>
      <c r="I15">
        <v>45</v>
      </c>
      <c r="J15" t="str">
        <f>VLOOKUP(D15,ČP2026!$B$3:$C$470,2,FALSE)</f>
        <v>Paulíček Jonáš</v>
      </c>
    </row>
    <row r="16" spans="1:10">
      <c r="A16" s="169">
        <v>6</v>
      </c>
      <c r="B16" s="170">
        <v>116</v>
      </c>
      <c r="D16" s="170">
        <v>1117</v>
      </c>
      <c r="E16" s="171" t="s">
        <v>493</v>
      </c>
      <c r="F16" s="170" t="s">
        <v>16</v>
      </c>
      <c r="G16" s="170">
        <v>2016</v>
      </c>
      <c r="H16" t="s">
        <v>114</v>
      </c>
      <c r="I16">
        <v>40</v>
      </c>
      <c r="J16" t="e">
        <f>VLOOKUP(D16,ČP2026!$B$3:$C$470,2,FALSE)</f>
        <v>#N/A</v>
      </c>
    </row>
    <row r="17" spans="1:10">
      <c r="A17" s="169">
        <v>7</v>
      </c>
      <c r="B17" s="170">
        <v>121</v>
      </c>
      <c r="D17" s="170">
        <v>773631</v>
      </c>
      <c r="E17" s="171" t="s">
        <v>518</v>
      </c>
      <c r="F17" s="170" t="s">
        <v>11</v>
      </c>
      <c r="G17" s="170">
        <v>2019</v>
      </c>
      <c r="H17" t="s">
        <v>114</v>
      </c>
      <c r="I17">
        <v>36</v>
      </c>
      <c r="J17" t="str">
        <f>VLOOKUP(D17,ČP2026!$B$3:$C$470,2,FALSE)</f>
        <v>Běhal Erik</v>
      </c>
    </row>
    <row r="18" spans="1:10">
      <c r="A18" s="169">
        <v>8</v>
      </c>
      <c r="B18" s="170">
        <v>119</v>
      </c>
      <c r="D18" s="170">
        <v>717374</v>
      </c>
      <c r="E18" s="171" t="s">
        <v>524</v>
      </c>
      <c r="F18" s="170" t="s">
        <v>11</v>
      </c>
      <c r="G18" s="170">
        <v>2020</v>
      </c>
      <c r="H18" t="s">
        <v>114</v>
      </c>
      <c r="I18">
        <v>32</v>
      </c>
      <c r="J18" t="str">
        <f>VLOOKUP(D18,ČP2026!$B$3:$C$470,2,FALSE)</f>
        <v>Pažout Patrik</v>
      </c>
    </row>
    <row r="19" spans="1:10">
      <c r="A19" s="169">
        <v>9</v>
      </c>
      <c r="B19" s="170">
        <v>113</v>
      </c>
      <c r="D19" s="170">
        <v>777654</v>
      </c>
      <c r="E19" s="171" t="s">
        <v>515</v>
      </c>
      <c r="F19" s="170" t="s">
        <v>11</v>
      </c>
      <c r="G19" s="170">
        <v>2019</v>
      </c>
      <c r="H19" t="s">
        <v>114</v>
      </c>
      <c r="I19">
        <v>29</v>
      </c>
      <c r="J19" t="str">
        <f>VLOOKUP(D19,ČP2026!$B$3:$C$470,2,FALSE)</f>
        <v>Kolman Darek</v>
      </c>
    </row>
    <row r="20" spans="1:10">
      <c r="A20" s="169">
        <v>10</v>
      </c>
      <c r="B20" s="170">
        <v>122</v>
      </c>
      <c r="D20" s="170">
        <v>778959</v>
      </c>
      <c r="E20" s="171" t="s">
        <v>633</v>
      </c>
      <c r="F20" s="170" t="s">
        <v>11</v>
      </c>
      <c r="G20" s="170">
        <v>2019</v>
      </c>
      <c r="H20" t="s">
        <v>114</v>
      </c>
      <c r="I20">
        <v>26</v>
      </c>
      <c r="J20" t="str">
        <f>VLOOKUP(D20,ČP2026!$B$3:$C$470,2,FALSE)</f>
        <v>PAULÍČEK Vít</v>
      </c>
    </row>
    <row r="21" spans="1:10">
      <c r="A21" s="169">
        <v>11</v>
      </c>
      <c r="B21" s="170">
        <v>123</v>
      </c>
      <c r="D21" s="170">
        <v>778237</v>
      </c>
      <c r="E21" s="171" t="s">
        <v>534</v>
      </c>
      <c r="F21" s="170" t="s">
        <v>11</v>
      </c>
      <c r="G21" s="170">
        <v>2020</v>
      </c>
      <c r="H21" t="s">
        <v>114</v>
      </c>
      <c r="I21">
        <v>24</v>
      </c>
      <c r="J21" t="str">
        <f>VLOOKUP(D21,ČP2026!$B$3:$C$470,2,FALSE)</f>
        <v>Holub Čeněk</v>
      </c>
    </row>
    <row r="22" spans="1:10">
      <c r="A22" s="169">
        <v>12</v>
      </c>
      <c r="B22" s="170">
        <v>120</v>
      </c>
      <c r="D22" s="170">
        <v>779130</v>
      </c>
      <c r="E22" s="171" t="s">
        <v>634</v>
      </c>
      <c r="F22" s="170" t="s">
        <v>11</v>
      </c>
      <c r="G22" s="170">
        <v>2017</v>
      </c>
      <c r="H22" t="s">
        <v>114</v>
      </c>
      <c r="I22">
        <v>22</v>
      </c>
      <c r="J22" t="str">
        <f>VLOOKUP(D22,ČP2026!$B$3:$C$470,2,FALSE)</f>
        <v>STEJNÝ Jáchym</v>
      </c>
    </row>
    <row r="23" spans="1:10">
      <c r="A23" s="169">
        <v>13</v>
      </c>
      <c r="B23" s="170">
        <v>117</v>
      </c>
      <c r="D23" s="170">
        <v>778026</v>
      </c>
      <c r="E23" s="171" t="s">
        <v>635</v>
      </c>
      <c r="F23" s="170" t="s">
        <v>11</v>
      </c>
      <c r="G23" s="170">
        <v>2017</v>
      </c>
      <c r="H23" t="s">
        <v>114</v>
      </c>
      <c r="I23">
        <v>20</v>
      </c>
      <c r="J23" t="str">
        <f>VLOOKUP(D23,ČP2026!$B$3:$C$470,2,FALSE)</f>
        <v>TROST Matěj</v>
      </c>
    </row>
    <row r="24" spans="1:10">
      <c r="A24" s="169">
        <v>14</v>
      </c>
      <c r="B24" s="170">
        <v>118</v>
      </c>
      <c r="D24" s="170">
        <v>1123</v>
      </c>
      <c r="E24" s="171" t="s">
        <v>632</v>
      </c>
      <c r="F24" s="170" t="s">
        <v>16</v>
      </c>
      <c r="G24" s="170">
        <v>2018</v>
      </c>
      <c r="H24" t="s">
        <v>114</v>
      </c>
      <c r="I24">
        <v>18</v>
      </c>
      <c r="J24" t="e">
        <f>VLOOKUP(D24,ČP2026!$B$3:$C$470,2,FALSE)</f>
        <v>#N/A</v>
      </c>
    </row>
    <row r="25" spans="1:10">
      <c r="A25" s="172">
        <v>1</v>
      </c>
      <c r="B25" s="172">
        <v>66</v>
      </c>
      <c r="D25" s="172">
        <v>887885</v>
      </c>
      <c r="E25" s="173" t="s">
        <v>913</v>
      </c>
      <c r="F25" s="173" t="s">
        <v>914</v>
      </c>
      <c r="G25" s="172" t="s">
        <v>595</v>
      </c>
      <c r="H25" s="172" t="s">
        <v>11</v>
      </c>
      <c r="I25">
        <v>100</v>
      </c>
      <c r="J25" t="str">
        <f>VLOOKUP(D25,ČP2026!$B$3:$C$470,2,FALSE)</f>
        <v>Novosadová Nikol</v>
      </c>
    </row>
    <row r="26" spans="1:10">
      <c r="A26" s="172">
        <v>2</v>
      </c>
      <c r="B26" s="172">
        <v>68</v>
      </c>
      <c r="D26" s="172">
        <v>886522</v>
      </c>
      <c r="E26" s="173" t="s">
        <v>913</v>
      </c>
      <c r="F26" s="173" t="s">
        <v>915</v>
      </c>
      <c r="G26" s="172" t="s">
        <v>595</v>
      </c>
      <c r="H26" s="172" t="s">
        <v>11</v>
      </c>
      <c r="I26">
        <v>80</v>
      </c>
      <c r="J26" t="str">
        <f>VLOOKUP(D26,ČP2026!$B$3:$C$470,2,FALSE)</f>
        <v>Novosadová Tereza</v>
      </c>
    </row>
    <row r="27" spans="1:10">
      <c r="A27" s="172">
        <v>3</v>
      </c>
      <c r="B27" s="172">
        <v>75</v>
      </c>
      <c r="D27" s="172">
        <v>1126</v>
      </c>
      <c r="E27" s="173" t="s">
        <v>916</v>
      </c>
      <c r="F27" s="173" t="s">
        <v>917</v>
      </c>
      <c r="G27" s="172" t="s">
        <v>595</v>
      </c>
      <c r="H27" s="172" t="s">
        <v>16</v>
      </c>
      <c r="I27">
        <v>60</v>
      </c>
      <c r="J27" t="str">
        <f>VLOOKUP(D27,ČP2026!$B$3:$C$470,2,FALSE)</f>
        <v>RYBUS Pola</v>
      </c>
    </row>
    <row r="28" spans="1:10">
      <c r="A28" s="172">
        <v>4</v>
      </c>
      <c r="B28" s="172">
        <v>67</v>
      </c>
      <c r="D28" s="172">
        <v>887036</v>
      </c>
      <c r="E28" s="173" t="s">
        <v>744</v>
      </c>
      <c r="F28" s="173" t="s">
        <v>745</v>
      </c>
      <c r="G28" s="172" t="s">
        <v>595</v>
      </c>
      <c r="H28" s="172" t="s">
        <v>11</v>
      </c>
      <c r="I28">
        <v>50</v>
      </c>
      <c r="J28" t="str">
        <f>VLOOKUP(D28,ČP2026!$B$3:$C$470,2,FALSE)</f>
        <v>Niklová Evelína</v>
      </c>
    </row>
    <row r="29" spans="1:10">
      <c r="A29" s="172">
        <v>5</v>
      </c>
      <c r="B29" s="172">
        <v>73</v>
      </c>
      <c r="D29" s="172">
        <v>887895</v>
      </c>
      <c r="E29" s="173" t="s">
        <v>918</v>
      </c>
      <c r="F29" s="173" t="s">
        <v>919</v>
      </c>
      <c r="G29" s="172" t="s">
        <v>595</v>
      </c>
      <c r="H29" s="172" t="s">
        <v>11</v>
      </c>
      <c r="I29">
        <v>45</v>
      </c>
      <c r="J29" t="str">
        <f>VLOOKUP(D29,ČP2026!$B$3:$C$470,2,FALSE)</f>
        <v>Mendlová Anežka</v>
      </c>
    </row>
    <row r="30" spans="1:10">
      <c r="A30" s="172">
        <v>6</v>
      </c>
      <c r="B30" s="172">
        <v>74</v>
      </c>
      <c r="D30" s="172">
        <v>889991</v>
      </c>
      <c r="E30" s="173" t="s">
        <v>920</v>
      </c>
      <c r="F30" s="173" t="s">
        <v>921</v>
      </c>
      <c r="G30" s="172" t="s">
        <v>595</v>
      </c>
      <c r="H30" s="172" t="s">
        <v>11</v>
      </c>
      <c r="I30">
        <v>40</v>
      </c>
      <c r="J30" t="str">
        <f>VLOOKUP(D30,ČP2026!$B$3:$C$470,2,FALSE)</f>
        <v>Novotná Laura Elen</v>
      </c>
    </row>
    <row r="31" spans="1:10">
      <c r="A31" s="172">
        <v>7</v>
      </c>
      <c r="B31" s="172">
        <v>65</v>
      </c>
      <c r="D31" s="172">
        <v>886648</v>
      </c>
      <c r="E31" s="173" t="s">
        <v>922</v>
      </c>
      <c r="F31" s="173" t="s">
        <v>923</v>
      </c>
      <c r="G31" s="172" t="s">
        <v>595</v>
      </c>
      <c r="H31" s="172" t="s">
        <v>11</v>
      </c>
      <c r="I31">
        <v>36</v>
      </c>
      <c r="J31" t="str">
        <f>VLOOKUP(D31,ČP2026!$B$3:$C$470,2,FALSE)</f>
        <v>DOHNALOVÁ Sandra</v>
      </c>
    </row>
    <row r="32" spans="1:10">
      <c r="A32" s="172">
        <v>8</v>
      </c>
      <c r="B32" s="172">
        <v>71</v>
      </c>
      <c r="D32" s="172">
        <v>887888</v>
      </c>
      <c r="E32" s="173" t="s">
        <v>924</v>
      </c>
      <c r="F32" s="173" t="s">
        <v>925</v>
      </c>
      <c r="G32" s="172" t="s">
        <v>595</v>
      </c>
      <c r="H32" s="172" t="s">
        <v>11</v>
      </c>
      <c r="I32">
        <v>32</v>
      </c>
      <c r="J32" t="str">
        <f>VLOOKUP(D32,ČP2026!$B$3:$C$470,2,FALSE)</f>
        <v>Veberová Sofie</v>
      </c>
    </row>
    <row r="33" spans="1:10">
      <c r="A33" s="172">
        <v>9</v>
      </c>
      <c r="B33" s="172">
        <v>69</v>
      </c>
      <c r="D33" s="172">
        <v>887299</v>
      </c>
      <c r="E33" s="173" t="s">
        <v>926</v>
      </c>
      <c r="F33" s="173" t="s">
        <v>927</v>
      </c>
      <c r="G33" s="172" t="s">
        <v>595</v>
      </c>
      <c r="H33" s="172" t="s">
        <v>11</v>
      </c>
      <c r="I33">
        <v>29</v>
      </c>
      <c r="J33" t="str">
        <f>VLOOKUP(D33,ČP2026!$B$3:$C$470,2,FALSE)</f>
        <v>Kolmanová Emma</v>
      </c>
    </row>
    <row r="34" spans="1:10">
      <c r="A34" s="172">
        <v>10</v>
      </c>
      <c r="B34" s="172">
        <v>76</v>
      </c>
      <c r="D34" s="172">
        <v>887897</v>
      </c>
      <c r="E34" s="173" t="s">
        <v>928</v>
      </c>
      <c r="F34" s="173" t="s">
        <v>929</v>
      </c>
      <c r="G34" s="172" t="s">
        <v>595</v>
      </c>
      <c r="H34" s="172" t="s">
        <v>11</v>
      </c>
      <c r="I34">
        <v>26</v>
      </c>
      <c r="J34" t="str">
        <f>VLOOKUP(D34,ČP2026!$B$3:$C$470,2,FALSE)</f>
        <v>Ceralová Karolína</v>
      </c>
    </row>
    <row r="35" spans="1:10">
      <c r="A35" s="172">
        <v>11</v>
      </c>
      <c r="B35" s="172">
        <v>62</v>
      </c>
      <c r="D35" s="172">
        <v>889621</v>
      </c>
      <c r="E35" s="173" t="s">
        <v>930</v>
      </c>
      <c r="F35" s="173" t="s">
        <v>915</v>
      </c>
      <c r="G35" s="172" t="s">
        <v>595</v>
      </c>
      <c r="H35" s="172" t="s">
        <v>11</v>
      </c>
      <c r="I35">
        <v>24</v>
      </c>
      <c r="J35" t="str">
        <f>VLOOKUP(D35,ČP2026!$B$3:$C$470,2,FALSE)</f>
        <v>Golová Tereza</v>
      </c>
    </row>
    <row r="36" spans="1:10">
      <c r="A36" s="172">
        <v>12</v>
      </c>
      <c r="B36" s="172">
        <v>63</v>
      </c>
      <c r="D36" s="172">
        <v>1120</v>
      </c>
      <c r="E36" s="173" t="s">
        <v>931</v>
      </c>
      <c r="F36" s="173" t="s">
        <v>932</v>
      </c>
      <c r="G36" s="172" t="s">
        <v>595</v>
      </c>
      <c r="H36" s="172" t="s">
        <v>16</v>
      </c>
      <c r="I36">
        <v>22</v>
      </c>
      <c r="J36" t="str">
        <f>VLOOKUP(D36,ČP2026!$B$3:$C$470,2,FALSE)</f>
        <v>Mroczek Maria</v>
      </c>
    </row>
    <row r="37" spans="1:10">
      <c r="A37" s="172">
        <v>13</v>
      </c>
      <c r="B37" s="172">
        <v>70</v>
      </c>
      <c r="D37" s="172">
        <v>890303</v>
      </c>
      <c r="E37" s="173" t="s">
        <v>933</v>
      </c>
      <c r="F37" s="173" t="s">
        <v>915</v>
      </c>
      <c r="G37" s="172" t="s">
        <v>595</v>
      </c>
      <c r="H37" s="172" t="s">
        <v>11</v>
      </c>
      <c r="I37">
        <v>20</v>
      </c>
      <c r="J37" t="str">
        <f>VLOOKUP(D37,ČP2026!$B$3:$C$470,2,FALSE)</f>
        <v>Horáková Tereza</v>
      </c>
    </row>
    <row r="38" spans="1:10">
      <c r="A38" s="172">
        <v>1</v>
      </c>
      <c r="B38" s="172">
        <v>88</v>
      </c>
      <c r="D38" s="172">
        <v>774102</v>
      </c>
      <c r="E38" s="173" t="s">
        <v>934</v>
      </c>
      <c r="F38" s="173" t="s">
        <v>935</v>
      </c>
      <c r="G38" s="172" t="s">
        <v>606</v>
      </c>
      <c r="H38" s="172" t="s">
        <v>11</v>
      </c>
      <c r="I38">
        <v>100</v>
      </c>
      <c r="J38" t="str">
        <f>VLOOKUP(D38,ČP2026!$B$3:$C$470,2,FALSE)</f>
        <v>CEMPER Pavel</v>
      </c>
    </row>
    <row r="39" spans="1:10">
      <c r="A39" s="172">
        <v>2</v>
      </c>
      <c r="B39" s="172">
        <v>94</v>
      </c>
      <c r="D39" s="172">
        <v>1124</v>
      </c>
      <c r="E39" s="173" t="s">
        <v>936</v>
      </c>
      <c r="F39" s="173" t="s">
        <v>661</v>
      </c>
      <c r="G39" s="172" t="s">
        <v>606</v>
      </c>
      <c r="H39" s="172" t="s">
        <v>16</v>
      </c>
      <c r="I39">
        <v>80</v>
      </c>
      <c r="J39" t="str">
        <f>VLOOKUP(D39,ČP2026!$B$3:$C$470,2,FALSE)</f>
        <v>SZYMAŃSKI Adam</v>
      </c>
    </row>
    <row r="40" spans="1:10">
      <c r="A40" s="172">
        <v>3</v>
      </c>
      <c r="B40" s="172">
        <v>81</v>
      </c>
      <c r="D40" s="172">
        <v>775701</v>
      </c>
      <c r="E40" s="173" t="s">
        <v>937</v>
      </c>
      <c r="F40" s="173" t="s">
        <v>938</v>
      </c>
      <c r="G40" s="172" t="s">
        <v>606</v>
      </c>
      <c r="H40" s="172" t="s">
        <v>11</v>
      </c>
      <c r="I40">
        <v>60</v>
      </c>
      <c r="J40" t="str">
        <f>VLOOKUP(D40,ČP2026!$B$3:$C$470,2,FALSE)</f>
        <v>Gola Petr</v>
      </c>
    </row>
    <row r="41" spans="1:10">
      <c r="A41" s="172">
        <v>4</v>
      </c>
      <c r="B41" s="172">
        <v>82</v>
      </c>
      <c r="D41" s="172">
        <v>773200</v>
      </c>
      <c r="E41" s="173" t="s">
        <v>939</v>
      </c>
      <c r="F41" s="173" t="s">
        <v>675</v>
      </c>
      <c r="G41" s="172" t="s">
        <v>606</v>
      </c>
      <c r="H41" s="172" t="s">
        <v>11</v>
      </c>
      <c r="I41">
        <v>50</v>
      </c>
      <c r="J41" t="str">
        <f>VLOOKUP(D41,ČP2026!$B$3:$C$470,2,FALSE)</f>
        <v>Roušal Jakub</v>
      </c>
    </row>
    <row r="42" spans="1:10">
      <c r="A42" s="172">
        <v>5</v>
      </c>
      <c r="B42" s="172">
        <v>87</v>
      </c>
      <c r="D42" s="172">
        <v>1114</v>
      </c>
      <c r="E42" s="173" t="s">
        <v>940</v>
      </c>
      <c r="F42" s="173" t="s">
        <v>941</v>
      </c>
      <c r="G42" s="172" t="s">
        <v>606</v>
      </c>
      <c r="H42" s="172" t="s">
        <v>16</v>
      </c>
      <c r="I42">
        <v>45</v>
      </c>
      <c r="J42" t="str">
        <f>VLOOKUP(D42,ČP2026!$B$3:$C$470,2,FALSE)</f>
        <v>LICHTARSKI Tymon</v>
      </c>
    </row>
    <row r="43" spans="1:10">
      <c r="A43" s="172">
        <v>6</v>
      </c>
      <c r="B43" s="172">
        <v>85</v>
      </c>
      <c r="D43" s="172">
        <v>777363</v>
      </c>
      <c r="E43" s="173" t="s">
        <v>942</v>
      </c>
      <c r="F43" s="173" t="s">
        <v>943</v>
      </c>
      <c r="G43" s="172" t="s">
        <v>606</v>
      </c>
      <c r="H43" s="172" t="s">
        <v>11</v>
      </c>
      <c r="I43">
        <v>40</v>
      </c>
      <c r="J43" t="str">
        <f>VLOOKUP(D43,ČP2026!$B$3:$C$470,2,FALSE)</f>
        <v>Kaděra Šimon</v>
      </c>
    </row>
    <row r="44" spans="1:10">
      <c r="A44" s="172">
        <v>7</v>
      </c>
      <c r="B44" s="172">
        <v>83</v>
      </c>
      <c r="D44" s="172">
        <v>774469</v>
      </c>
      <c r="E44" s="173" t="s">
        <v>944</v>
      </c>
      <c r="F44" s="173" t="s">
        <v>122</v>
      </c>
      <c r="G44" s="172" t="s">
        <v>606</v>
      </c>
      <c r="H44" s="172" t="s">
        <v>11</v>
      </c>
      <c r="I44">
        <v>36</v>
      </c>
      <c r="J44" t="str">
        <f>VLOOKUP(D44,ČP2026!$B$3:$C$470,2,FALSE)</f>
        <v>Holub Antonín</v>
      </c>
    </row>
    <row r="45" spans="1:10">
      <c r="A45" s="172">
        <v>8</v>
      </c>
      <c r="B45" s="172">
        <v>93</v>
      </c>
      <c r="D45" s="172">
        <v>1125</v>
      </c>
      <c r="E45" s="173" t="s">
        <v>945</v>
      </c>
      <c r="F45" s="173" t="s">
        <v>946</v>
      </c>
      <c r="G45" s="172" t="s">
        <v>606</v>
      </c>
      <c r="H45" s="172" t="s">
        <v>16</v>
      </c>
      <c r="I45">
        <v>32</v>
      </c>
      <c r="J45" t="str">
        <f>VLOOKUP(D45,ČP2026!$B$3:$C$470,2,FALSE)</f>
        <v>PLIS Sebastian</v>
      </c>
    </row>
    <row r="46" spans="1:10">
      <c r="A46" s="172">
        <v>9</v>
      </c>
      <c r="B46" s="172">
        <v>84</v>
      </c>
      <c r="D46" s="172">
        <v>778028</v>
      </c>
      <c r="E46" s="173" t="s">
        <v>947</v>
      </c>
      <c r="F46" s="173" t="s">
        <v>948</v>
      </c>
      <c r="G46" s="172" t="s">
        <v>606</v>
      </c>
      <c r="H46" s="172" t="s">
        <v>11</v>
      </c>
      <c r="I46">
        <v>29</v>
      </c>
      <c r="J46" t="str">
        <f>VLOOKUP(D46,ČP2026!$B$3:$C$470,2,FALSE)</f>
        <v>MATSUMOTO David Ayato</v>
      </c>
    </row>
    <row r="47" spans="1:10">
      <c r="A47" s="172">
        <v>10</v>
      </c>
      <c r="B47" s="172">
        <v>91</v>
      </c>
      <c r="D47" s="172">
        <v>1127</v>
      </c>
      <c r="E47" s="173" t="s">
        <v>949</v>
      </c>
      <c r="F47" s="173" t="s">
        <v>652</v>
      </c>
      <c r="G47" s="172" t="s">
        <v>606</v>
      </c>
      <c r="H47" s="172" t="s">
        <v>16</v>
      </c>
      <c r="I47">
        <v>26</v>
      </c>
      <c r="J47" t="str">
        <f>VLOOKUP(D47,ČP2026!$B$3:$C$470,2,FALSE)</f>
        <v>KISZKIEL Filip</v>
      </c>
    </row>
    <row r="48" spans="1:10" ht="13.9" thickBot="1">
      <c r="A48" s="174" t="s">
        <v>710</v>
      </c>
      <c r="B48" s="174" t="s">
        <v>711</v>
      </c>
      <c r="C48" s="174" t="s">
        <v>950</v>
      </c>
      <c r="D48" s="174" t="s">
        <v>951</v>
      </c>
      <c r="E48" s="174" t="s">
        <v>952</v>
      </c>
      <c r="F48" s="174" t="s">
        <v>953</v>
      </c>
      <c r="G48" s="174" t="s">
        <v>954</v>
      </c>
      <c r="H48" s="174" t="s">
        <v>139</v>
      </c>
      <c r="I48" s="174" t="s">
        <v>955</v>
      </c>
    </row>
    <row r="49" spans="1:10">
      <c r="A49" s="175">
        <v>1</v>
      </c>
      <c r="B49" s="175">
        <v>2</v>
      </c>
      <c r="C49" s="175">
        <v>9155071</v>
      </c>
      <c r="D49" s="176" t="s">
        <v>956</v>
      </c>
      <c r="E49" s="176" t="s">
        <v>957</v>
      </c>
      <c r="F49" s="175" t="s">
        <v>164</v>
      </c>
      <c r="G49" s="175" t="s">
        <v>11</v>
      </c>
      <c r="H49" s="175" t="s">
        <v>958</v>
      </c>
      <c r="I49" s="175">
        <v>100</v>
      </c>
      <c r="J49" t="str">
        <f>VLOOKUP(C49,ČP2026!$A$3:$C$470,3,FALSE)</f>
        <v>SONKOVA Klara</v>
      </c>
    </row>
    <row r="50" spans="1:10">
      <c r="A50" s="175">
        <v>2</v>
      </c>
      <c r="B50" s="175">
        <v>1</v>
      </c>
      <c r="C50" s="175">
        <v>9155117</v>
      </c>
      <c r="D50" s="176" t="s">
        <v>959</v>
      </c>
      <c r="E50" s="176" t="s">
        <v>960</v>
      </c>
      <c r="F50" s="175" t="s">
        <v>164</v>
      </c>
      <c r="G50" s="175" t="s">
        <v>11</v>
      </c>
      <c r="H50" s="175" t="s">
        <v>961</v>
      </c>
      <c r="I50" s="175">
        <v>80</v>
      </c>
      <c r="J50" t="str">
        <f>VLOOKUP(C50,ČP2026!$A$3:$C$470,3,FALSE)</f>
        <v>JECHOVA Linda</v>
      </c>
    </row>
    <row r="51" spans="1:10">
      <c r="A51" s="175">
        <v>3</v>
      </c>
      <c r="B51" s="175">
        <v>6</v>
      </c>
      <c r="C51" s="175">
        <v>9305437</v>
      </c>
      <c r="D51" s="176" t="s">
        <v>962</v>
      </c>
      <c r="E51" s="176" t="s">
        <v>963</v>
      </c>
      <c r="F51" s="175" t="s">
        <v>164</v>
      </c>
      <c r="G51" s="175" t="s">
        <v>251</v>
      </c>
      <c r="H51" s="175" t="s">
        <v>958</v>
      </c>
      <c r="I51" s="175">
        <v>60</v>
      </c>
      <c r="J51" t="str">
        <f>VLOOKUP(C51,ČP2026!$A$3:$C$470,3,FALSE)</f>
        <v>YOGO Sakura</v>
      </c>
    </row>
    <row r="52" spans="1:10">
      <c r="A52" s="175">
        <v>4</v>
      </c>
      <c r="B52" s="175">
        <v>11</v>
      </c>
      <c r="C52" s="175">
        <v>9155165</v>
      </c>
      <c r="D52" s="176" t="s">
        <v>964</v>
      </c>
      <c r="E52" s="176" t="s">
        <v>965</v>
      </c>
      <c r="F52" s="175" t="s">
        <v>164</v>
      </c>
      <c r="G52" s="175" t="s">
        <v>11</v>
      </c>
      <c r="H52" s="175" t="s">
        <v>427</v>
      </c>
      <c r="I52" s="175">
        <v>50</v>
      </c>
      <c r="J52" t="str">
        <f>VLOOKUP(C52,ČP2026!$A$3:$C$470,3,FALSE)</f>
        <v>Otipková Lucie</v>
      </c>
    </row>
    <row r="53" spans="1:10">
      <c r="A53" s="175">
        <v>5</v>
      </c>
      <c r="B53" s="175">
        <v>3</v>
      </c>
      <c r="C53" s="175">
        <v>9155116</v>
      </c>
      <c r="D53" s="176" t="s">
        <v>966</v>
      </c>
      <c r="E53" s="176" t="s">
        <v>967</v>
      </c>
      <c r="F53" s="175" t="s">
        <v>164</v>
      </c>
      <c r="G53" s="175" t="s">
        <v>11</v>
      </c>
      <c r="H53" s="175" t="s">
        <v>968</v>
      </c>
      <c r="I53" s="175">
        <v>45</v>
      </c>
      <c r="J53" t="str">
        <f>VLOOKUP(C53,ČP2026!$A$3:$C$470,3,FALSE)</f>
        <v>MARESOVA Emma Maya</v>
      </c>
    </row>
    <row r="54" spans="1:10">
      <c r="A54" s="175">
        <v>6</v>
      </c>
      <c r="B54" s="175">
        <v>12</v>
      </c>
      <c r="C54" s="175">
        <v>9155168</v>
      </c>
      <c r="D54" s="176" t="s">
        <v>969</v>
      </c>
      <c r="E54" s="176" t="s">
        <v>970</v>
      </c>
      <c r="F54" s="175" t="s">
        <v>164</v>
      </c>
      <c r="G54" s="175" t="s">
        <v>11</v>
      </c>
      <c r="H54" s="175" t="s">
        <v>427</v>
      </c>
      <c r="I54" s="175">
        <v>40</v>
      </c>
      <c r="J54" t="str">
        <f>VLOOKUP(C54,ČP2026!$A$3:$C$470,3,FALSE)</f>
        <v>KŘENKOVÁ Adina</v>
      </c>
    </row>
    <row r="55" spans="1:10">
      <c r="A55" s="175">
        <v>7</v>
      </c>
      <c r="B55" s="175">
        <v>14</v>
      </c>
      <c r="C55" s="175">
        <v>9435108</v>
      </c>
      <c r="D55" s="176" t="s">
        <v>971</v>
      </c>
      <c r="E55" s="176" t="s">
        <v>972</v>
      </c>
      <c r="F55" s="175" t="s">
        <v>164</v>
      </c>
      <c r="G55" s="175" t="s">
        <v>16</v>
      </c>
      <c r="H55" s="175" t="s">
        <v>973</v>
      </c>
      <c r="I55" s="175">
        <v>36</v>
      </c>
      <c r="J55" t="str">
        <f>VLOOKUP(C55,ČP2026!$A$3:$C$470,3,FALSE)</f>
        <v>SOKALSKA Zuzanna</v>
      </c>
    </row>
    <row r="56" spans="1:10">
      <c r="A56" s="175">
        <v>8</v>
      </c>
      <c r="B56" s="175">
        <v>4</v>
      </c>
      <c r="C56" s="175">
        <v>9155108</v>
      </c>
      <c r="D56" s="176" t="s">
        <v>974</v>
      </c>
      <c r="E56" s="176" t="s">
        <v>131</v>
      </c>
      <c r="F56" s="175" t="s">
        <v>164</v>
      </c>
      <c r="G56" s="175" t="s">
        <v>11</v>
      </c>
      <c r="H56" s="175" t="s">
        <v>973</v>
      </c>
      <c r="I56" s="175">
        <v>32</v>
      </c>
      <c r="J56" t="str">
        <f>VLOOKUP(C56,ČP2026!$A$3:$C$470,3,FALSE)</f>
        <v>KECLIKOVA Barbora</v>
      </c>
    </row>
    <row r="57" spans="1:10">
      <c r="A57" s="175">
        <v>9</v>
      </c>
      <c r="B57" s="175">
        <v>7</v>
      </c>
      <c r="C57" s="175">
        <v>9155166</v>
      </c>
      <c r="D57" s="176" t="s">
        <v>975</v>
      </c>
      <c r="E57" s="176" t="s">
        <v>976</v>
      </c>
      <c r="F57" s="175" t="s">
        <v>164</v>
      </c>
      <c r="G57" s="175" t="s">
        <v>11</v>
      </c>
      <c r="H57" s="175" t="s">
        <v>427</v>
      </c>
      <c r="I57" s="175">
        <v>29</v>
      </c>
      <c r="J57" t="str">
        <f>VLOOKUP(C57,ČP2026!$A$3:$C$470,3,FALSE)</f>
        <v>Mikesková Karolína</v>
      </c>
    </row>
    <row r="58" spans="1:10">
      <c r="A58" s="175">
        <v>10</v>
      </c>
      <c r="B58" s="175">
        <v>8</v>
      </c>
      <c r="C58" s="175">
        <v>9155155</v>
      </c>
      <c r="D58" s="176" t="s">
        <v>977</v>
      </c>
      <c r="E58" s="176" t="s">
        <v>978</v>
      </c>
      <c r="F58" s="175" t="s">
        <v>164</v>
      </c>
      <c r="G58" s="175" t="s">
        <v>11</v>
      </c>
      <c r="H58" s="175" t="s">
        <v>429</v>
      </c>
      <c r="I58" s="175">
        <v>26</v>
      </c>
      <c r="J58" t="str">
        <f>VLOOKUP(C58,ČP2026!$A$3:$C$470,3,FALSE)</f>
        <v>Mináriková Vendula</v>
      </c>
    </row>
    <row r="59" spans="1:10">
      <c r="A59" s="175">
        <v>11</v>
      </c>
      <c r="B59" s="175">
        <v>16</v>
      </c>
      <c r="C59" s="175">
        <v>1159927</v>
      </c>
      <c r="D59" s="176" t="s">
        <v>979</v>
      </c>
      <c r="E59" s="176" t="s">
        <v>957</v>
      </c>
      <c r="F59" s="175" t="s">
        <v>164</v>
      </c>
      <c r="G59" s="175" t="s">
        <v>11</v>
      </c>
      <c r="H59" s="175" t="s">
        <v>980</v>
      </c>
      <c r="I59" s="175">
        <v>24</v>
      </c>
      <c r="J59" t="e">
        <f>VLOOKUP(C59,ČP2026!$A$3:$C$470,3,FALSE)</f>
        <v>#N/A</v>
      </c>
    </row>
    <row r="60" spans="1:10">
      <c r="A60" s="175">
        <v>12</v>
      </c>
      <c r="B60" s="175">
        <v>18</v>
      </c>
      <c r="C60" s="175">
        <v>9155170</v>
      </c>
      <c r="D60" s="176" t="s">
        <v>981</v>
      </c>
      <c r="E60" s="176" t="s">
        <v>982</v>
      </c>
      <c r="F60" s="175" t="s">
        <v>164</v>
      </c>
      <c r="G60" s="175" t="s">
        <v>11</v>
      </c>
      <c r="H60" s="175" t="s">
        <v>427</v>
      </c>
      <c r="I60" s="175">
        <v>22</v>
      </c>
      <c r="J60" t="str">
        <f>VLOOKUP(C60,ČP2026!$A$3:$C$470,3,FALSE)</f>
        <v>Nedvědová Liliane</v>
      </c>
    </row>
    <row r="61" spans="1:10">
      <c r="A61" s="175">
        <v>13</v>
      </c>
      <c r="B61" s="175">
        <v>13</v>
      </c>
      <c r="C61" s="175">
        <v>9155167</v>
      </c>
      <c r="D61" s="176" t="s">
        <v>983</v>
      </c>
      <c r="E61" s="176" t="s">
        <v>984</v>
      </c>
      <c r="F61" s="175" t="s">
        <v>164</v>
      </c>
      <c r="G61" s="175" t="s">
        <v>11</v>
      </c>
      <c r="H61" s="175" t="s">
        <v>427</v>
      </c>
      <c r="I61" s="175">
        <v>20</v>
      </c>
      <c r="J61" t="str">
        <f>VLOOKUP(C61,ČP2026!$A$3:$C$470,3,FALSE)</f>
        <v>Leidolfová Eliška</v>
      </c>
    </row>
    <row r="62" spans="1:10">
      <c r="A62" s="175">
        <v>14</v>
      </c>
      <c r="B62" s="175">
        <v>15</v>
      </c>
      <c r="C62" s="175">
        <v>9155160</v>
      </c>
      <c r="D62" s="176" t="s">
        <v>985</v>
      </c>
      <c r="E62" s="176" t="s">
        <v>986</v>
      </c>
      <c r="F62" s="175" t="s">
        <v>164</v>
      </c>
      <c r="G62" s="175" t="s">
        <v>11</v>
      </c>
      <c r="H62" s="175" t="s">
        <v>429</v>
      </c>
      <c r="I62" s="175">
        <v>18</v>
      </c>
      <c r="J62" t="str">
        <f>VLOOKUP(C62,ČP2026!$A$3:$C$470,3,FALSE)</f>
        <v>Janovska Adela</v>
      </c>
    </row>
    <row r="63" spans="1:10">
      <c r="A63" s="175">
        <v>15</v>
      </c>
      <c r="B63" s="175">
        <v>9</v>
      </c>
      <c r="C63" s="175">
        <v>9155148</v>
      </c>
      <c r="D63" s="176" t="s">
        <v>987</v>
      </c>
      <c r="E63" s="176" t="s">
        <v>986</v>
      </c>
      <c r="F63" s="175" t="s">
        <v>164</v>
      </c>
      <c r="G63" s="175" t="s">
        <v>11</v>
      </c>
      <c r="H63" s="175" t="s">
        <v>988</v>
      </c>
      <c r="I63" s="175">
        <v>16</v>
      </c>
      <c r="J63" t="str">
        <f>VLOOKUP(C63,ČP2026!$A$3:$C$470,3,FALSE)</f>
        <v>KOZELSKA Adela</v>
      </c>
    </row>
    <row r="64" spans="1:10">
      <c r="A64" s="175">
        <v>16</v>
      </c>
      <c r="B64" s="175">
        <v>10</v>
      </c>
      <c r="C64" s="175">
        <v>9155171</v>
      </c>
      <c r="D64" s="176" t="s">
        <v>989</v>
      </c>
      <c r="E64" s="176" t="s">
        <v>990</v>
      </c>
      <c r="F64" s="175" t="s">
        <v>164</v>
      </c>
      <c r="G64" s="175" t="s">
        <v>11</v>
      </c>
      <c r="H64" s="175" t="s">
        <v>427</v>
      </c>
      <c r="I64" s="175">
        <v>15</v>
      </c>
      <c r="J64" t="str">
        <f>VLOOKUP(C64,ČP2026!$A$3:$C$470,3,FALSE)</f>
        <v>Cesakova Apolena</v>
      </c>
    </row>
    <row r="65" spans="1:10">
      <c r="A65" t="s">
        <v>710</v>
      </c>
      <c r="B65" t="s">
        <v>711</v>
      </c>
      <c r="C65" t="s">
        <v>950</v>
      </c>
      <c r="D65" t="s">
        <v>951</v>
      </c>
      <c r="E65" t="s">
        <v>952</v>
      </c>
      <c r="F65" t="s">
        <v>953</v>
      </c>
      <c r="G65" t="s">
        <v>954</v>
      </c>
      <c r="J65" t="e">
        <f>VLOOKUP(C65,ČP2026!$A$3:$C$470,3,FALSE)</f>
        <v>#N/A</v>
      </c>
    </row>
    <row r="66" spans="1:10">
      <c r="A66">
        <v>1</v>
      </c>
      <c r="B66">
        <v>27</v>
      </c>
      <c r="C66">
        <v>9320223</v>
      </c>
      <c r="D66" t="s">
        <v>991</v>
      </c>
      <c r="E66" t="s">
        <v>992</v>
      </c>
      <c r="F66" t="s">
        <v>161</v>
      </c>
      <c r="G66" t="s">
        <v>14</v>
      </c>
      <c r="I66">
        <v>100</v>
      </c>
      <c r="J66" t="str">
        <f>VLOOKUP(C66,ČP2026!$A$3:$C$470,3,FALSE)</f>
        <v>YUN Chang Ha</v>
      </c>
    </row>
    <row r="67" spans="1:10">
      <c r="A67">
        <v>2</v>
      </c>
      <c r="B67">
        <v>24</v>
      </c>
      <c r="C67">
        <v>9320214</v>
      </c>
      <c r="D67" t="s">
        <v>993</v>
      </c>
      <c r="E67" t="s">
        <v>994</v>
      </c>
      <c r="F67" t="s">
        <v>161</v>
      </c>
      <c r="G67" t="s">
        <v>14</v>
      </c>
      <c r="I67">
        <v>80</v>
      </c>
      <c r="J67" t="str">
        <f>VLOOKUP(C67,ČP2026!$A$3:$C$470,3,FALSE)</f>
        <v>KIM Hyoungbim</v>
      </c>
    </row>
    <row r="68" spans="1:10">
      <c r="A68">
        <v>3</v>
      </c>
      <c r="B68">
        <v>23</v>
      </c>
      <c r="C68">
        <v>9320257</v>
      </c>
      <c r="D68" t="s">
        <v>993</v>
      </c>
      <c r="E68" t="s">
        <v>995</v>
      </c>
      <c r="F68" t="s">
        <v>161</v>
      </c>
      <c r="G68" t="s">
        <v>14</v>
      </c>
      <c r="I68">
        <v>60</v>
      </c>
      <c r="J68" t="str">
        <f>VLOOKUP(C68,ČP2026!$A$3:$C$470,3,FALSE)</f>
        <v>KIM Minjae</v>
      </c>
    </row>
    <row r="69" spans="1:10">
      <c r="A69">
        <v>4</v>
      </c>
      <c r="B69">
        <v>26</v>
      </c>
      <c r="C69">
        <v>9320171</v>
      </c>
      <c r="D69" t="s">
        <v>996</v>
      </c>
      <c r="E69" t="s">
        <v>997</v>
      </c>
      <c r="F69" t="s">
        <v>161</v>
      </c>
      <c r="G69" t="s">
        <v>14</v>
      </c>
      <c r="I69">
        <v>50</v>
      </c>
      <c r="J69" t="str">
        <f>VLOOKUP(C69,ČP2026!$A$3:$C$470,3,FALSE)</f>
        <v>KWON Yong-Hwi</v>
      </c>
    </row>
    <row r="70" spans="1:10">
      <c r="A70">
        <v>5</v>
      </c>
      <c r="B70">
        <v>25</v>
      </c>
      <c r="C70">
        <v>9150345</v>
      </c>
      <c r="D70" t="s">
        <v>651</v>
      </c>
      <c r="E70" t="s">
        <v>652</v>
      </c>
      <c r="F70" t="s">
        <v>161</v>
      </c>
      <c r="G70" t="s">
        <v>11</v>
      </c>
      <c r="I70">
        <v>45</v>
      </c>
      <c r="J70" t="str">
        <f>VLOOKUP(C70,ČP2026!$A$3:$C$470,3,FALSE)</f>
        <v>MARES Filip</v>
      </c>
    </row>
    <row r="71" spans="1:10">
      <c r="A71">
        <v>6</v>
      </c>
      <c r="B71">
        <v>32</v>
      </c>
      <c r="C71">
        <v>1696045</v>
      </c>
      <c r="D71" t="s">
        <v>998</v>
      </c>
      <c r="E71" t="s">
        <v>999</v>
      </c>
      <c r="F71" t="s">
        <v>161</v>
      </c>
      <c r="G71" t="s">
        <v>11</v>
      </c>
      <c r="I71">
        <v>40</v>
      </c>
      <c r="J71" t="e">
        <f>VLOOKUP(C71,ČP2026!$A$3:$C$470,3,FALSE)</f>
        <v>#N/A</v>
      </c>
    </row>
    <row r="72" spans="1:10">
      <c r="A72">
        <v>7</v>
      </c>
      <c r="B72">
        <v>36</v>
      </c>
      <c r="C72">
        <v>1695463</v>
      </c>
      <c r="D72" t="s">
        <v>1000</v>
      </c>
      <c r="E72" t="s">
        <v>1001</v>
      </c>
      <c r="F72" t="s">
        <v>161</v>
      </c>
      <c r="G72" t="s">
        <v>11</v>
      </c>
      <c r="I72">
        <v>36</v>
      </c>
      <c r="J72" t="e">
        <f>VLOOKUP(C72,ČP2026!$A$3:$C$470,3,FALSE)</f>
        <v>#N/A</v>
      </c>
    </row>
    <row r="73" spans="1:10">
      <c r="A73">
        <v>8</v>
      </c>
      <c r="B73">
        <v>53</v>
      </c>
      <c r="C73">
        <v>9120201</v>
      </c>
      <c r="D73" t="s">
        <v>1002</v>
      </c>
      <c r="E73" t="s">
        <v>1003</v>
      </c>
      <c r="F73" t="s">
        <v>161</v>
      </c>
      <c r="G73" t="s">
        <v>623</v>
      </c>
      <c r="I73">
        <v>32</v>
      </c>
      <c r="J73" t="str">
        <f>VLOOKUP(C73,ČP2026!$A$3:$C$470,3,FALSE)</f>
        <v>SHANG Jiuzhi</v>
      </c>
    </row>
    <row r="74" spans="1:10">
      <c r="A74">
        <v>9</v>
      </c>
      <c r="B74">
        <v>22</v>
      </c>
      <c r="C74">
        <v>9150387</v>
      </c>
      <c r="D74" t="s">
        <v>1004</v>
      </c>
      <c r="E74" t="s">
        <v>1005</v>
      </c>
      <c r="F74" t="s">
        <v>161</v>
      </c>
      <c r="G74" t="s">
        <v>11</v>
      </c>
      <c r="I74">
        <v>29</v>
      </c>
      <c r="J74" t="str">
        <f>VLOOKUP(C74,ČP2026!$A$3:$C$470,3,FALSE)</f>
        <v>KLEIN Krystof</v>
      </c>
    </row>
    <row r="75" spans="1:10">
      <c r="A75">
        <v>10</v>
      </c>
      <c r="B75">
        <v>21</v>
      </c>
      <c r="C75">
        <v>9150343</v>
      </c>
      <c r="D75" t="s">
        <v>1006</v>
      </c>
      <c r="E75" t="s">
        <v>1007</v>
      </c>
      <c r="F75" t="s">
        <v>161</v>
      </c>
      <c r="G75" t="s">
        <v>11</v>
      </c>
      <c r="I75">
        <v>26</v>
      </c>
      <c r="J75" t="str">
        <f>VLOOKUP(C75,ČP2026!$A$3:$C$470,3,FALSE)</f>
        <v>TULACH Ondrej</v>
      </c>
    </row>
    <row r="76" spans="1:10">
      <c r="A76">
        <v>11</v>
      </c>
      <c r="B76">
        <v>33</v>
      </c>
      <c r="C76">
        <v>9430231</v>
      </c>
      <c r="D76" t="s">
        <v>664</v>
      </c>
      <c r="E76" t="s">
        <v>665</v>
      </c>
      <c r="F76" t="s">
        <v>161</v>
      </c>
      <c r="G76" t="s">
        <v>16</v>
      </c>
      <c r="I76">
        <v>24</v>
      </c>
      <c r="J76" t="str">
        <f>VLOOKUP(C76,ČP2026!$A$3:$C$470,3,FALSE)</f>
        <v>KULESZA Antoni</v>
      </c>
    </row>
    <row r="77" spans="1:10">
      <c r="A77">
        <v>12</v>
      </c>
      <c r="B77">
        <v>34</v>
      </c>
      <c r="C77">
        <v>9150317</v>
      </c>
      <c r="D77" t="s">
        <v>660</v>
      </c>
      <c r="E77" t="s">
        <v>661</v>
      </c>
      <c r="F77" t="s">
        <v>161</v>
      </c>
      <c r="G77" t="s">
        <v>11</v>
      </c>
      <c r="I77">
        <v>22</v>
      </c>
      <c r="J77" t="str">
        <f>VLOOKUP(C77,ČP2026!$A$3:$C$470,3,FALSE)</f>
        <v>KRUPA Adam</v>
      </c>
    </row>
    <row r="78" spans="1:10">
      <c r="A78">
        <v>13</v>
      </c>
      <c r="B78">
        <v>38</v>
      </c>
      <c r="C78">
        <v>9150344</v>
      </c>
      <c r="D78" t="s">
        <v>998</v>
      </c>
      <c r="E78" t="s">
        <v>1008</v>
      </c>
      <c r="F78" t="s">
        <v>161</v>
      </c>
      <c r="G78" t="s">
        <v>11</v>
      </c>
      <c r="I78">
        <v>20</v>
      </c>
      <c r="J78" t="str">
        <f>VLOOKUP(C78,ČP2026!$A$3:$C$470,3,FALSE)</f>
        <v>SONKA Antonin</v>
      </c>
    </row>
    <row r="79" spans="1:10">
      <c r="A79">
        <v>14</v>
      </c>
      <c r="B79">
        <v>30</v>
      </c>
      <c r="C79">
        <v>9150213</v>
      </c>
      <c r="D79" t="s">
        <v>1009</v>
      </c>
      <c r="E79" t="s">
        <v>1010</v>
      </c>
      <c r="F79" t="s">
        <v>161</v>
      </c>
      <c r="G79" t="s">
        <v>11</v>
      </c>
      <c r="I79">
        <v>18</v>
      </c>
      <c r="J79" t="e">
        <f>VLOOKUP(C79,ČP2026!$A$3:$C$470,3,FALSE)</f>
        <v>#N/A</v>
      </c>
    </row>
    <row r="80" spans="1:10">
      <c r="A80">
        <v>15</v>
      </c>
      <c r="B80">
        <v>35</v>
      </c>
      <c r="C80">
        <v>9430173</v>
      </c>
      <c r="D80" t="s">
        <v>1011</v>
      </c>
      <c r="E80" t="s">
        <v>1012</v>
      </c>
      <c r="F80" t="s">
        <v>161</v>
      </c>
      <c r="G80" t="s">
        <v>16</v>
      </c>
      <c r="I80">
        <v>16</v>
      </c>
      <c r="J80" t="str">
        <f>VLOOKUP(C80,ČP2026!$A$3:$C$470,3,FALSE)</f>
        <v>PIEKAJ Łukasz</v>
      </c>
    </row>
    <row r="81" spans="1:10">
      <c r="A81">
        <v>16</v>
      </c>
      <c r="B81">
        <v>39</v>
      </c>
      <c r="C81">
        <v>7150003</v>
      </c>
      <c r="D81" t="s">
        <v>998</v>
      </c>
      <c r="E81" t="s">
        <v>1013</v>
      </c>
      <c r="F81" t="s">
        <v>161</v>
      </c>
      <c r="G81" t="s">
        <v>11</v>
      </c>
      <c r="I81">
        <v>15</v>
      </c>
      <c r="J81" t="e">
        <f>VLOOKUP(C81,ČP2026!$A$3:$C$470,3,FALSE)</f>
        <v>#N/A</v>
      </c>
    </row>
    <row r="82" spans="1:10">
      <c r="A82">
        <v>17</v>
      </c>
      <c r="B82">
        <v>31</v>
      </c>
      <c r="C82">
        <v>9430248</v>
      </c>
      <c r="D82" t="s">
        <v>672</v>
      </c>
      <c r="E82" t="s">
        <v>673</v>
      </c>
      <c r="F82" t="s">
        <v>161</v>
      </c>
      <c r="G82" t="s">
        <v>16</v>
      </c>
      <c r="I82">
        <v>14</v>
      </c>
      <c r="J82" t="str">
        <f>VLOOKUP(C82,ČP2026!$A$3:$C$470,3,FALSE)</f>
        <v>KIJKOWSKI Jerzy</v>
      </c>
    </row>
    <row r="83" spans="1:10">
      <c r="A83">
        <v>18</v>
      </c>
      <c r="B83">
        <v>28</v>
      </c>
      <c r="C83">
        <v>9300973</v>
      </c>
      <c r="D83" t="s">
        <v>962</v>
      </c>
      <c r="E83" t="s">
        <v>1014</v>
      </c>
      <c r="F83" t="s">
        <v>161</v>
      </c>
      <c r="G83" t="s">
        <v>251</v>
      </c>
      <c r="I83">
        <v>13</v>
      </c>
      <c r="J83" t="e">
        <f>VLOOKUP(C83,ČP2026!$A$3:$C$471,3,FALSE)</f>
        <v>#N/A</v>
      </c>
    </row>
    <row r="84" spans="1:10">
      <c r="A84">
        <v>19</v>
      </c>
      <c r="B84">
        <v>44</v>
      </c>
      <c r="C84">
        <v>1697306</v>
      </c>
      <c r="D84" t="s">
        <v>1015</v>
      </c>
      <c r="E84" t="s">
        <v>1016</v>
      </c>
      <c r="F84" t="s">
        <v>161</v>
      </c>
      <c r="G84" t="s">
        <v>11</v>
      </c>
      <c r="I84">
        <v>12</v>
      </c>
      <c r="J84" t="e">
        <f>VLOOKUP(C84,ČP2026!$A$3:$C$470,3,FALSE)</f>
        <v>#N/A</v>
      </c>
    </row>
    <row r="85" spans="1:10">
      <c r="A85">
        <v>20</v>
      </c>
      <c r="B85">
        <v>42</v>
      </c>
      <c r="C85">
        <v>9150421</v>
      </c>
      <c r="D85" t="s">
        <v>676</v>
      </c>
      <c r="E85" t="s">
        <v>677</v>
      </c>
      <c r="F85" t="s">
        <v>161</v>
      </c>
      <c r="G85" t="s">
        <v>11</v>
      </c>
      <c r="I85">
        <v>11</v>
      </c>
      <c r="J85" t="str">
        <f>VLOOKUP(C85,ČP2026!$A$3:$C$470,3,FALSE)</f>
        <v>Borák Mikuláš</v>
      </c>
    </row>
    <row r="86" spans="1:10">
      <c r="A86">
        <v>21</v>
      </c>
      <c r="B86">
        <v>46</v>
      </c>
      <c r="C86">
        <v>9150198</v>
      </c>
      <c r="D86" t="s">
        <v>1004</v>
      </c>
      <c r="E86" t="s">
        <v>1017</v>
      </c>
      <c r="F86" t="s">
        <v>161</v>
      </c>
      <c r="G86" t="s">
        <v>11</v>
      </c>
      <c r="I86">
        <v>10</v>
      </c>
      <c r="J86" t="e">
        <f>VLOOKUP(C86,ČP2026!$A$3:$C$470,3,FALSE)</f>
        <v>#N/A</v>
      </c>
    </row>
    <row r="87" spans="1:10">
      <c r="A87">
        <v>22</v>
      </c>
      <c r="B87">
        <v>48</v>
      </c>
      <c r="C87">
        <v>1698664</v>
      </c>
      <c r="D87" t="s">
        <v>1018</v>
      </c>
      <c r="E87" t="s">
        <v>1019</v>
      </c>
      <c r="F87" t="s">
        <v>161</v>
      </c>
      <c r="G87" t="s">
        <v>11</v>
      </c>
      <c r="I87">
        <v>9</v>
      </c>
      <c r="J87" t="e">
        <f>VLOOKUP(C87,ČP2026!$A$3:$C$470,3,FALSE)</f>
        <v>#N/A</v>
      </c>
    </row>
    <row r="88" spans="1:10">
      <c r="A88">
        <v>23</v>
      </c>
      <c r="B88">
        <v>37</v>
      </c>
      <c r="C88">
        <v>9150015</v>
      </c>
      <c r="D88" t="s">
        <v>1020</v>
      </c>
      <c r="E88" t="s">
        <v>655</v>
      </c>
      <c r="F88" t="s">
        <v>161</v>
      </c>
      <c r="G88" t="s">
        <v>11</v>
      </c>
      <c r="I88">
        <v>8</v>
      </c>
      <c r="J88" t="e">
        <f>VLOOKUP(C88,ČP2026!$A$3:$C$470,3,FALSE)</f>
        <v>#N/A</v>
      </c>
    </row>
    <row r="89" spans="1:10">
      <c r="A89">
        <v>24</v>
      </c>
      <c r="B89">
        <v>47</v>
      </c>
      <c r="C89">
        <v>9150162</v>
      </c>
      <c r="D89" t="s">
        <v>1021</v>
      </c>
      <c r="E89" t="s">
        <v>1007</v>
      </c>
      <c r="F89" t="s">
        <v>161</v>
      </c>
      <c r="G89" t="s">
        <v>11</v>
      </c>
      <c r="I89">
        <v>7</v>
      </c>
      <c r="J89" t="e">
        <f>VLOOKUP(C89,ČP2026!$A$3:$C$470,3,FALSE)</f>
        <v>#N/A</v>
      </c>
    </row>
    <row r="90" spans="1:10">
      <c r="A90">
        <v>25</v>
      </c>
      <c r="B90">
        <v>49</v>
      </c>
      <c r="C90">
        <v>9150184</v>
      </c>
      <c r="D90" t="s">
        <v>1022</v>
      </c>
      <c r="E90" t="s">
        <v>1023</v>
      </c>
      <c r="F90" t="s">
        <v>161</v>
      </c>
      <c r="G90" t="s">
        <v>11</v>
      </c>
      <c r="I90">
        <v>6</v>
      </c>
      <c r="J90" t="e">
        <f>VLOOKUP(C90,ČP2026!$A$3:$C$470,3,FALSE)</f>
        <v>#N/A</v>
      </c>
    </row>
    <row r="91" spans="1:10">
      <c r="A91">
        <v>26</v>
      </c>
      <c r="B91">
        <v>43</v>
      </c>
      <c r="C91">
        <v>9150422</v>
      </c>
      <c r="D91" t="s">
        <v>1024</v>
      </c>
      <c r="E91" t="s">
        <v>1025</v>
      </c>
      <c r="F91" t="s">
        <v>161</v>
      </c>
      <c r="G91" t="s">
        <v>11</v>
      </c>
      <c r="I91">
        <v>5</v>
      </c>
      <c r="J91" t="str">
        <f>VLOOKUP(C91,ČP2026!$A$3:$C$470,3,FALSE)</f>
        <v>Tabášek Tobiáš</v>
      </c>
    </row>
    <row r="92" spans="1:10">
      <c r="A92">
        <v>27</v>
      </c>
      <c r="B92">
        <v>41</v>
      </c>
      <c r="C92">
        <v>1697403</v>
      </c>
      <c r="D92" t="s">
        <v>1015</v>
      </c>
      <c r="E92" t="s">
        <v>1026</v>
      </c>
      <c r="F92" t="s">
        <v>161</v>
      </c>
      <c r="G92" t="s">
        <v>11</v>
      </c>
      <c r="I92">
        <v>4.5</v>
      </c>
      <c r="J92" t="e">
        <f>VLOOKUP(C92,ČP2026!$A$3:$C$470,3,FALSE)</f>
        <v>#N/A</v>
      </c>
    </row>
    <row r="93" spans="1:10">
      <c r="A93">
        <v>28</v>
      </c>
      <c r="B93">
        <v>50</v>
      </c>
      <c r="C93">
        <v>9150347</v>
      </c>
      <c r="D93" t="s">
        <v>1027</v>
      </c>
      <c r="E93" t="s">
        <v>1028</v>
      </c>
      <c r="F93" t="s">
        <v>161</v>
      </c>
      <c r="G93" t="s">
        <v>11</v>
      </c>
      <c r="I93">
        <v>4</v>
      </c>
      <c r="J93" t="e">
        <f>VLOOKUP(C93,ČP2026!$A$3:$C$470,3,FALSE)</f>
        <v>#N/A</v>
      </c>
    </row>
    <row r="94" spans="1:10">
      <c r="A94">
        <v>29</v>
      </c>
      <c r="B94">
        <v>45</v>
      </c>
      <c r="C94">
        <v>9150412</v>
      </c>
      <c r="D94" t="s">
        <v>674</v>
      </c>
      <c r="E94" t="s">
        <v>675</v>
      </c>
      <c r="F94" t="s">
        <v>161</v>
      </c>
      <c r="G94" t="s">
        <v>11</v>
      </c>
      <c r="I94">
        <v>3.6</v>
      </c>
      <c r="J94" t="str">
        <f>VLOOKUP(C94,ČP2026!$A$3:$C$470,3,FALSE)</f>
        <v>Madera Jakub</v>
      </c>
    </row>
    <row r="95" spans="1:10">
      <c r="A95">
        <v>30</v>
      </c>
      <c r="B95">
        <v>40</v>
      </c>
      <c r="C95">
        <v>9150394</v>
      </c>
      <c r="D95" t="s">
        <v>670</v>
      </c>
      <c r="E95" t="s">
        <v>671</v>
      </c>
      <c r="F95" t="s">
        <v>161</v>
      </c>
      <c r="G95" t="s">
        <v>11</v>
      </c>
      <c r="I95">
        <v>3.2</v>
      </c>
      <c r="J95" t="str">
        <f>VLOOKUP(C95,ČP2026!$A$3:$C$470,3,FALSE)</f>
        <v>DYBAL Marek</v>
      </c>
    </row>
    <row r="96" spans="1:10">
      <c r="A96">
        <v>31</v>
      </c>
      <c r="B96">
        <v>52</v>
      </c>
      <c r="C96">
        <v>9150185</v>
      </c>
      <c r="D96" t="s">
        <v>1029</v>
      </c>
      <c r="E96" t="s">
        <v>999</v>
      </c>
      <c r="F96" t="s">
        <v>161</v>
      </c>
      <c r="G96" t="s">
        <v>11</v>
      </c>
      <c r="I96">
        <v>2.8</v>
      </c>
      <c r="J96" t="e">
        <f>VLOOKUP(C96,ČP2026!$A$3:$C$470,3,FALSE)</f>
        <v>#N/A</v>
      </c>
    </row>
    <row r="97" spans="1:10">
      <c r="A97">
        <v>32</v>
      </c>
      <c r="B97">
        <v>29</v>
      </c>
      <c r="C97">
        <v>1473042</v>
      </c>
      <c r="D97" t="s">
        <v>662</v>
      </c>
      <c r="E97" t="s">
        <v>663</v>
      </c>
      <c r="F97" t="s">
        <v>161</v>
      </c>
      <c r="G97" t="s">
        <v>11</v>
      </c>
      <c r="I97">
        <v>2.6</v>
      </c>
      <c r="J97" t="e">
        <f>VLOOKUP(C97,ČP2026!$A$3:$C$470,3,FALSE)</f>
        <v>#N/A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CB5BE-62E1-46DA-947F-D08958CE8204}">
  <dimension ref="A1:I81"/>
  <sheetViews>
    <sheetView topLeftCell="A49" workbookViewId="0">
      <selection activeCell="I49" sqref="I1:I1048576"/>
    </sheetView>
  </sheetViews>
  <sheetFormatPr defaultRowHeight="13.5"/>
  <sheetData>
    <row r="1" spans="3:9">
      <c r="C1">
        <v>9155071</v>
      </c>
      <c r="D1" t="s">
        <v>956</v>
      </c>
      <c r="E1" t="s">
        <v>957</v>
      </c>
      <c r="F1" t="s">
        <v>164</v>
      </c>
      <c r="G1" t="s">
        <v>11</v>
      </c>
      <c r="H1" t="s">
        <v>958</v>
      </c>
      <c r="I1">
        <v>100</v>
      </c>
    </row>
    <row r="2" spans="3:9">
      <c r="C2">
        <v>9305437</v>
      </c>
      <c r="D2" t="s">
        <v>962</v>
      </c>
      <c r="E2" t="s">
        <v>963</v>
      </c>
      <c r="F2" t="s">
        <v>164</v>
      </c>
      <c r="G2" t="s">
        <v>251</v>
      </c>
      <c r="H2" t="s">
        <v>958</v>
      </c>
      <c r="I2">
        <v>80</v>
      </c>
    </row>
    <row r="3" spans="3:9">
      <c r="C3">
        <v>9155117</v>
      </c>
      <c r="D3" t="s">
        <v>959</v>
      </c>
      <c r="E3" t="s">
        <v>960</v>
      </c>
      <c r="F3" t="s">
        <v>164</v>
      </c>
      <c r="G3" t="s">
        <v>11</v>
      </c>
      <c r="H3" t="s">
        <v>961</v>
      </c>
      <c r="I3">
        <v>60</v>
      </c>
    </row>
    <row r="4" spans="3:9">
      <c r="C4">
        <v>9155116</v>
      </c>
      <c r="D4" t="s">
        <v>966</v>
      </c>
      <c r="E4" t="s">
        <v>967</v>
      </c>
      <c r="F4" t="s">
        <v>164</v>
      </c>
      <c r="G4" t="s">
        <v>11</v>
      </c>
      <c r="H4" t="s">
        <v>968</v>
      </c>
      <c r="I4">
        <v>50</v>
      </c>
    </row>
    <row r="5" spans="3:9">
      <c r="C5">
        <v>9155149</v>
      </c>
      <c r="D5" t="s">
        <v>987</v>
      </c>
      <c r="E5" t="s">
        <v>1030</v>
      </c>
      <c r="F5" t="s">
        <v>164</v>
      </c>
      <c r="G5" t="s">
        <v>11</v>
      </c>
      <c r="H5" t="s">
        <v>988</v>
      </c>
      <c r="I5">
        <v>45</v>
      </c>
    </row>
    <row r="6" spans="3:9">
      <c r="C6">
        <v>9155166</v>
      </c>
      <c r="D6" t="s">
        <v>975</v>
      </c>
      <c r="E6" t="s">
        <v>976</v>
      </c>
      <c r="F6" t="s">
        <v>164</v>
      </c>
      <c r="G6" t="s">
        <v>11</v>
      </c>
      <c r="H6" t="s">
        <v>427</v>
      </c>
      <c r="I6">
        <v>40</v>
      </c>
    </row>
    <row r="7" spans="3:9">
      <c r="C7">
        <v>9155155</v>
      </c>
      <c r="D7" t="s">
        <v>977</v>
      </c>
      <c r="E7" t="s">
        <v>978</v>
      </c>
      <c r="F7" t="s">
        <v>164</v>
      </c>
      <c r="G7" t="s">
        <v>11</v>
      </c>
      <c r="H7" t="s">
        <v>429</v>
      </c>
      <c r="I7">
        <v>36</v>
      </c>
    </row>
    <row r="8" spans="3:9">
      <c r="C8">
        <v>9435108</v>
      </c>
      <c r="D8" t="s">
        <v>971</v>
      </c>
      <c r="E8" t="s">
        <v>972</v>
      </c>
      <c r="F8" t="s">
        <v>164</v>
      </c>
      <c r="G8" t="s">
        <v>16</v>
      </c>
      <c r="H8" t="s">
        <v>973</v>
      </c>
      <c r="I8">
        <v>32</v>
      </c>
    </row>
    <row r="9" spans="3:9">
      <c r="C9">
        <v>9155165</v>
      </c>
      <c r="D9" t="s">
        <v>964</v>
      </c>
      <c r="E9" t="s">
        <v>965</v>
      </c>
      <c r="F9" t="s">
        <v>164</v>
      </c>
      <c r="G9" t="s">
        <v>11</v>
      </c>
      <c r="H9" t="s">
        <v>427</v>
      </c>
      <c r="I9">
        <v>29</v>
      </c>
    </row>
    <row r="10" spans="3:9">
      <c r="C10">
        <v>1159927</v>
      </c>
      <c r="D10" t="s">
        <v>979</v>
      </c>
      <c r="E10" t="s">
        <v>957</v>
      </c>
      <c r="F10" t="s">
        <v>164</v>
      </c>
      <c r="G10" t="s">
        <v>11</v>
      </c>
      <c r="H10" t="s">
        <v>980</v>
      </c>
      <c r="I10">
        <v>26</v>
      </c>
    </row>
    <row r="11" spans="3:9">
      <c r="C11">
        <v>9155108</v>
      </c>
      <c r="D11" t="s">
        <v>974</v>
      </c>
      <c r="E11" t="s">
        <v>131</v>
      </c>
      <c r="F11" t="s">
        <v>164</v>
      </c>
      <c r="G11" t="s">
        <v>11</v>
      </c>
      <c r="H11" t="s">
        <v>973</v>
      </c>
      <c r="I11">
        <v>24</v>
      </c>
    </row>
    <row r="12" spans="3:9">
      <c r="C12">
        <v>9155170</v>
      </c>
      <c r="D12" t="s">
        <v>981</v>
      </c>
      <c r="E12" t="s">
        <v>982</v>
      </c>
      <c r="F12" t="s">
        <v>164</v>
      </c>
      <c r="G12" t="s">
        <v>11</v>
      </c>
      <c r="H12" t="s">
        <v>427</v>
      </c>
      <c r="I12">
        <v>22</v>
      </c>
    </row>
    <row r="13" spans="3:9">
      <c r="C13">
        <v>9155148</v>
      </c>
      <c r="D13" t="s">
        <v>987</v>
      </c>
      <c r="E13" t="s">
        <v>986</v>
      </c>
      <c r="F13" t="s">
        <v>164</v>
      </c>
      <c r="G13" t="s">
        <v>11</v>
      </c>
      <c r="H13" t="s">
        <v>988</v>
      </c>
      <c r="I13">
        <v>20</v>
      </c>
    </row>
    <row r="14" spans="3:9">
      <c r="C14">
        <v>9155171</v>
      </c>
      <c r="D14" t="s">
        <v>989</v>
      </c>
      <c r="E14" t="s">
        <v>990</v>
      </c>
      <c r="F14" t="s">
        <v>164</v>
      </c>
      <c r="G14" t="s">
        <v>11</v>
      </c>
      <c r="H14" t="s">
        <v>427</v>
      </c>
      <c r="I14">
        <v>18</v>
      </c>
    </row>
    <row r="15" spans="3:9">
      <c r="C15">
        <v>9155167</v>
      </c>
      <c r="D15" t="s">
        <v>983</v>
      </c>
      <c r="E15" t="s">
        <v>984</v>
      </c>
      <c r="F15" t="s">
        <v>164</v>
      </c>
      <c r="G15" t="s">
        <v>11</v>
      </c>
      <c r="H15" t="s">
        <v>427</v>
      </c>
      <c r="I15">
        <v>16</v>
      </c>
    </row>
    <row r="16" spans="3:9">
      <c r="C16">
        <v>9155168</v>
      </c>
      <c r="D16" t="s">
        <v>969</v>
      </c>
      <c r="E16" t="s">
        <v>970</v>
      </c>
      <c r="F16" t="s">
        <v>164</v>
      </c>
      <c r="G16" t="s">
        <v>11</v>
      </c>
      <c r="H16" t="s">
        <v>427</v>
      </c>
      <c r="I16">
        <v>15</v>
      </c>
    </row>
    <row r="17" spans="1:9">
      <c r="C17">
        <v>9155160</v>
      </c>
      <c r="D17" t="s">
        <v>985</v>
      </c>
      <c r="E17" t="s">
        <v>986</v>
      </c>
      <c r="F17" t="s">
        <v>164</v>
      </c>
      <c r="G17" t="s">
        <v>11</v>
      </c>
      <c r="H17" t="s">
        <v>429</v>
      </c>
      <c r="I17">
        <v>14</v>
      </c>
    </row>
    <row r="18" spans="1:9">
      <c r="A18">
        <v>1</v>
      </c>
      <c r="C18" s="175">
        <v>9320171</v>
      </c>
      <c r="D18" s="176" t="s">
        <v>996</v>
      </c>
      <c r="E18" s="176" t="s">
        <v>997</v>
      </c>
      <c r="F18" s="175" t="s">
        <v>161</v>
      </c>
      <c r="G18" s="175" t="s">
        <v>14</v>
      </c>
      <c r="H18" s="175" t="s">
        <v>1031</v>
      </c>
      <c r="I18">
        <v>100</v>
      </c>
    </row>
    <row r="19" spans="1:9">
      <c r="A19">
        <v>2</v>
      </c>
      <c r="C19" s="175">
        <v>9320257</v>
      </c>
      <c r="D19" s="176" t="s">
        <v>993</v>
      </c>
      <c r="E19" s="176" t="s">
        <v>995</v>
      </c>
      <c r="F19" s="175" t="s">
        <v>161</v>
      </c>
      <c r="G19" s="175" t="s">
        <v>14</v>
      </c>
      <c r="H19" s="175" t="s">
        <v>988</v>
      </c>
      <c r="I19">
        <v>80</v>
      </c>
    </row>
    <row r="20" spans="1:9">
      <c r="A20">
        <v>3</v>
      </c>
      <c r="C20" s="175">
        <v>9320214</v>
      </c>
      <c r="D20" s="176" t="s">
        <v>993</v>
      </c>
      <c r="E20" s="176" t="s">
        <v>994</v>
      </c>
      <c r="F20" s="175" t="s">
        <v>161</v>
      </c>
      <c r="G20" s="175" t="s">
        <v>14</v>
      </c>
      <c r="H20" s="175" t="s">
        <v>1032</v>
      </c>
      <c r="I20">
        <v>60</v>
      </c>
    </row>
    <row r="21" spans="1:9">
      <c r="A21">
        <v>4</v>
      </c>
      <c r="C21" s="175">
        <v>9150213</v>
      </c>
      <c r="D21" s="176" t="s">
        <v>1009</v>
      </c>
      <c r="E21" s="176" t="s">
        <v>1010</v>
      </c>
      <c r="F21" s="175" t="s">
        <v>161</v>
      </c>
      <c r="G21" s="175" t="s">
        <v>11</v>
      </c>
      <c r="H21" s="175" t="s">
        <v>1033</v>
      </c>
      <c r="I21">
        <v>50</v>
      </c>
    </row>
    <row r="22" spans="1:9">
      <c r="A22">
        <v>5</v>
      </c>
      <c r="C22" s="175">
        <v>9150345</v>
      </c>
      <c r="D22" s="176" t="s">
        <v>651</v>
      </c>
      <c r="E22" s="176" t="s">
        <v>652</v>
      </c>
      <c r="F22" s="175" t="s">
        <v>161</v>
      </c>
      <c r="G22" s="175" t="s">
        <v>11</v>
      </c>
      <c r="H22" s="175" t="s">
        <v>988</v>
      </c>
      <c r="I22">
        <v>45</v>
      </c>
    </row>
    <row r="23" spans="1:9">
      <c r="A23">
        <v>6</v>
      </c>
      <c r="C23" s="175">
        <v>9300973</v>
      </c>
      <c r="D23" s="176" t="s">
        <v>962</v>
      </c>
      <c r="E23" s="176" t="s">
        <v>1014</v>
      </c>
      <c r="F23" s="175" t="s">
        <v>161</v>
      </c>
      <c r="G23" s="175" t="s">
        <v>251</v>
      </c>
      <c r="H23" s="175" t="s">
        <v>1034</v>
      </c>
      <c r="I23">
        <v>40</v>
      </c>
    </row>
    <row r="24" spans="1:9">
      <c r="A24">
        <v>7</v>
      </c>
      <c r="C24" s="175">
        <v>9150343</v>
      </c>
      <c r="D24" s="176" t="s">
        <v>1006</v>
      </c>
      <c r="E24" s="176" t="s">
        <v>1007</v>
      </c>
      <c r="F24" s="175" t="s">
        <v>161</v>
      </c>
      <c r="G24" s="175" t="s">
        <v>11</v>
      </c>
      <c r="H24" s="175" t="s">
        <v>968</v>
      </c>
      <c r="I24">
        <v>36</v>
      </c>
    </row>
    <row r="25" spans="1:9">
      <c r="A25">
        <v>8</v>
      </c>
      <c r="C25" s="175">
        <v>9120201</v>
      </c>
      <c r="D25" s="176" t="s">
        <v>1002</v>
      </c>
      <c r="E25" s="176" t="s">
        <v>1003</v>
      </c>
      <c r="F25" s="175" t="s">
        <v>161</v>
      </c>
      <c r="G25" s="175" t="s">
        <v>623</v>
      </c>
      <c r="H25" s="175" t="s">
        <v>429</v>
      </c>
      <c r="I25">
        <v>32</v>
      </c>
    </row>
    <row r="26" spans="1:9">
      <c r="A26">
        <v>9</v>
      </c>
      <c r="C26" s="175">
        <v>1696045</v>
      </c>
      <c r="D26" s="176" t="s">
        <v>998</v>
      </c>
      <c r="E26" s="176" t="s">
        <v>999</v>
      </c>
      <c r="F26" s="175" t="s">
        <v>161</v>
      </c>
      <c r="G26" s="175" t="s">
        <v>11</v>
      </c>
      <c r="H26" s="175" t="s">
        <v>1035</v>
      </c>
      <c r="I26">
        <v>29</v>
      </c>
    </row>
    <row r="27" spans="1:9">
      <c r="A27">
        <v>10</v>
      </c>
      <c r="C27" s="175">
        <v>9150317</v>
      </c>
      <c r="D27" s="176" t="s">
        <v>660</v>
      </c>
      <c r="E27" s="176" t="s">
        <v>661</v>
      </c>
      <c r="F27" s="175" t="s">
        <v>161</v>
      </c>
      <c r="G27" s="175" t="s">
        <v>11</v>
      </c>
      <c r="H27" s="175" t="s">
        <v>1032</v>
      </c>
      <c r="I27">
        <v>26</v>
      </c>
    </row>
    <row r="28" spans="1:9">
      <c r="A28">
        <v>11</v>
      </c>
      <c r="C28" s="175">
        <v>1695463</v>
      </c>
      <c r="D28" s="176" t="s">
        <v>1000</v>
      </c>
      <c r="E28" s="176" t="s">
        <v>1001</v>
      </c>
      <c r="F28" s="175" t="s">
        <v>161</v>
      </c>
      <c r="G28" s="175" t="s">
        <v>11</v>
      </c>
      <c r="H28" s="175" t="s">
        <v>1036</v>
      </c>
      <c r="I28">
        <v>24</v>
      </c>
    </row>
    <row r="29" spans="1:9">
      <c r="A29">
        <v>12</v>
      </c>
      <c r="C29" s="175">
        <v>7150003</v>
      </c>
      <c r="D29" s="176" t="s">
        <v>998</v>
      </c>
      <c r="E29" s="176" t="s">
        <v>1013</v>
      </c>
      <c r="F29" s="175" t="s">
        <v>161</v>
      </c>
      <c r="G29" s="175" t="s">
        <v>11</v>
      </c>
      <c r="H29" s="175" t="s">
        <v>1037</v>
      </c>
      <c r="I29">
        <v>22</v>
      </c>
    </row>
    <row r="30" spans="1:9">
      <c r="A30">
        <v>13</v>
      </c>
      <c r="C30" s="175">
        <v>9430231</v>
      </c>
      <c r="D30" s="176" t="s">
        <v>664</v>
      </c>
      <c r="E30" s="176" t="s">
        <v>665</v>
      </c>
      <c r="F30" s="175" t="s">
        <v>161</v>
      </c>
      <c r="G30" s="175" t="s">
        <v>16</v>
      </c>
      <c r="H30" s="175" t="s">
        <v>988</v>
      </c>
      <c r="I30">
        <v>20</v>
      </c>
    </row>
    <row r="31" spans="1:9">
      <c r="A31">
        <v>14</v>
      </c>
      <c r="C31" s="175">
        <v>9430173</v>
      </c>
      <c r="D31" s="176" t="s">
        <v>1011</v>
      </c>
      <c r="E31" s="176" t="s">
        <v>1012</v>
      </c>
      <c r="F31" s="175" t="s">
        <v>161</v>
      </c>
      <c r="G31" s="175" t="s">
        <v>16</v>
      </c>
      <c r="H31" s="175" t="s">
        <v>1038</v>
      </c>
      <c r="I31">
        <v>18</v>
      </c>
    </row>
    <row r="32" spans="1:9">
      <c r="A32">
        <v>15</v>
      </c>
      <c r="C32" s="175">
        <v>9320223</v>
      </c>
      <c r="D32" s="176" t="s">
        <v>991</v>
      </c>
      <c r="E32" s="176" t="s">
        <v>992</v>
      </c>
      <c r="F32" s="175" t="s">
        <v>161</v>
      </c>
      <c r="G32" s="175" t="s">
        <v>14</v>
      </c>
      <c r="H32" s="175" t="s">
        <v>973</v>
      </c>
      <c r="I32">
        <v>16</v>
      </c>
    </row>
    <row r="33" spans="1:9">
      <c r="A33">
        <v>16</v>
      </c>
      <c r="C33" s="175">
        <v>1473042</v>
      </c>
      <c r="D33" s="176" t="s">
        <v>662</v>
      </c>
      <c r="E33" s="176" t="s">
        <v>663</v>
      </c>
      <c r="F33" s="175" t="s">
        <v>161</v>
      </c>
      <c r="G33" s="175" t="s">
        <v>11</v>
      </c>
      <c r="H33" s="175" t="s">
        <v>1039</v>
      </c>
      <c r="I33">
        <v>15</v>
      </c>
    </row>
    <row r="34" spans="1:9">
      <c r="A34">
        <v>17</v>
      </c>
      <c r="C34" s="175">
        <v>9430248</v>
      </c>
      <c r="D34" s="176" t="s">
        <v>672</v>
      </c>
      <c r="E34" s="176" t="s">
        <v>673</v>
      </c>
      <c r="F34" s="175" t="s">
        <v>161</v>
      </c>
      <c r="G34" s="175" t="s">
        <v>16</v>
      </c>
      <c r="H34" s="175" t="s">
        <v>427</v>
      </c>
      <c r="I34">
        <v>14</v>
      </c>
    </row>
    <row r="35" spans="1:9">
      <c r="A35">
        <v>18</v>
      </c>
      <c r="C35" s="175">
        <v>9150344</v>
      </c>
      <c r="D35" s="176" t="s">
        <v>998</v>
      </c>
      <c r="E35" s="176" t="s">
        <v>1008</v>
      </c>
      <c r="F35" s="175" t="s">
        <v>161</v>
      </c>
      <c r="G35" s="175" t="s">
        <v>11</v>
      </c>
      <c r="H35" s="175" t="s">
        <v>968</v>
      </c>
      <c r="I35">
        <v>13</v>
      </c>
    </row>
    <row r="36" spans="1:9">
      <c r="A36">
        <v>19</v>
      </c>
      <c r="C36" s="175">
        <v>9150150</v>
      </c>
      <c r="D36" s="176" t="s">
        <v>1040</v>
      </c>
      <c r="E36" s="176" t="s">
        <v>1019</v>
      </c>
      <c r="F36" s="175" t="s">
        <v>161</v>
      </c>
      <c r="G36" s="175" t="s">
        <v>11</v>
      </c>
      <c r="H36" s="175" t="s">
        <v>1041</v>
      </c>
      <c r="I36">
        <v>12</v>
      </c>
    </row>
    <row r="37" spans="1:9">
      <c r="A37">
        <v>20</v>
      </c>
      <c r="C37" s="175">
        <v>1697306</v>
      </c>
      <c r="D37" s="176" t="s">
        <v>1015</v>
      </c>
      <c r="E37" s="176" t="s">
        <v>1016</v>
      </c>
      <c r="F37" s="175" t="s">
        <v>161</v>
      </c>
      <c r="G37" s="175" t="s">
        <v>11</v>
      </c>
      <c r="H37" s="175" t="s">
        <v>1042</v>
      </c>
      <c r="I37">
        <v>11</v>
      </c>
    </row>
    <row r="38" spans="1:9">
      <c r="A38">
        <v>21</v>
      </c>
      <c r="C38" s="175">
        <v>9150421</v>
      </c>
      <c r="D38" s="176" t="s">
        <v>676</v>
      </c>
      <c r="E38" s="176" t="s">
        <v>677</v>
      </c>
      <c r="F38" s="175" t="s">
        <v>161</v>
      </c>
      <c r="G38" s="175" t="s">
        <v>11</v>
      </c>
      <c r="H38" s="175" t="s">
        <v>427</v>
      </c>
      <c r="I38">
        <v>10</v>
      </c>
    </row>
    <row r="39" spans="1:9">
      <c r="A39">
        <v>22</v>
      </c>
      <c r="C39" s="175">
        <v>9150198</v>
      </c>
      <c r="D39" s="176" t="s">
        <v>1004</v>
      </c>
      <c r="E39" s="176" t="s">
        <v>1017</v>
      </c>
      <c r="F39" s="175" t="s">
        <v>161</v>
      </c>
      <c r="G39" s="175" t="s">
        <v>11</v>
      </c>
      <c r="H39" s="175" t="s">
        <v>1036</v>
      </c>
      <c r="I39">
        <v>9</v>
      </c>
    </row>
    <row r="40" spans="1:9">
      <c r="A40">
        <v>23</v>
      </c>
      <c r="C40" s="175">
        <v>9150422</v>
      </c>
      <c r="D40" s="176" t="s">
        <v>1024</v>
      </c>
      <c r="E40" s="176" t="s">
        <v>1025</v>
      </c>
      <c r="F40" s="175" t="s">
        <v>161</v>
      </c>
      <c r="G40" s="175" t="s">
        <v>11</v>
      </c>
      <c r="H40" s="175" t="s">
        <v>427</v>
      </c>
      <c r="I40">
        <v>8</v>
      </c>
    </row>
    <row r="41" spans="1:9">
      <c r="A41">
        <v>24</v>
      </c>
      <c r="C41" s="175">
        <v>9150015</v>
      </c>
      <c r="D41" s="176" t="s">
        <v>1020</v>
      </c>
      <c r="E41" s="176" t="s">
        <v>655</v>
      </c>
      <c r="F41" s="175" t="s">
        <v>161</v>
      </c>
      <c r="G41" s="175" t="s">
        <v>11</v>
      </c>
      <c r="H41" s="175" t="s">
        <v>980</v>
      </c>
      <c r="I41">
        <v>7</v>
      </c>
    </row>
    <row r="42" spans="1:9">
      <c r="A42">
        <v>25</v>
      </c>
      <c r="C42" s="175">
        <v>9150162</v>
      </c>
      <c r="D42" s="176" t="s">
        <v>1021</v>
      </c>
      <c r="E42" s="176" t="s">
        <v>1007</v>
      </c>
      <c r="F42" s="175" t="s">
        <v>161</v>
      </c>
      <c r="G42" s="175" t="s">
        <v>11</v>
      </c>
      <c r="H42" s="175" t="s">
        <v>980</v>
      </c>
      <c r="I42">
        <v>6</v>
      </c>
    </row>
    <row r="43" spans="1:9">
      <c r="A43">
        <v>26</v>
      </c>
      <c r="C43" s="175">
        <v>1698664</v>
      </c>
      <c r="D43" s="176" t="s">
        <v>1018</v>
      </c>
      <c r="E43" s="176" t="s">
        <v>1019</v>
      </c>
      <c r="F43" s="175" t="s">
        <v>161</v>
      </c>
      <c r="G43" s="175" t="s">
        <v>11</v>
      </c>
      <c r="H43" s="175" t="s">
        <v>1043</v>
      </c>
      <c r="I43">
        <v>5</v>
      </c>
    </row>
    <row r="44" spans="1:9">
      <c r="A44">
        <v>27</v>
      </c>
      <c r="C44" s="175">
        <v>9150394</v>
      </c>
      <c r="D44" s="176" t="s">
        <v>670</v>
      </c>
      <c r="E44" s="176" t="s">
        <v>671</v>
      </c>
      <c r="F44" s="175" t="s">
        <v>161</v>
      </c>
      <c r="G44" s="175" t="s">
        <v>11</v>
      </c>
      <c r="H44" s="175" t="s">
        <v>988</v>
      </c>
      <c r="I44">
        <v>4.5</v>
      </c>
    </row>
    <row r="45" spans="1:9">
      <c r="A45">
        <v>28</v>
      </c>
      <c r="C45" s="175">
        <v>9150432</v>
      </c>
      <c r="D45" s="176" t="s">
        <v>1044</v>
      </c>
      <c r="E45" s="176" t="s">
        <v>999</v>
      </c>
      <c r="F45" s="175" t="s">
        <v>161</v>
      </c>
      <c r="G45" s="175" t="s">
        <v>11</v>
      </c>
      <c r="H45" s="175" t="s">
        <v>427</v>
      </c>
      <c r="I45">
        <v>4</v>
      </c>
    </row>
    <row r="46" spans="1:9">
      <c r="A46">
        <v>29</v>
      </c>
      <c r="C46" s="175">
        <v>9150347</v>
      </c>
      <c r="D46" s="176" t="s">
        <v>1027</v>
      </c>
      <c r="E46" s="176" t="s">
        <v>1028</v>
      </c>
      <c r="F46" s="175" t="s">
        <v>161</v>
      </c>
      <c r="G46" s="175" t="s">
        <v>11</v>
      </c>
      <c r="H46" s="175" t="s">
        <v>1045</v>
      </c>
      <c r="I46">
        <v>3.6</v>
      </c>
    </row>
    <row r="47" spans="1:9">
      <c r="A47">
        <v>30</v>
      </c>
      <c r="C47" s="175">
        <v>9150185</v>
      </c>
      <c r="D47" s="176" t="s">
        <v>1029</v>
      </c>
      <c r="E47" s="176" t="s">
        <v>999</v>
      </c>
      <c r="F47" s="175" t="s">
        <v>161</v>
      </c>
      <c r="G47" s="175" t="s">
        <v>11</v>
      </c>
      <c r="H47" s="175" t="s">
        <v>1046</v>
      </c>
      <c r="I47">
        <v>3.2</v>
      </c>
    </row>
    <row r="48" spans="1:9">
      <c r="A48">
        <v>31</v>
      </c>
      <c r="C48" s="175">
        <v>9150387</v>
      </c>
      <c r="D48" s="176" t="s">
        <v>1004</v>
      </c>
      <c r="E48" s="176" t="s">
        <v>1005</v>
      </c>
      <c r="F48" s="175" t="s">
        <v>161</v>
      </c>
      <c r="G48" s="175" t="s">
        <v>11</v>
      </c>
      <c r="H48" s="175" t="s">
        <v>961</v>
      </c>
      <c r="I48">
        <v>2.8</v>
      </c>
    </row>
    <row r="49" spans="1:9">
      <c r="A49">
        <v>32</v>
      </c>
      <c r="C49" s="175">
        <v>9150196</v>
      </c>
      <c r="D49" s="176" t="s">
        <v>1029</v>
      </c>
      <c r="E49" s="176" t="s">
        <v>999</v>
      </c>
      <c r="F49" s="175" t="s">
        <v>161</v>
      </c>
      <c r="G49" s="175" t="s">
        <v>11</v>
      </c>
      <c r="H49" s="175" t="s">
        <v>1047</v>
      </c>
      <c r="I49">
        <v>2.6</v>
      </c>
    </row>
    <row r="50" spans="1:9">
      <c r="A50">
        <v>33</v>
      </c>
      <c r="C50" s="175">
        <v>1697403</v>
      </c>
      <c r="D50" s="176" t="s">
        <v>1015</v>
      </c>
      <c r="E50" s="176" t="s">
        <v>1026</v>
      </c>
      <c r="F50" s="175" t="s">
        <v>161</v>
      </c>
      <c r="G50" s="175" t="s">
        <v>11</v>
      </c>
      <c r="H50" s="175" t="s">
        <v>1048</v>
      </c>
      <c r="I50">
        <v>2.4</v>
      </c>
    </row>
    <row r="51" spans="1:9">
      <c r="A51">
        <v>1</v>
      </c>
      <c r="D51" s="175">
        <v>887885</v>
      </c>
      <c r="E51" s="176" t="s">
        <v>913</v>
      </c>
      <c r="F51" s="175" t="s">
        <v>11</v>
      </c>
      <c r="G51" s="175">
        <v>2012</v>
      </c>
      <c r="I51">
        <v>100</v>
      </c>
    </row>
    <row r="52" spans="1:9">
      <c r="A52">
        <v>2</v>
      </c>
      <c r="D52" s="175">
        <v>1126</v>
      </c>
      <c r="E52" s="176" t="s">
        <v>916</v>
      </c>
      <c r="F52" s="175" t="s">
        <v>16</v>
      </c>
      <c r="G52" s="175">
        <v>2011</v>
      </c>
      <c r="I52">
        <v>80</v>
      </c>
    </row>
    <row r="53" spans="1:9">
      <c r="A53">
        <v>3</v>
      </c>
      <c r="D53" s="175">
        <v>886522</v>
      </c>
      <c r="E53" s="176" t="s">
        <v>913</v>
      </c>
      <c r="F53" s="175" t="s">
        <v>11</v>
      </c>
      <c r="G53" s="175">
        <v>2013</v>
      </c>
      <c r="I53">
        <v>60</v>
      </c>
    </row>
    <row r="54" spans="1:9">
      <c r="A54">
        <v>4</v>
      </c>
      <c r="D54" s="175">
        <v>1120</v>
      </c>
      <c r="E54" s="176" t="s">
        <v>931</v>
      </c>
      <c r="F54" s="175" t="s">
        <v>16</v>
      </c>
      <c r="G54" s="175">
        <v>2011</v>
      </c>
      <c r="I54">
        <v>50</v>
      </c>
    </row>
    <row r="55" spans="1:9">
      <c r="A55">
        <v>5</v>
      </c>
      <c r="D55" s="175">
        <v>889802</v>
      </c>
      <c r="E55" s="176" t="s">
        <v>676</v>
      </c>
      <c r="F55" s="175" t="s">
        <v>11</v>
      </c>
      <c r="G55" s="175">
        <v>2012</v>
      </c>
      <c r="I55">
        <v>45</v>
      </c>
    </row>
    <row r="56" spans="1:9">
      <c r="A56">
        <v>6</v>
      </c>
      <c r="D56" s="175">
        <v>889621</v>
      </c>
      <c r="E56" s="176" t="s">
        <v>930</v>
      </c>
      <c r="F56" s="175" t="s">
        <v>11</v>
      </c>
      <c r="G56" s="175">
        <v>2014</v>
      </c>
      <c r="I56">
        <v>40</v>
      </c>
    </row>
    <row r="57" spans="1:9">
      <c r="A57">
        <v>7</v>
      </c>
      <c r="D57" s="175">
        <v>886648</v>
      </c>
      <c r="E57" s="176" t="s">
        <v>922</v>
      </c>
      <c r="F57" s="175" t="s">
        <v>11</v>
      </c>
      <c r="G57" s="175">
        <v>2013</v>
      </c>
      <c r="I57">
        <v>36</v>
      </c>
    </row>
    <row r="58" spans="1:9">
      <c r="A58">
        <v>8</v>
      </c>
      <c r="D58" s="175">
        <v>887036</v>
      </c>
      <c r="E58" s="176" t="s">
        <v>744</v>
      </c>
      <c r="F58" s="175" t="s">
        <v>11</v>
      </c>
      <c r="G58" s="175">
        <v>2014</v>
      </c>
      <c r="I58">
        <v>32</v>
      </c>
    </row>
    <row r="59" spans="1:9">
      <c r="A59">
        <v>9</v>
      </c>
      <c r="D59" s="175">
        <v>887897</v>
      </c>
      <c r="E59" s="176" t="s">
        <v>928</v>
      </c>
      <c r="F59" s="175" t="s">
        <v>11</v>
      </c>
      <c r="G59" s="175">
        <v>2012</v>
      </c>
      <c r="I59">
        <v>29</v>
      </c>
    </row>
    <row r="60" spans="1:9">
      <c r="A60">
        <v>10</v>
      </c>
      <c r="D60" s="175">
        <v>890303</v>
      </c>
      <c r="E60" s="176" t="s">
        <v>933</v>
      </c>
      <c r="F60" s="175" t="s">
        <v>11</v>
      </c>
      <c r="G60" s="175">
        <v>2011</v>
      </c>
      <c r="I60">
        <v>26</v>
      </c>
    </row>
    <row r="61" spans="1:9">
      <c r="A61">
        <v>1</v>
      </c>
      <c r="D61">
        <v>774102</v>
      </c>
      <c r="E61" t="s">
        <v>934</v>
      </c>
      <c r="F61" t="s">
        <v>11</v>
      </c>
      <c r="G61">
        <v>2012</v>
      </c>
      <c r="I61">
        <v>90</v>
      </c>
    </row>
    <row r="62" spans="1:9">
      <c r="A62">
        <v>2</v>
      </c>
      <c r="D62">
        <v>1124</v>
      </c>
      <c r="E62" t="s">
        <v>936</v>
      </c>
      <c r="F62" t="s">
        <v>16</v>
      </c>
      <c r="G62">
        <v>2011</v>
      </c>
      <c r="I62">
        <v>72</v>
      </c>
    </row>
    <row r="63" spans="1:9">
      <c r="A63">
        <v>3</v>
      </c>
      <c r="D63">
        <v>774469</v>
      </c>
      <c r="E63" t="s">
        <v>944</v>
      </c>
      <c r="F63" t="s">
        <v>11</v>
      </c>
      <c r="G63">
        <v>2014</v>
      </c>
      <c r="I63">
        <v>54</v>
      </c>
    </row>
    <row r="64" spans="1:9">
      <c r="A64">
        <v>4</v>
      </c>
      <c r="D64">
        <v>775701</v>
      </c>
      <c r="E64" t="s">
        <v>937</v>
      </c>
      <c r="F64" t="s">
        <v>11</v>
      </c>
      <c r="G64">
        <v>2011</v>
      </c>
      <c r="I64">
        <v>45</v>
      </c>
    </row>
    <row r="65" spans="1:9">
      <c r="A65">
        <v>5</v>
      </c>
      <c r="D65">
        <v>777363</v>
      </c>
      <c r="E65" t="s">
        <v>942</v>
      </c>
      <c r="F65" t="s">
        <v>11</v>
      </c>
      <c r="G65">
        <v>2011</v>
      </c>
      <c r="I65">
        <v>40.5</v>
      </c>
    </row>
    <row r="66" spans="1:9">
      <c r="A66">
        <v>6</v>
      </c>
      <c r="D66">
        <v>1114</v>
      </c>
      <c r="E66" t="s">
        <v>940</v>
      </c>
      <c r="F66" t="s">
        <v>16</v>
      </c>
      <c r="G66">
        <v>2011</v>
      </c>
      <c r="I66">
        <v>36</v>
      </c>
    </row>
    <row r="67" spans="1:9">
      <c r="A67">
        <v>7</v>
      </c>
      <c r="D67">
        <v>773200</v>
      </c>
      <c r="E67" t="s">
        <v>939</v>
      </c>
      <c r="F67" t="s">
        <v>11</v>
      </c>
      <c r="G67">
        <v>2012</v>
      </c>
      <c r="I67">
        <v>32.4</v>
      </c>
    </row>
    <row r="68" spans="1:9">
      <c r="A68">
        <v>8</v>
      </c>
      <c r="D68">
        <v>777374</v>
      </c>
      <c r="E68" t="s">
        <v>1049</v>
      </c>
      <c r="F68" t="s">
        <v>11</v>
      </c>
      <c r="G68">
        <v>2012</v>
      </c>
      <c r="I68">
        <v>28.8</v>
      </c>
    </row>
    <row r="69" spans="1:9">
      <c r="A69">
        <v>9</v>
      </c>
      <c r="D69">
        <v>778028</v>
      </c>
      <c r="E69" t="s">
        <v>947</v>
      </c>
      <c r="F69" t="s">
        <v>11</v>
      </c>
      <c r="G69">
        <v>2014</v>
      </c>
      <c r="I69">
        <v>26.1</v>
      </c>
    </row>
    <row r="70" spans="1:9">
      <c r="A70">
        <v>1</v>
      </c>
      <c r="D70">
        <v>887899</v>
      </c>
      <c r="E70" t="s">
        <v>240</v>
      </c>
      <c r="I70">
        <v>70</v>
      </c>
    </row>
    <row r="71" spans="1:9">
      <c r="A71">
        <v>2</v>
      </c>
      <c r="D71">
        <v>887880</v>
      </c>
      <c r="E71" t="s">
        <v>241</v>
      </c>
      <c r="I71">
        <v>56</v>
      </c>
    </row>
    <row r="72" spans="1:9">
      <c r="A72">
        <v>3</v>
      </c>
      <c r="D72">
        <v>887896</v>
      </c>
      <c r="E72" t="s">
        <v>300</v>
      </c>
      <c r="I72">
        <v>42</v>
      </c>
    </row>
    <row r="73" spans="1:9">
      <c r="A73">
        <v>4</v>
      </c>
      <c r="D73">
        <v>891717</v>
      </c>
      <c r="E73" t="s">
        <v>301</v>
      </c>
      <c r="I73">
        <v>35</v>
      </c>
    </row>
    <row r="74" spans="1:9">
      <c r="A74">
        <v>5</v>
      </c>
      <c r="D74">
        <v>891761</v>
      </c>
      <c r="E74" t="s">
        <v>631</v>
      </c>
      <c r="I74">
        <v>31.499999999999996</v>
      </c>
    </row>
    <row r="75" spans="1:9">
      <c r="A75">
        <v>6</v>
      </c>
      <c r="D75">
        <v>890527</v>
      </c>
      <c r="E75" t="s">
        <v>306</v>
      </c>
      <c r="I75">
        <v>28</v>
      </c>
    </row>
    <row r="76" spans="1:9">
      <c r="A76">
        <v>7</v>
      </c>
      <c r="D76">
        <v>891674</v>
      </c>
      <c r="E76" t="s">
        <v>629</v>
      </c>
      <c r="I76">
        <v>25.2</v>
      </c>
    </row>
    <row r="77" spans="1:9">
      <c r="A77">
        <v>1</v>
      </c>
      <c r="D77">
        <v>777031</v>
      </c>
      <c r="E77" t="s">
        <v>536</v>
      </c>
      <c r="I77">
        <v>50</v>
      </c>
    </row>
    <row r="78" spans="1:9">
      <c r="A78">
        <v>2</v>
      </c>
      <c r="D78">
        <v>777747</v>
      </c>
      <c r="E78" t="s">
        <v>540</v>
      </c>
      <c r="I78">
        <v>40</v>
      </c>
    </row>
    <row r="79" spans="1:9">
      <c r="A79">
        <v>3</v>
      </c>
      <c r="D79">
        <v>777654</v>
      </c>
      <c r="E79" t="s">
        <v>515</v>
      </c>
      <c r="I79">
        <v>30</v>
      </c>
    </row>
    <row r="80" spans="1:9">
      <c r="A80">
        <v>4</v>
      </c>
      <c r="D80">
        <v>778026</v>
      </c>
      <c r="E80" t="s">
        <v>635</v>
      </c>
      <c r="I80">
        <v>25</v>
      </c>
    </row>
    <row r="81" spans="1:9">
      <c r="A81">
        <v>5</v>
      </c>
      <c r="D81">
        <v>1123</v>
      </c>
      <c r="E81" t="s">
        <v>632</v>
      </c>
      <c r="I81">
        <v>22.5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workbookViewId="0">
      <selection activeCell="I1" sqref="I1:I1048576"/>
    </sheetView>
  </sheetViews>
  <sheetFormatPr defaultRowHeight="13.5"/>
  <sheetData>
    <row r="1" spans="1:11">
      <c r="A1" s="53">
        <v>3</v>
      </c>
      <c r="B1" s="53">
        <v>22</v>
      </c>
      <c r="C1" s="53">
        <v>9150345</v>
      </c>
      <c r="D1" s="53"/>
      <c r="E1" s="54" t="s">
        <v>46</v>
      </c>
      <c r="F1" s="54" t="s">
        <v>11</v>
      </c>
      <c r="G1" s="53">
        <v>2008</v>
      </c>
      <c r="H1" s="54" t="s">
        <v>47</v>
      </c>
      <c r="I1" s="57">
        <v>60</v>
      </c>
      <c r="J1" s="58" t="s">
        <v>636</v>
      </c>
      <c r="K1" t="str">
        <f>VLOOKUP(C1,ČP2026!$A$3:$C$451,3,FALSE())</f>
        <v>MARES Filip</v>
      </c>
    </row>
    <row r="2" spans="1:11">
      <c r="A2" s="53">
        <v>11</v>
      </c>
      <c r="B2" s="53">
        <v>26</v>
      </c>
      <c r="C2" s="53">
        <v>9150316</v>
      </c>
      <c r="D2" s="53"/>
      <c r="E2" s="54" t="s">
        <v>40</v>
      </c>
      <c r="F2" s="54" t="s">
        <v>11</v>
      </c>
      <c r="G2" s="53">
        <v>2004</v>
      </c>
      <c r="H2" s="54"/>
      <c r="I2" s="57">
        <v>24</v>
      </c>
      <c r="J2" s="58" t="s">
        <v>636</v>
      </c>
      <c r="K2" t="str">
        <f>VLOOKUP(C2,ČP2026!$A$3:$C$451,3,FALSE())</f>
        <v>BIEGEL Benjamin</v>
      </c>
    </row>
    <row r="3" spans="1:11">
      <c r="A3" s="53">
        <v>7</v>
      </c>
      <c r="B3" s="53">
        <v>25</v>
      </c>
      <c r="C3" s="53">
        <v>9150317</v>
      </c>
      <c r="D3" s="53"/>
      <c r="E3" s="54" t="s">
        <v>23</v>
      </c>
      <c r="F3" s="54" t="s">
        <v>11</v>
      </c>
      <c r="G3" s="53">
        <v>2004</v>
      </c>
      <c r="H3" s="54" t="s">
        <v>12</v>
      </c>
      <c r="I3" s="57">
        <v>36</v>
      </c>
      <c r="J3" s="58" t="s">
        <v>636</v>
      </c>
      <c r="K3" t="e">
        <f>VLOOKUP(C3,ČP2026!$A$3:$C$451,3,FALSE())</f>
        <v>#N/A</v>
      </c>
    </row>
    <row r="4" spans="1:11">
      <c r="A4" s="53">
        <v>12</v>
      </c>
      <c r="B4" s="53">
        <v>28</v>
      </c>
      <c r="C4" s="53">
        <v>9150394</v>
      </c>
      <c r="D4" s="53"/>
      <c r="E4" s="54" t="s">
        <v>41</v>
      </c>
      <c r="F4" s="54" t="s">
        <v>11</v>
      </c>
      <c r="G4" s="53">
        <v>2008</v>
      </c>
      <c r="H4" s="54" t="s">
        <v>12</v>
      </c>
      <c r="I4" s="57">
        <v>22</v>
      </c>
      <c r="J4" s="58" t="s">
        <v>636</v>
      </c>
      <c r="K4" t="str">
        <f>VLOOKUP(C4,ČP2026!$A$3:$C$451,3,FALSE())</f>
        <v>DYBAL Marek</v>
      </c>
    </row>
    <row r="5" spans="1:11">
      <c r="A5" s="53">
        <v>2</v>
      </c>
      <c r="B5" s="53">
        <v>17</v>
      </c>
      <c r="C5" s="53">
        <v>9150213</v>
      </c>
      <c r="D5" s="53"/>
      <c r="E5" s="54" t="s">
        <v>18</v>
      </c>
      <c r="F5" s="54" t="s">
        <v>11</v>
      </c>
      <c r="G5" s="53">
        <v>1981</v>
      </c>
      <c r="H5" s="54"/>
      <c r="I5" s="57">
        <v>80</v>
      </c>
      <c r="J5" s="58" t="s">
        <v>636</v>
      </c>
      <c r="K5" t="e">
        <f>VLOOKUP(C5,ČP2026!$A$3:$C$451,3,FALSE())</f>
        <v>#N/A</v>
      </c>
    </row>
    <row r="6" spans="1:11">
      <c r="A6" s="53">
        <v>8</v>
      </c>
      <c r="B6" s="53">
        <v>23</v>
      </c>
      <c r="C6" s="53">
        <v>1473042</v>
      </c>
      <c r="D6" s="53"/>
      <c r="E6" s="54" t="s">
        <v>34</v>
      </c>
      <c r="F6" s="54" t="s">
        <v>11</v>
      </c>
      <c r="G6" s="53">
        <v>1980</v>
      </c>
      <c r="H6" s="54" t="s">
        <v>35</v>
      </c>
      <c r="I6" s="57">
        <v>32</v>
      </c>
      <c r="J6" s="58" t="s">
        <v>636</v>
      </c>
      <c r="K6" t="e">
        <f>VLOOKUP(C6,ČP2026!$A$3:$C$451,3,FALSE())</f>
        <v>#N/A</v>
      </c>
    </row>
    <row r="7" spans="1:11">
      <c r="A7" s="53">
        <v>16</v>
      </c>
      <c r="B7" s="53">
        <v>18</v>
      </c>
      <c r="C7" s="53">
        <v>9150221</v>
      </c>
      <c r="D7" s="53"/>
      <c r="E7" s="54" t="s">
        <v>376</v>
      </c>
      <c r="F7" s="54" t="s">
        <v>11</v>
      </c>
      <c r="G7" s="53">
        <v>1973</v>
      </c>
      <c r="H7" s="54"/>
      <c r="I7" s="57">
        <v>15</v>
      </c>
      <c r="J7" s="58" t="s">
        <v>636</v>
      </c>
      <c r="K7" t="e">
        <f>VLOOKUP(C7,ČP2026!$A$3:$C$451,3,FALSE())</f>
        <v>#N/A</v>
      </c>
    </row>
    <row r="8" spans="1:11">
      <c r="A8" s="53">
        <v>14</v>
      </c>
      <c r="B8" s="53">
        <v>30</v>
      </c>
      <c r="C8" s="53">
        <v>9150421</v>
      </c>
      <c r="D8" s="53"/>
      <c r="E8" s="54" t="s">
        <v>44</v>
      </c>
      <c r="F8" s="54" t="s">
        <v>11</v>
      </c>
      <c r="G8" s="53">
        <v>2010</v>
      </c>
      <c r="H8" s="54" t="s">
        <v>12</v>
      </c>
      <c r="I8" s="57">
        <v>18</v>
      </c>
      <c r="J8" s="58" t="s">
        <v>636</v>
      </c>
      <c r="K8" t="str">
        <f>VLOOKUP(C8,ČP2026!$A$3:$C$451,3,FALSE())</f>
        <v>Borák Mikuláš</v>
      </c>
    </row>
    <row r="9" spans="1:11">
      <c r="A9" s="53">
        <v>15</v>
      </c>
      <c r="B9" s="53">
        <v>31</v>
      </c>
      <c r="C9" s="53">
        <v>9150412</v>
      </c>
      <c r="D9" s="53"/>
      <c r="E9" s="54" t="s">
        <v>637</v>
      </c>
      <c r="F9" s="54" t="s">
        <v>11</v>
      </c>
      <c r="G9" s="53">
        <v>2009</v>
      </c>
      <c r="H9" s="54"/>
      <c r="I9" s="57">
        <v>16</v>
      </c>
      <c r="J9" s="58" t="s">
        <v>636</v>
      </c>
      <c r="K9" t="str">
        <f>VLOOKUP(C9,ČP2026!$A$3:$C$451,3,FALSE())</f>
        <v>Madera Jakub</v>
      </c>
    </row>
    <row r="10" spans="1:11">
      <c r="A10" s="53">
        <v>1</v>
      </c>
      <c r="B10" s="53">
        <v>123</v>
      </c>
      <c r="C10" s="53">
        <v>9155116</v>
      </c>
      <c r="D10" s="53"/>
      <c r="E10" s="54" t="s">
        <v>60</v>
      </c>
      <c r="F10" s="54" t="s">
        <v>11</v>
      </c>
      <c r="G10" s="53">
        <v>2006</v>
      </c>
      <c r="H10" s="54" t="s">
        <v>47</v>
      </c>
      <c r="I10" s="57">
        <v>100</v>
      </c>
      <c r="J10" s="58" t="s">
        <v>638</v>
      </c>
      <c r="K10" t="str">
        <f>VLOOKUP(C10,ČP2026!$A$3:$C$451,3,FALSE())</f>
        <v>MARESOVA Emma Maya</v>
      </c>
    </row>
    <row r="11" spans="1:11">
      <c r="A11" s="53">
        <v>16</v>
      </c>
      <c r="B11" s="53">
        <v>134</v>
      </c>
      <c r="C11" s="53">
        <v>9155171</v>
      </c>
      <c r="D11" s="53"/>
      <c r="E11" s="54" t="s">
        <v>639</v>
      </c>
      <c r="F11" s="54" t="s">
        <v>11</v>
      </c>
      <c r="G11" s="53">
        <v>2010</v>
      </c>
      <c r="H11" s="54"/>
      <c r="I11">
        <v>15</v>
      </c>
      <c r="J11" s="58" t="s">
        <v>638</v>
      </c>
      <c r="K11" t="str">
        <f>VLOOKUP(C11,ČP2026!$A$3:$C$451,3,FALSE())</f>
        <v>Cesakova Apolena</v>
      </c>
    </row>
    <row r="12" spans="1:11">
      <c r="A12" s="53">
        <v>14</v>
      </c>
      <c r="B12" s="53">
        <v>121</v>
      </c>
      <c r="C12" s="53">
        <v>9155167</v>
      </c>
      <c r="D12" s="53"/>
      <c r="E12" s="54" t="s">
        <v>84</v>
      </c>
      <c r="F12" s="54" t="s">
        <v>11</v>
      </c>
      <c r="G12" s="53">
        <v>2010</v>
      </c>
      <c r="H12" s="54" t="s">
        <v>12</v>
      </c>
      <c r="I12">
        <v>18</v>
      </c>
      <c r="J12" s="58" t="s">
        <v>638</v>
      </c>
      <c r="K12" t="str">
        <f>VLOOKUP(C12,ČP2026!$A$3:$C$451,3,FALSE())</f>
        <v>Leidolfová Eliška</v>
      </c>
    </row>
    <row r="13" spans="1:11">
      <c r="A13" s="53">
        <v>13</v>
      </c>
      <c r="B13" s="53">
        <v>130</v>
      </c>
      <c r="C13" s="53">
        <v>9155148</v>
      </c>
      <c r="D13" s="53"/>
      <c r="E13" s="54" t="s">
        <v>79</v>
      </c>
      <c r="F13" s="54" t="s">
        <v>11</v>
      </c>
      <c r="G13" s="53">
        <v>2008</v>
      </c>
      <c r="H13" s="54" t="s">
        <v>12</v>
      </c>
      <c r="I13">
        <v>20</v>
      </c>
      <c r="J13" s="58" t="s">
        <v>638</v>
      </c>
      <c r="K13" t="str">
        <f>VLOOKUP(C13,ČP2026!$A$3:$C$451,3,FALSE())</f>
        <v>KOZELSKA Adela</v>
      </c>
    </row>
    <row r="14" spans="1:11">
      <c r="A14" s="53">
        <v>8</v>
      </c>
      <c r="B14" s="53">
        <v>131</v>
      </c>
      <c r="C14" s="53">
        <v>9155165</v>
      </c>
      <c r="D14" s="53"/>
      <c r="E14" s="54" t="s">
        <v>73</v>
      </c>
      <c r="F14" s="54" t="s">
        <v>11</v>
      </c>
      <c r="G14" s="53">
        <v>2010</v>
      </c>
      <c r="H14" s="54" t="s">
        <v>12</v>
      </c>
      <c r="I14" s="57">
        <v>32</v>
      </c>
      <c r="J14" s="58" t="s">
        <v>638</v>
      </c>
      <c r="K14" t="str">
        <f>VLOOKUP(C14,ČP2026!$A$3:$C$451,3,FALSE())</f>
        <v>Otipková Lucie</v>
      </c>
    </row>
    <row r="15" spans="1:11">
      <c r="A15" s="53">
        <v>7</v>
      </c>
      <c r="B15" s="53">
        <v>129</v>
      </c>
      <c r="C15" s="53">
        <v>9155149</v>
      </c>
      <c r="D15" s="53"/>
      <c r="E15" s="54" t="s">
        <v>83</v>
      </c>
      <c r="F15" s="54" t="s">
        <v>11</v>
      </c>
      <c r="G15" s="53">
        <v>2008</v>
      </c>
      <c r="H15" s="54" t="s">
        <v>12</v>
      </c>
      <c r="I15" s="57">
        <v>36</v>
      </c>
      <c r="J15" s="58" t="s">
        <v>638</v>
      </c>
      <c r="K15" t="str">
        <f>VLOOKUP(C15,ČP2026!$A$3:$C$451,3,FALSE())</f>
        <v>KOZELSKA Ivana</v>
      </c>
    </row>
    <row r="16" spans="1:11">
      <c r="A16" s="53">
        <v>6</v>
      </c>
      <c r="B16" s="53">
        <v>128</v>
      </c>
      <c r="C16" s="53">
        <v>9155155</v>
      </c>
      <c r="D16" s="53"/>
      <c r="E16" s="54" t="s">
        <v>72</v>
      </c>
      <c r="F16" s="54" t="s">
        <v>11</v>
      </c>
      <c r="G16" s="53">
        <v>2009</v>
      </c>
      <c r="H16" s="54" t="s">
        <v>12</v>
      </c>
      <c r="I16" s="57">
        <v>40</v>
      </c>
      <c r="J16" s="58" t="s">
        <v>638</v>
      </c>
      <c r="K16" t="str">
        <f>VLOOKUP(C16,ČP2026!$A$3:$C$451,3,FALSE())</f>
        <v>Mináriková Vendula</v>
      </c>
    </row>
    <row r="17" spans="1:11">
      <c r="A17" s="53">
        <v>15</v>
      </c>
      <c r="B17" s="53">
        <v>120</v>
      </c>
      <c r="C17" s="53">
        <v>9155160</v>
      </c>
      <c r="D17" s="53"/>
      <c r="E17" s="54" t="s">
        <v>82</v>
      </c>
      <c r="F17" s="54" t="s">
        <v>11</v>
      </c>
      <c r="G17" s="53">
        <v>2009</v>
      </c>
      <c r="H17" s="54"/>
      <c r="I17">
        <v>16</v>
      </c>
      <c r="J17" s="58" t="s">
        <v>638</v>
      </c>
      <c r="K17" t="str">
        <f>VLOOKUP(C17,ČP2026!$A$3:$C$451,3,FALSE())</f>
        <v>Janovska Adela</v>
      </c>
    </row>
    <row r="18" spans="1:11">
      <c r="A18" s="53">
        <v>17</v>
      </c>
      <c r="B18" s="53">
        <v>132</v>
      </c>
      <c r="C18" s="53">
        <v>9155159</v>
      </c>
      <c r="D18" s="53"/>
      <c r="E18" s="54" t="s">
        <v>640</v>
      </c>
      <c r="F18" s="54" t="s">
        <v>11</v>
      </c>
      <c r="G18" s="53">
        <v>2009</v>
      </c>
      <c r="H18" s="54"/>
      <c r="I18">
        <v>14</v>
      </c>
      <c r="J18" s="58" t="s">
        <v>638</v>
      </c>
      <c r="K18" t="str">
        <f>VLOOKUP(C18,ČP2026!$A$3:$C$451,3,FALSE())</f>
        <v>Kotrcova Anna</v>
      </c>
    </row>
    <row r="19" spans="1:11">
      <c r="A19" s="53">
        <v>1</v>
      </c>
      <c r="B19" s="53">
        <v>24</v>
      </c>
      <c r="C19" s="53">
        <v>9430206</v>
      </c>
      <c r="D19" s="53"/>
      <c r="E19" s="54" t="s">
        <v>407</v>
      </c>
      <c r="F19" s="54" t="s">
        <v>16</v>
      </c>
      <c r="G19" s="53">
        <v>2006</v>
      </c>
      <c r="H19" s="54" t="s">
        <v>63</v>
      </c>
      <c r="I19" s="57">
        <v>100</v>
      </c>
      <c r="J19" s="58" t="s">
        <v>636</v>
      </c>
      <c r="K19" t="str">
        <f>VLOOKUP(C19,ČP2026!$A$3:$C$451,3,FALSE())</f>
        <v>KACICZAK Bartlomiej</v>
      </c>
    </row>
    <row r="20" spans="1:11">
      <c r="A20" s="53">
        <v>4</v>
      </c>
      <c r="B20" s="53">
        <v>29</v>
      </c>
      <c r="C20" s="53">
        <v>9430237</v>
      </c>
      <c r="D20" s="53"/>
      <c r="E20" s="54" t="s">
        <v>409</v>
      </c>
      <c r="F20" s="54" t="s">
        <v>16</v>
      </c>
      <c r="G20" s="53">
        <v>2009</v>
      </c>
      <c r="H20" s="54"/>
      <c r="I20" s="57">
        <v>50</v>
      </c>
      <c r="J20" s="58" t="s">
        <v>636</v>
      </c>
      <c r="K20" t="str">
        <f>VLOOKUP(C20,ČP2026!$A$3:$C$451,3,FALSE())</f>
        <v>HARASIMOWICZ Marat</v>
      </c>
    </row>
    <row r="21" spans="1:11">
      <c r="A21" s="53">
        <v>5</v>
      </c>
      <c r="B21" s="53">
        <v>27</v>
      </c>
      <c r="C21" s="53">
        <v>9430193</v>
      </c>
      <c r="D21" s="53"/>
      <c r="E21" s="54" t="s">
        <v>25</v>
      </c>
      <c r="F21" s="54" t="s">
        <v>16</v>
      </c>
      <c r="G21" s="53">
        <v>2004</v>
      </c>
      <c r="H21" s="54" t="s">
        <v>26</v>
      </c>
      <c r="I21" s="57">
        <v>45</v>
      </c>
      <c r="J21" s="58" t="s">
        <v>636</v>
      </c>
      <c r="K21" t="str">
        <f>VLOOKUP(C21,ČP2026!$A$3:$C$451,3,FALSE())</f>
        <v>MIKOLAJCZYK Maciej</v>
      </c>
    </row>
    <row r="22" spans="1:11">
      <c r="A22" s="53">
        <v>6</v>
      </c>
      <c r="B22" s="53">
        <v>21</v>
      </c>
      <c r="C22" s="53">
        <v>9430231</v>
      </c>
      <c r="D22" s="53"/>
      <c r="E22" s="54" t="s">
        <v>27</v>
      </c>
      <c r="F22" s="54" t="s">
        <v>16</v>
      </c>
      <c r="G22" s="53">
        <v>2008</v>
      </c>
      <c r="H22" s="54" t="s">
        <v>28</v>
      </c>
      <c r="I22" s="57">
        <v>40</v>
      </c>
      <c r="J22" s="58" t="s">
        <v>636</v>
      </c>
      <c r="K22" t="str">
        <f>VLOOKUP(C22,ČP2026!$A$3:$C$451,3,FALSE())</f>
        <v>KULESZA Antoni</v>
      </c>
    </row>
    <row r="23" spans="1:11">
      <c r="A23" s="53">
        <v>9</v>
      </c>
      <c r="B23" s="53">
        <v>20</v>
      </c>
      <c r="C23" s="53">
        <v>9430191</v>
      </c>
      <c r="D23" s="53"/>
      <c r="E23" s="54" t="s">
        <v>263</v>
      </c>
      <c r="F23" s="54" t="s">
        <v>16</v>
      </c>
      <c r="G23" s="53">
        <v>2004</v>
      </c>
      <c r="H23" s="54" t="s">
        <v>31</v>
      </c>
      <c r="I23" s="57">
        <v>29</v>
      </c>
      <c r="J23" s="58" t="s">
        <v>636</v>
      </c>
      <c r="K23" t="str">
        <f>VLOOKUP(C23,ČP2026!$A$3:$C$451,3,FALSE())</f>
        <v>WILK Michal</v>
      </c>
    </row>
    <row r="24" spans="1:11">
      <c r="A24" s="53">
        <v>10</v>
      </c>
      <c r="B24" s="53">
        <v>19</v>
      </c>
      <c r="C24" s="53">
        <v>9430247</v>
      </c>
      <c r="D24" s="53"/>
      <c r="E24" s="54" t="s">
        <v>30</v>
      </c>
      <c r="F24" s="54" t="s">
        <v>16</v>
      </c>
      <c r="G24" s="53">
        <v>2010</v>
      </c>
      <c r="H24" s="54" t="s">
        <v>31</v>
      </c>
      <c r="I24" s="57">
        <v>26</v>
      </c>
      <c r="J24" s="58" t="s">
        <v>636</v>
      </c>
      <c r="K24" t="str">
        <f>VLOOKUP(C24,ČP2026!$A$3:$C$451,3,FALSE())</f>
        <v>TRZECIAK Marcel</v>
      </c>
    </row>
    <row r="25" spans="1:11">
      <c r="A25" s="53">
        <v>13</v>
      </c>
      <c r="B25" s="53">
        <v>32</v>
      </c>
      <c r="C25" s="53">
        <v>9430248</v>
      </c>
      <c r="D25" s="53"/>
      <c r="E25" s="54" t="s">
        <v>39</v>
      </c>
      <c r="F25" s="54" t="s">
        <v>16</v>
      </c>
      <c r="G25" s="53">
        <v>2010</v>
      </c>
      <c r="H25" s="54" t="s">
        <v>31</v>
      </c>
      <c r="I25" s="57">
        <v>20</v>
      </c>
      <c r="J25" s="58" t="s">
        <v>636</v>
      </c>
      <c r="K25" t="str">
        <f>VLOOKUP(C25,ČP2026!$A$3:$C$451,3,FALSE())</f>
        <v>KIJKOWSKI Jerzy</v>
      </c>
    </row>
    <row r="26" spans="1:11">
      <c r="A26" s="53">
        <v>2</v>
      </c>
      <c r="B26" s="53">
        <v>117</v>
      </c>
      <c r="C26" s="53">
        <v>9435099</v>
      </c>
      <c r="D26" s="53"/>
      <c r="E26" s="54" t="s">
        <v>64</v>
      </c>
      <c r="F26" s="54" t="s">
        <v>16</v>
      </c>
      <c r="G26" s="53">
        <v>2004</v>
      </c>
      <c r="H26" s="54" t="s">
        <v>31</v>
      </c>
      <c r="I26" s="57">
        <v>80</v>
      </c>
      <c r="J26" s="58" t="s">
        <v>638</v>
      </c>
      <c r="K26" t="str">
        <f>VLOOKUP(C26,ČP2026!$A$3:$C$451,3,FALSE())</f>
        <v>STOKLOSA Natalia</v>
      </c>
    </row>
    <row r="27" spans="1:11">
      <c r="A27" s="53">
        <v>3</v>
      </c>
      <c r="B27" s="53">
        <v>119</v>
      </c>
      <c r="C27" s="53">
        <v>9435111</v>
      </c>
      <c r="D27" s="53"/>
      <c r="E27" s="54" t="s">
        <v>65</v>
      </c>
      <c r="F27" s="54" t="s">
        <v>16</v>
      </c>
      <c r="G27" s="53">
        <v>2007</v>
      </c>
      <c r="H27" s="54" t="s">
        <v>43</v>
      </c>
      <c r="I27" s="57">
        <v>60</v>
      </c>
      <c r="J27" s="58" t="s">
        <v>638</v>
      </c>
      <c r="K27" t="str">
        <f>VLOOKUP(C27,ČP2026!$A$3:$C$451,3,FALSE())</f>
        <v>PIWOWARCZYK Nadia</v>
      </c>
    </row>
    <row r="28" spans="1:11">
      <c r="A28" s="53">
        <v>4</v>
      </c>
      <c r="B28" s="53">
        <v>127</v>
      </c>
      <c r="C28" s="53">
        <v>9435112</v>
      </c>
      <c r="D28" s="53"/>
      <c r="E28" s="54" t="s">
        <v>70</v>
      </c>
      <c r="F28" s="54" t="s">
        <v>16</v>
      </c>
      <c r="G28" s="53">
        <v>2007</v>
      </c>
      <c r="H28" s="54" t="s">
        <v>43</v>
      </c>
      <c r="I28" s="57">
        <v>50</v>
      </c>
      <c r="J28" s="58" t="s">
        <v>638</v>
      </c>
      <c r="K28" t="str">
        <f>VLOOKUP(C28,ČP2026!$A$3:$C$451,3,FALSE())</f>
        <v>BUCKA Nicole</v>
      </c>
    </row>
    <row r="29" spans="1:11">
      <c r="A29" s="53">
        <v>5</v>
      </c>
      <c r="B29" s="53">
        <v>133</v>
      </c>
      <c r="C29" s="53">
        <v>9435132</v>
      </c>
      <c r="D29" s="53"/>
      <c r="E29" s="54" t="s">
        <v>69</v>
      </c>
      <c r="F29" s="54" t="s">
        <v>16</v>
      </c>
      <c r="G29" s="53">
        <v>2010</v>
      </c>
      <c r="H29" s="54" t="s">
        <v>26</v>
      </c>
      <c r="I29" s="57">
        <v>45</v>
      </c>
      <c r="J29" s="58" t="s">
        <v>638</v>
      </c>
      <c r="K29" t="str">
        <f>VLOOKUP(C29,ČP2026!$A$3:$C$451,3,FALSE())</f>
        <v>KULPINSKA Klara</v>
      </c>
    </row>
    <row r="30" spans="1:11">
      <c r="A30" s="53">
        <v>9</v>
      </c>
      <c r="B30" s="53">
        <v>125</v>
      </c>
      <c r="C30" s="53">
        <v>9435105</v>
      </c>
      <c r="D30" s="53"/>
      <c r="E30" s="54" t="s">
        <v>408</v>
      </c>
      <c r="F30" s="54" t="s">
        <v>16</v>
      </c>
      <c r="G30" s="53">
        <v>2006</v>
      </c>
      <c r="H30" s="54" t="s">
        <v>63</v>
      </c>
      <c r="I30" s="57">
        <v>29</v>
      </c>
      <c r="J30" s="58" t="s">
        <v>638</v>
      </c>
      <c r="K30" t="str">
        <f>VLOOKUP(C30,ČP2026!$A$3:$C$451,3,FALSE())</f>
        <v>MICHURA Klaudia</v>
      </c>
    </row>
    <row r="31" spans="1:11">
      <c r="A31" s="53">
        <v>10</v>
      </c>
      <c r="B31" s="53">
        <v>122</v>
      </c>
      <c r="C31" s="53">
        <v>9435133</v>
      </c>
      <c r="D31" s="53"/>
      <c r="E31" s="54" t="s">
        <v>411</v>
      </c>
      <c r="F31" s="54" t="s">
        <v>16</v>
      </c>
      <c r="G31" s="53">
        <v>2010</v>
      </c>
      <c r="H31" s="54" t="s">
        <v>26</v>
      </c>
      <c r="I31">
        <v>26</v>
      </c>
      <c r="J31" s="58" t="s">
        <v>638</v>
      </c>
      <c r="K31" t="str">
        <f>VLOOKUP(C31,ČP2026!$A$3:$C$451,3,FALSE())</f>
        <v>DAWIDEK Patrycja</v>
      </c>
    </row>
    <row r="32" spans="1:11">
      <c r="A32" s="53">
        <v>11</v>
      </c>
      <c r="B32" s="53">
        <v>124</v>
      </c>
      <c r="C32" s="53">
        <v>9435120</v>
      </c>
      <c r="D32" s="53"/>
      <c r="E32" s="54" t="s">
        <v>76</v>
      </c>
      <c r="F32" s="54" t="s">
        <v>16</v>
      </c>
      <c r="G32" s="53">
        <v>2008</v>
      </c>
      <c r="H32" s="54" t="s">
        <v>77</v>
      </c>
      <c r="I32">
        <v>24</v>
      </c>
      <c r="J32" s="58" t="s">
        <v>638</v>
      </c>
      <c r="K32" t="str">
        <f>VLOOKUP(C32,ČP2026!$A$3:$C$451,3,FALSE())</f>
        <v>SOBANSKA Alicja</v>
      </c>
    </row>
    <row r="33" spans="1:11">
      <c r="A33" s="53">
        <v>12</v>
      </c>
      <c r="B33" s="53">
        <v>118</v>
      </c>
      <c r="C33" s="53">
        <v>9435117</v>
      </c>
      <c r="D33" s="53"/>
      <c r="E33" s="54" t="s">
        <v>74</v>
      </c>
      <c r="F33" s="54" t="s">
        <v>16</v>
      </c>
      <c r="G33" s="53">
        <v>2008</v>
      </c>
      <c r="H33" s="54" t="s">
        <v>63</v>
      </c>
      <c r="I33">
        <v>22</v>
      </c>
      <c r="J33" s="58" t="s">
        <v>638</v>
      </c>
      <c r="K33" t="str">
        <f>VLOOKUP(C33,ČP2026!$A$3:$C$451,3,FALSE())</f>
        <v>KACICZAK Martyna</v>
      </c>
    </row>
    <row r="34" spans="1:11">
      <c r="A34" s="53">
        <v>1</v>
      </c>
      <c r="B34" s="53">
        <v>142</v>
      </c>
      <c r="D34">
        <v>887885</v>
      </c>
      <c r="E34" s="54" t="s">
        <v>641</v>
      </c>
      <c r="F34" s="54" t="s">
        <v>11</v>
      </c>
      <c r="G34" s="53">
        <v>2014</v>
      </c>
      <c r="H34" s="54"/>
      <c r="I34">
        <v>80</v>
      </c>
      <c r="J34" s="58" t="s">
        <v>595</v>
      </c>
      <c r="K34" s="61" t="str">
        <f>VLOOKUP(D34,ČP2026!$B$3:$C$451,2,FALSE())</f>
        <v>Novosadová Nikol</v>
      </c>
    </row>
    <row r="35" spans="1:11">
      <c r="A35" s="53">
        <v>2</v>
      </c>
      <c r="B35" s="53">
        <v>146</v>
      </c>
      <c r="D35">
        <v>886522</v>
      </c>
      <c r="E35" s="54" t="s">
        <v>642</v>
      </c>
      <c r="F35" s="54" t="s">
        <v>11</v>
      </c>
      <c r="G35" s="53">
        <v>2012</v>
      </c>
      <c r="I35">
        <v>64</v>
      </c>
      <c r="J35" s="58" t="s">
        <v>595</v>
      </c>
      <c r="K35" s="61" t="str">
        <f>VLOOKUP(D35,ČP2026!$B$3:$C$451,2,FALSE())</f>
        <v>Novosadová Tereza</v>
      </c>
    </row>
    <row r="36" spans="1:11">
      <c r="A36" s="53">
        <v>3</v>
      </c>
      <c r="B36" s="53">
        <v>141</v>
      </c>
      <c r="D36">
        <v>887036</v>
      </c>
      <c r="E36" s="54" t="s">
        <v>643</v>
      </c>
      <c r="F36" s="54" t="s">
        <v>11</v>
      </c>
      <c r="G36" s="53">
        <v>2012</v>
      </c>
      <c r="I36">
        <v>48</v>
      </c>
      <c r="J36" s="58" t="s">
        <v>595</v>
      </c>
      <c r="K36" t="str">
        <f>VLOOKUP(D36,ČP2026!$B$3:$C$451,2,FALSE())</f>
        <v>Niklová Evelína</v>
      </c>
    </row>
    <row r="37" spans="1:11">
      <c r="A37" s="53">
        <v>4</v>
      </c>
      <c r="B37" s="53">
        <v>143</v>
      </c>
      <c r="D37" s="22">
        <v>889802</v>
      </c>
      <c r="E37" s="54" t="s">
        <v>644</v>
      </c>
      <c r="F37" s="54" t="s">
        <v>11</v>
      </c>
      <c r="G37" s="53">
        <v>2014</v>
      </c>
      <c r="I37">
        <v>40</v>
      </c>
      <c r="J37" s="58" t="s">
        <v>595</v>
      </c>
      <c r="K37" t="str">
        <f>VLOOKUP(D37,ČP2026!$B$3:$C$451,2,FALSE())</f>
        <v>BORAK Kateřina</v>
      </c>
    </row>
    <row r="38" spans="1:11">
      <c r="A38" s="53">
        <v>5</v>
      </c>
      <c r="B38" s="53">
        <v>145</v>
      </c>
      <c r="D38" s="53">
        <v>887299</v>
      </c>
      <c r="E38" s="54" t="s">
        <v>645</v>
      </c>
      <c r="F38" s="54" t="s">
        <v>11</v>
      </c>
      <c r="G38" s="53">
        <v>2012</v>
      </c>
      <c r="I38">
        <v>36</v>
      </c>
      <c r="J38" s="58" t="s">
        <v>595</v>
      </c>
      <c r="K38" t="str">
        <f>VLOOKUP(D38,ČP2026!$B$3:$C$451,2,FALSE())</f>
        <v>Kolmanová Emma</v>
      </c>
    </row>
    <row r="39" spans="1:11">
      <c r="A39" s="53">
        <v>6</v>
      </c>
      <c r="B39" s="53">
        <v>147</v>
      </c>
      <c r="D39" s="53">
        <v>889621</v>
      </c>
      <c r="E39" s="54" t="s">
        <v>646</v>
      </c>
      <c r="F39" s="54" t="s">
        <v>11</v>
      </c>
      <c r="G39" s="53">
        <v>2014</v>
      </c>
      <c r="I39">
        <v>32</v>
      </c>
      <c r="J39" s="58" t="s">
        <v>595</v>
      </c>
      <c r="K39" t="str">
        <f>VLOOKUP(D39,ČP2026!$B$3:$C$451,2,FALSE())</f>
        <v>Golová Tereza</v>
      </c>
    </row>
    <row r="40" spans="1:11">
      <c r="A40" s="53">
        <v>7</v>
      </c>
      <c r="B40" s="53">
        <v>148</v>
      </c>
      <c r="D40" s="53">
        <v>890303</v>
      </c>
      <c r="E40" s="54" t="s">
        <v>98</v>
      </c>
      <c r="F40" s="54" t="s">
        <v>11</v>
      </c>
      <c r="G40" s="53">
        <v>2011</v>
      </c>
      <c r="I40">
        <v>28.8</v>
      </c>
      <c r="J40" s="58" t="s">
        <v>595</v>
      </c>
      <c r="K40" t="str">
        <f>VLOOKUP(D40,ČP2026!$B$3:$C$451,2,FALSE())</f>
        <v>Horáková Tereza</v>
      </c>
    </row>
    <row r="41" spans="1:11">
      <c r="A41" s="53">
        <v>8</v>
      </c>
      <c r="B41" s="53">
        <v>149</v>
      </c>
      <c r="D41">
        <v>886648</v>
      </c>
      <c r="E41" s="54" t="s">
        <v>647</v>
      </c>
      <c r="F41" s="54" t="s">
        <v>11</v>
      </c>
      <c r="G41" s="53">
        <v>2013</v>
      </c>
      <c r="I41">
        <v>25.6</v>
      </c>
      <c r="J41" s="58" t="s">
        <v>595</v>
      </c>
      <c r="K41" s="61" t="str">
        <f>VLOOKUP(D41,ČP2026!$B$3:$C$451,2,FALSE())</f>
        <v>DOHNALOVÁ Sandra</v>
      </c>
    </row>
    <row r="42" spans="1:11">
      <c r="A42" s="53">
        <v>1</v>
      </c>
      <c r="B42" s="53">
        <v>47</v>
      </c>
      <c r="D42" s="53">
        <v>774102</v>
      </c>
      <c r="E42" s="54" t="s">
        <v>102</v>
      </c>
      <c r="F42" s="54" t="s">
        <v>11</v>
      </c>
      <c r="G42" s="53">
        <v>2012</v>
      </c>
      <c r="I42">
        <v>80</v>
      </c>
      <c r="J42" s="58" t="s">
        <v>606</v>
      </c>
      <c r="K42" t="str">
        <f>VLOOKUP(D42,ČP2026!$B$3:$C$451,2,FALSE())</f>
        <v>CEMPER Pavel</v>
      </c>
    </row>
    <row r="43" spans="1:11">
      <c r="A43" s="53">
        <v>2</v>
      </c>
      <c r="B43" s="53">
        <v>48</v>
      </c>
      <c r="D43" s="53">
        <v>1111</v>
      </c>
      <c r="E43" s="54" t="s">
        <v>600</v>
      </c>
      <c r="F43" s="54" t="s">
        <v>11</v>
      </c>
      <c r="G43" s="53">
        <v>2012</v>
      </c>
      <c r="I43">
        <v>64</v>
      </c>
      <c r="J43" s="58" t="s">
        <v>606</v>
      </c>
      <c r="K43" t="str">
        <f>VLOOKUP(D43,ČP2026!$B$3:$C$451,2,FALSE())</f>
        <v>Kulesza Cezary</v>
      </c>
    </row>
    <row r="44" spans="1:11">
      <c r="A44" s="53">
        <v>3</v>
      </c>
      <c r="B44" s="53">
        <v>46</v>
      </c>
      <c r="D44" s="53">
        <v>774779</v>
      </c>
      <c r="E44" s="54" t="s">
        <v>648</v>
      </c>
      <c r="F44" s="54" t="s">
        <v>11</v>
      </c>
      <c r="G44" s="53">
        <v>2012</v>
      </c>
      <c r="I44">
        <v>48</v>
      </c>
      <c r="J44" s="58" t="s">
        <v>606</v>
      </c>
      <c r="K44" t="str">
        <f>VLOOKUP(D44,ČP2026!$B$3:$C$451,2,FALSE())</f>
        <v>Krauer Jonáš</v>
      </c>
    </row>
    <row r="45" spans="1:11">
      <c r="A45" s="53">
        <v>4</v>
      </c>
      <c r="B45" s="53">
        <v>41</v>
      </c>
      <c r="D45" s="53">
        <v>775701</v>
      </c>
      <c r="E45" s="54" t="s">
        <v>103</v>
      </c>
      <c r="F45" s="54" t="s">
        <v>11</v>
      </c>
      <c r="G45" s="53">
        <v>2011</v>
      </c>
      <c r="I45">
        <v>40</v>
      </c>
      <c r="J45" s="58" t="s">
        <v>606</v>
      </c>
      <c r="K45" t="str">
        <f>VLOOKUP(D45,ČP2026!$B$3:$C$451,2,FALSE())</f>
        <v>Gola Petr</v>
      </c>
    </row>
    <row r="46" spans="1:11">
      <c r="A46" s="53">
        <v>5</v>
      </c>
      <c r="B46" s="53">
        <v>44</v>
      </c>
      <c r="D46" s="53">
        <v>773200</v>
      </c>
      <c r="E46" s="54" t="s">
        <v>106</v>
      </c>
      <c r="F46" s="54" t="s">
        <v>11</v>
      </c>
      <c r="G46" s="53">
        <v>2012</v>
      </c>
      <c r="I46">
        <v>36</v>
      </c>
      <c r="J46" s="58" t="s">
        <v>606</v>
      </c>
      <c r="K46" t="str">
        <f>VLOOKUP(D46,ČP2026!$B$3:$C$451,2,FALSE())</f>
        <v>Roušal Jakub</v>
      </c>
    </row>
    <row r="47" spans="1:11">
      <c r="A47" s="53">
        <v>6</v>
      </c>
      <c r="B47" s="53">
        <v>43</v>
      </c>
      <c r="D47" s="53">
        <v>777363</v>
      </c>
      <c r="E47" s="54" t="s">
        <v>108</v>
      </c>
      <c r="F47" s="54" t="s">
        <v>11</v>
      </c>
      <c r="G47" s="53">
        <v>2011</v>
      </c>
      <c r="I47">
        <v>32</v>
      </c>
      <c r="J47" s="58" t="s">
        <v>606</v>
      </c>
      <c r="K47" t="str">
        <f>VLOOKUP(D47,ČP2026!$B$3:$C$451,2,FALSE())</f>
        <v>Kaděra Šimon</v>
      </c>
    </row>
    <row r="48" spans="1:11">
      <c r="A48" s="53">
        <v>7</v>
      </c>
      <c r="B48" s="53">
        <v>42</v>
      </c>
      <c r="D48" s="53">
        <v>774469</v>
      </c>
      <c r="E48" s="54" t="s">
        <v>107</v>
      </c>
      <c r="F48" s="54" t="s">
        <v>11</v>
      </c>
      <c r="G48" s="53">
        <v>2014</v>
      </c>
      <c r="I48">
        <v>28.8</v>
      </c>
      <c r="J48" s="58" t="s">
        <v>606</v>
      </c>
      <c r="K48" t="str">
        <f>VLOOKUP(D48,ČP2026!$B$3:$C$451,2,FALSE())</f>
        <v>Holub Antonín</v>
      </c>
    </row>
    <row r="49" spans="1:11">
      <c r="A49" s="53">
        <v>8</v>
      </c>
      <c r="B49" s="53">
        <v>45</v>
      </c>
      <c r="D49" s="53">
        <v>778028</v>
      </c>
      <c r="E49" s="54" t="s">
        <v>110</v>
      </c>
      <c r="F49" s="54" t="s">
        <v>11</v>
      </c>
      <c r="G49" s="53">
        <v>2014</v>
      </c>
      <c r="I49">
        <v>0</v>
      </c>
      <c r="J49" s="58" t="s">
        <v>606</v>
      </c>
      <c r="K49" t="str">
        <f>VLOOKUP(D49,ČP2026!$B$3:$C$451,2,FALSE())</f>
        <v>MATSUMOTO David Ayato</v>
      </c>
    </row>
    <row r="50" spans="1:11">
      <c r="A50" s="53">
        <v>1</v>
      </c>
      <c r="B50" s="53">
        <v>56</v>
      </c>
      <c r="D50" s="53">
        <v>777028</v>
      </c>
      <c r="E50" s="54" t="s">
        <v>514</v>
      </c>
      <c r="F50" s="54" t="s">
        <v>11</v>
      </c>
      <c r="G50" s="53">
        <v>2016</v>
      </c>
      <c r="H50" s="54" t="s">
        <v>219</v>
      </c>
      <c r="I50">
        <v>40</v>
      </c>
      <c r="J50" s="58" t="s">
        <v>114</v>
      </c>
      <c r="K50" t="str">
        <f>VLOOKUP(D50,ČP2026!$B$3:$C$451,2,FALSE())</f>
        <v>Koucký Robin</v>
      </c>
    </row>
    <row r="51" spans="1:11">
      <c r="A51" s="53">
        <v>2</v>
      </c>
      <c r="B51" s="53">
        <v>54</v>
      </c>
      <c r="D51" s="53">
        <v>777031</v>
      </c>
      <c r="E51" s="54" t="s">
        <v>536</v>
      </c>
      <c r="F51" s="54" t="s">
        <v>11</v>
      </c>
      <c r="G51" s="53">
        <v>2016</v>
      </c>
      <c r="H51" s="54" t="s">
        <v>197</v>
      </c>
      <c r="I51">
        <v>32</v>
      </c>
      <c r="J51" s="58" t="s">
        <v>114</v>
      </c>
      <c r="K51" t="str">
        <f>VLOOKUP(D51,ČP2026!$B$3:$C$451,2,FALSE())</f>
        <v>Cemper Karel</v>
      </c>
    </row>
    <row r="52" spans="1:11">
      <c r="A52" s="53">
        <v>3</v>
      </c>
      <c r="B52" s="53">
        <v>57</v>
      </c>
      <c r="D52" s="53">
        <v>778173</v>
      </c>
      <c r="E52" s="54" t="s">
        <v>649</v>
      </c>
      <c r="F52" s="54" t="s">
        <v>11</v>
      </c>
      <c r="G52" s="53">
        <v>2018</v>
      </c>
      <c r="H52" s="54" t="s">
        <v>219</v>
      </c>
      <c r="I52">
        <v>24</v>
      </c>
      <c r="J52" s="58" t="s">
        <v>114</v>
      </c>
      <c r="K52" t="str">
        <f>VLOOKUP(D52,ČP2026!$B$3:$C$451,2,FALSE())</f>
        <v>NOSEK Jaroslav</v>
      </c>
    </row>
    <row r="53" spans="1:11">
      <c r="A53" s="53">
        <v>4</v>
      </c>
      <c r="B53" s="53">
        <v>55</v>
      </c>
      <c r="D53" s="53">
        <v>777654</v>
      </c>
      <c r="E53" s="54" t="s">
        <v>515</v>
      </c>
      <c r="F53" s="54" t="s">
        <v>11</v>
      </c>
      <c r="G53" s="53">
        <v>2019</v>
      </c>
      <c r="H53" s="54" t="s">
        <v>189</v>
      </c>
      <c r="I53">
        <v>20</v>
      </c>
      <c r="J53" s="58" t="s">
        <v>114</v>
      </c>
      <c r="K53" t="str">
        <f>VLOOKUP(D53,ČP2026!$B$3:$C$451,2,FALSE())</f>
        <v>Kolman Darek</v>
      </c>
    </row>
    <row r="54" spans="1:11">
      <c r="A54" s="53">
        <v>1</v>
      </c>
      <c r="B54" s="53">
        <v>52</v>
      </c>
      <c r="D54" s="53">
        <v>888161</v>
      </c>
      <c r="E54" s="54" t="s">
        <v>304</v>
      </c>
      <c r="F54" s="54" t="s">
        <v>11</v>
      </c>
      <c r="G54" s="53">
        <v>2015</v>
      </c>
      <c r="H54" s="54" t="s">
        <v>219</v>
      </c>
      <c r="I54">
        <v>30</v>
      </c>
      <c r="J54" s="58" t="s">
        <v>128</v>
      </c>
      <c r="K54" t="str">
        <f>VLOOKUP(D54,ČP2026!$B$3:$C$451,2,FALSE())</f>
        <v>Krauerová Maja</v>
      </c>
    </row>
    <row r="55" spans="1:11">
      <c r="A55" s="53">
        <v>2</v>
      </c>
      <c r="B55" s="53">
        <v>51</v>
      </c>
      <c r="D55" s="53">
        <v>887899</v>
      </c>
      <c r="E55" s="54" t="s">
        <v>240</v>
      </c>
      <c r="F55" s="54" t="s">
        <v>11</v>
      </c>
      <c r="G55" s="53">
        <v>2015</v>
      </c>
      <c r="H55" s="54" t="s">
        <v>195</v>
      </c>
      <c r="I55">
        <v>24</v>
      </c>
      <c r="J55" s="58" t="s">
        <v>128</v>
      </c>
      <c r="K55" t="str">
        <f>VLOOKUP(D55,ČP2026!$B$3:$C$451,2,FALSE())</f>
        <v>Holubová Věra</v>
      </c>
    </row>
    <row r="56" spans="1:11">
      <c r="A56" s="53">
        <v>3</v>
      </c>
      <c r="B56" s="53">
        <v>53</v>
      </c>
      <c r="D56" s="53">
        <v>811415</v>
      </c>
      <c r="E56" s="54" t="s">
        <v>650</v>
      </c>
      <c r="F56" s="54" t="s">
        <v>11</v>
      </c>
      <c r="G56" s="53">
        <v>2015</v>
      </c>
      <c r="H56" s="54" t="s">
        <v>169</v>
      </c>
      <c r="I56">
        <v>18</v>
      </c>
      <c r="J56" s="58" t="s">
        <v>128</v>
      </c>
      <c r="K56" t="str">
        <f>VLOOKUP(D56,ČP2026!$B$3:$C$451,2,FALSE())</f>
        <v>PÁTEK Thea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2"/>
  <sheetViews>
    <sheetView workbookViewId="0">
      <selection activeCell="I1" sqref="I1:I1048576"/>
    </sheetView>
  </sheetViews>
  <sheetFormatPr defaultRowHeight="13.5"/>
  <sheetData>
    <row r="1" spans="1:11">
      <c r="A1">
        <v>1</v>
      </c>
      <c r="C1">
        <v>9150345</v>
      </c>
      <c r="E1" t="s">
        <v>651</v>
      </c>
      <c r="F1" t="s">
        <v>652</v>
      </c>
      <c r="G1" t="s">
        <v>11</v>
      </c>
      <c r="H1">
        <v>2008</v>
      </c>
      <c r="I1">
        <v>100</v>
      </c>
      <c r="J1" t="s">
        <v>636</v>
      </c>
      <c r="K1" t="e">
        <f>VLOOKUP(C1,ČP2026!$A$3:$F$145,3,FALSE())</f>
        <v>#N/A</v>
      </c>
    </row>
    <row r="2" spans="1:11">
      <c r="A2">
        <v>2</v>
      </c>
      <c r="C2">
        <v>9430193</v>
      </c>
      <c r="E2" t="s">
        <v>653</v>
      </c>
      <c r="F2" t="s">
        <v>113</v>
      </c>
      <c r="G2" t="s">
        <v>16</v>
      </c>
      <c r="H2">
        <v>2004</v>
      </c>
      <c r="I2">
        <v>80</v>
      </c>
      <c r="J2" t="s">
        <v>636</v>
      </c>
      <c r="K2" t="str">
        <f>VLOOKUP(C2,ČP2026!$A$3:$F$145,3,FALSE())</f>
        <v>MIKOLAJCZYK Maciej</v>
      </c>
    </row>
    <row r="3" spans="1:11">
      <c r="A3">
        <v>3</v>
      </c>
      <c r="C3">
        <v>9430191</v>
      </c>
      <c r="E3" t="s">
        <v>654</v>
      </c>
      <c r="F3" t="s">
        <v>655</v>
      </c>
      <c r="G3" t="s">
        <v>16</v>
      </c>
      <c r="H3">
        <v>2004</v>
      </c>
      <c r="I3">
        <v>60</v>
      </c>
      <c r="J3" t="s">
        <v>636</v>
      </c>
      <c r="K3" t="str">
        <f>VLOOKUP(C3,ČP2026!$A$3:$F$145,3,FALSE())</f>
        <v>WILK Michal</v>
      </c>
    </row>
    <row r="4" spans="1:11">
      <c r="A4">
        <v>4</v>
      </c>
      <c r="C4">
        <v>9430206</v>
      </c>
      <c r="E4" t="s">
        <v>656</v>
      </c>
      <c r="F4" t="s">
        <v>657</v>
      </c>
      <c r="G4" t="s">
        <v>16</v>
      </c>
      <c r="H4">
        <v>2006</v>
      </c>
      <c r="I4">
        <v>50</v>
      </c>
      <c r="J4" t="s">
        <v>636</v>
      </c>
      <c r="K4" t="str">
        <f>VLOOKUP(C4,ČP2026!$A$3:$F$145,3,FALSE())</f>
        <v>KACICZAK Bartlomiej</v>
      </c>
    </row>
    <row r="5" spans="1:11">
      <c r="A5">
        <v>5</v>
      </c>
      <c r="C5">
        <v>9430247</v>
      </c>
      <c r="E5" t="s">
        <v>658</v>
      </c>
      <c r="F5" t="s">
        <v>659</v>
      </c>
      <c r="G5" t="s">
        <v>16</v>
      </c>
      <c r="H5">
        <v>2010</v>
      </c>
      <c r="I5">
        <v>45</v>
      </c>
      <c r="J5" t="s">
        <v>636</v>
      </c>
      <c r="K5" t="e">
        <f>VLOOKUP(C5,ČP2026!$A$3:$F$145,3,FALSE())</f>
        <v>#N/A</v>
      </c>
    </row>
    <row r="6" spans="1:11">
      <c r="A6">
        <v>6</v>
      </c>
      <c r="C6">
        <v>9150317</v>
      </c>
      <c r="E6" t="s">
        <v>660</v>
      </c>
      <c r="F6" t="s">
        <v>661</v>
      </c>
      <c r="G6" t="s">
        <v>11</v>
      </c>
      <c r="H6">
        <v>2004</v>
      </c>
      <c r="I6">
        <v>40</v>
      </c>
      <c r="J6" t="s">
        <v>636</v>
      </c>
      <c r="K6" t="e">
        <f>VLOOKUP(C6,ČP2026!$A$3:$F$145,3,FALSE())</f>
        <v>#N/A</v>
      </c>
    </row>
    <row r="7" spans="1:11">
      <c r="A7">
        <v>7</v>
      </c>
      <c r="C7">
        <v>1473042</v>
      </c>
      <c r="E7" t="s">
        <v>662</v>
      </c>
      <c r="F7" t="s">
        <v>663</v>
      </c>
      <c r="G7" t="s">
        <v>11</v>
      </c>
      <c r="H7">
        <v>1980</v>
      </c>
      <c r="I7">
        <v>36</v>
      </c>
      <c r="J7" t="s">
        <v>636</v>
      </c>
      <c r="K7" t="e">
        <f>VLOOKUP(C7,ČP2026!$A$3:$F$145,3,FALSE())</f>
        <v>#N/A</v>
      </c>
    </row>
    <row r="8" spans="1:11">
      <c r="A8">
        <v>8</v>
      </c>
      <c r="C8">
        <v>9430231</v>
      </c>
      <c r="E8" t="s">
        <v>664</v>
      </c>
      <c r="F8" t="s">
        <v>665</v>
      </c>
      <c r="G8" t="s">
        <v>16</v>
      </c>
      <c r="H8">
        <v>2008</v>
      </c>
      <c r="I8">
        <v>32</v>
      </c>
      <c r="J8" t="s">
        <v>636</v>
      </c>
      <c r="K8" t="e">
        <f>VLOOKUP(C8,ČP2026!$A$3:$F$145,3,FALSE())</f>
        <v>#N/A</v>
      </c>
    </row>
    <row r="9" spans="1:11">
      <c r="A9">
        <v>9</v>
      </c>
      <c r="C9">
        <v>9430237</v>
      </c>
      <c r="E9" t="s">
        <v>666</v>
      </c>
      <c r="F9" t="s">
        <v>667</v>
      </c>
      <c r="G9" t="s">
        <v>16</v>
      </c>
      <c r="H9">
        <v>2009</v>
      </c>
      <c r="I9">
        <v>29</v>
      </c>
      <c r="J9" t="s">
        <v>636</v>
      </c>
      <c r="K9" t="e">
        <f>VLOOKUP(C9,ČP2026!$A$3:$F$145,3,FALSE())</f>
        <v>#N/A</v>
      </c>
    </row>
    <row r="10" spans="1:11">
      <c r="A10">
        <v>10</v>
      </c>
      <c r="C10">
        <v>9150316</v>
      </c>
      <c r="E10" t="s">
        <v>668</v>
      </c>
      <c r="F10" t="s">
        <v>669</v>
      </c>
      <c r="G10" t="s">
        <v>11</v>
      </c>
      <c r="H10">
        <v>2004</v>
      </c>
      <c r="I10">
        <v>26</v>
      </c>
      <c r="J10" t="s">
        <v>636</v>
      </c>
      <c r="K10" t="e">
        <f>VLOOKUP(C10,ČP2026!$A$3:$F$145,3,FALSE())</f>
        <v>#N/A</v>
      </c>
    </row>
    <row r="11" spans="1:11">
      <c r="A11">
        <v>11</v>
      </c>
      <c r="C11">
        <v>9150394</v>
      </c>
      <c r="E11" t="s">
        <v>670</v>
      </c>
      <c r="F11" t="s">
        <v>671</v>
      </c>
      <c r="G11" t="s">
        <v>11</v>
      </c>
      <c r="H11">
        <v>2008</v>
      </c>
      <c r="I11">
        <v>24</v>
      </c>
      <c r="J11" t="s">
        <v>636</v>
      </c>
      <c r="K11" t="e">
        <f>VLOOKUP(C11,ČP2026!$A$3:$F$145,3,FALSE())</f>
        <v>#N/A</v>
      </c>
    </row>
    <row r="12" spans="1:11">
      <c r="A12">
        <v>12</v>
      </c>
      <c r="C12">
        <v>9430248</v>
      </c>
      <c r="E12" t="s">
        <v>672</v>
      </c>
      <c r="F12" t="s">
        <v>673</v>
      </c>
      <c r="G12" t="s">
        <v>16</v>
      </c>
      <c r="H12">
        <v>2010</v>
      </c>
      <c r="I12">
        <v>22</v>
      </c>
      <c r="J12" t="s">
        <v>636</v>
      </c>
      <c r="K12" t="e">
        <f>VLOOKUP(C12,ČP2026!$A$3:$F$145,3,FALSE())</f>
        <v>#N/A</v>
      </c>
    </row>
    <row r="13" spans="1:11">
      <c r="A13">
        <v>13</v>
      </c>
      <c r="C13">
        <v>9150412</v>
      </c>
      <c r="E13" t="s">
        <v>674</v>
      </c>
      <c r="F13" t="s">
        <v>675</v>
      </c>
      <c r="G13" t="s">
        <v>11</v>
      </c>
      <c r="H13">
        <v>2009</v>
      </c>
      <c r="I13">
        <v>20</v>
      </c>
      <c r="J13" t="s">
        <v>636</v>
      </c>
      <c r="K13" t="e">
        <f>VLOOKUP(C13,ČP2026!$A$3:$F$145,3,FALSE())</f>
        <v>#N/A</v>
      </c>
    </row>
    <row r="14" spans="1:11">
      <c r="A14">
        <v>14</v>
      </c>
      <c r="C14">
        <v>9150421</v>
      </c>
      <c r="E14" t="s">
        <v>676</v>
      </c>
      <c r="F14" t="s">
        <v>677</v>
      </c>
      <c r="G14" t="s">
        <v>11</v>
      </c>
      <c r="H14">
        <v>2010</v>
      </c>
      <c r="I14">
        <v>18</v>
      </c>
      <c r="J14" t="s">
        <v>636</v>
      </c>
      <c r="K14" t="e">
        <f>VLOOKUP(C14,ČP2026!$A$3:$F$145,3,FALSE())</f>
        <v>#N/A</v>
      </c>
    </row>
    <row r="15" spans="1:11">
      <c r="A15" s="53">
        <v>1</v>
      </c>
      <c r="C15" s="53">
        <v>9155116</v>
      </c>
      <c r="E15" s="54" t="s">
        <v>60</v>
      </c>
      <c r="G15" s="54" t="s">
        <v>11</v>
      </c>
      <c r="H15" s="54" t="s">
        <v>47</v>
      </c>
      <c r="I15">
        <v>100</v>
      </c>
      <c r="J15" s="58" t="s">
        <v>638</v>
      </c>
      <c r="K15" t="e">
        <f>VLOOKUP(C15,ČP2026!$A$3:$F$145,3,FALSE())</f>
        <v>#N/A</v>
      </c>
    </row>
    <row r="16" spans="1:11">
      <c r="A16" s="53">
        <v>2</v>
      </c>
      <c r="C16" s="53">
        <v>9435111</v>
      </c>
      <c r="E16" s="54" t="s">
        <v>65</v>
      </c>
      <c r="G16" s="54" t="s">
        <v>16</v>
      </c>
      <c r="H16" s="54" t="s">
        <v>43</v>
      </c>
      <c r="I16">
        <v>80</v>
      </c>
      <c r="J16" s="58" t="s">
        <v>638</v>
      </c>
      <c r="K16" t="e">
        <f>VLOOKUP(C16,ČP2026!$A$3:$F$145,3,FALSE())</f>
        <v>#N/A</v>
      </c>
    </row>
    <row r="17" spans="1:11">
      <c r="A17" s="53">
        <v>3</v>
      </c>
      <c r="C17" s="53">
        <v>9435099</v>
      </c>
      <c r="E17" s="54" t="s">
        <v>64</v>
      </c>
      <c r="G17" s="54" t="s">
        <v>16</v>
      </c>
      <c r="H17" s="54" t="s">
        <v>31</v>
      </c>
      <c r="I17">
        <v>60</v>
      </c>
      <c r="J17" s="58" t="s">
        <v>638</v>
      </c>
      <c r="K17" t="str">
        <f>VLOOKUP(C17,ČP2026!$A$3:$F$145,3,FALSE())</f>
        <v>STOKLOSA Natalia</v>
      </c>
    </row>
    <row r="18" spans="1:11">
      <c r="A18" s="53">
        <v>4</v>
      </c>
      <c r="C18" s="53">
        <v>9435112</v>
      </c>
      <c r="E18" s="54" t="s">
        <v>70</v>
      </c>
      <c r="G18" s="54" t="s">
        <v>16</v>
      </c>
      <c r="H18" s="54" t="s">
        <v>43</v>
      </c>
      <c r="I18">
        <v>50</v>
      </c>
      <c r="J18" s="58" t="s">
        <v>638</v>
      </c>
      <c r="K18" t="e">
        <f>VLOOKUP(C18,ČP2026!$A$3:$F$145,3,FALSE())</f>
        <v>#N/A</v>
      </c>
    </row>
    <row r="19" spans="1:11">
      <c r="A19" s="53">
        <v>5</v>
      </c>
      <c r="C19" s="53">
        <v>9435132</v>
      </c>
      <c r="E19" s="54" t="s">
        <v>69</v>
      </c>
      <c r="G19" s="54" t="s">
        <v>16</v>
      </c>
      <c r="H19" s="54" t="s">
        <v>26</v>
      </c>
      <c r="I19">
        <v>45</v>
      </c>
      <c r="J19" s="58" t="s">
        <v>638</v>
      </c>
      <c r="K19" t="e">
        <f>VLOOKUP(C19,ČP2026!$A$3:$F$145,3,FALSE())</f>
        <v>#N/A</v>
      </c>
    </row>
    <row r="20" spans="1:11">
      <c r="A20" s="53">
        <v>6</v>
      </c>
      <c r="C20" s="53">
        <v>9435133</v>
      </c>
      <c r="E20" s="54" t="s">
        <v>411</v>
      </c>
      <c r="G20" s="54" t="s">
        <v>16</v>
      </c>
      <c r="H20" s="54" t="s">
        <v>26</v>
      </c>
      <c r="I20">
        <v>40</v>
      </c>
      <c r="J20" s="58" t="s">
        <v>638</v>
      </c>
      <c r="K20" t="e">
        <f>VLOOKUP(C20,ČP2026!$A$3:$F$145,3,FALSE())</f>
        <v>#N/A</v>
      </c>
    </row>
    <row r="21" spans="1:11">
      <c r="A21" s="53">
        <v>7</v>
      </c>
      <c r="C21" s="53">
        <v>9155155</v>
      </c>
      <c r="E21" s="54" t="s">
        <v>72</v>
      </c>
      <c r="G21" s="54" t="s">
        <v>11</v>
      </c>
      <c r="H21" s="54" t="s">
        <v>12</v>
      </c>
      <c r="I21">
        <v>36</v>
      </c>
      <c r="J21" s="58" t="s">
        <v>638</v>
      </c>
      <c r="K21" t="e">
        <f>VLOOKUP(C21,ČP2026!$A$3:$F$145,3,FALSE())</f>
        <v>#N/A</v>
      </c>
    </row>
    <row r="22" spans="1:11">
      <c r="A22" s="53">
        <v>8</v>
      </c>
      <c r="C22" s="53">
        <v>9155165</v>
      </c>
      <c r="E22" s="54" t="s">
        <v>73</v>
      </c>
      <c r="G22" s="54" t="s">
        <v>11</v>
      </c>
      <c r="H22" s="54" t="s">
        <v>12</v>
      </c>
      <c r="I22">
        <v>32</v>
      </c>
      <c r="J22" s="58" t="s">
        <v>638</v>
      </c>
      <c r="K22" t="e">
        <f>VLOOKUP(C22,ČP2026!$A$3:$F$145,3,FALSE())</f>
        <v>#N/A</v>
      </c>
    </row>
    <row r="23" spans="1:11">
      <c r="A23" s="53">
        <v>9</v>
      </c>
      <c r="C23" s="53">
        <v>9155149</v>
      </c>
      <c r="E23" s="54" t="s">
        <v>83</v>
      </c>
      <c r="G23" s="54" t="s">
        <v>11</v>
      </c>
      <c r="H23" s="54" t="s">
        <v>12</v>
      </c>
      <c r="I23">
        <v>29</v>
      </c>
      <c r="J23" s="58" t="s">
        <v>638</v>
      </c>
      <c r="K23" t="e">
        <f>VLOOKUP(C23,ČP2026!$A$3:$F$145,3,FALSE())</f>
        <v>#N/A</v>
      </c>
    </row>
    <row r="24" spans="1:11">
      <c r="A24" s="53">
        <v>10</v>
      </c>
      <c r="C24" s="53">
        <v>9435134</v>
      </c>
      <c r="E24" s="54" t="s">
        <v>80</v>
      </c>
      <c r="G24" s="54" t="s">
        <v>16</v>
      </c>
      <c r="H24" s="54" t="s">
        <v>26</v>
      </c>
      <c r="I24">
        <v>26</v>
      </c>
      <c r="J24" s="58" t="s">
        <v>638</v>
      </c>
      <c r="K24" t="e">
        <f>VLOOKUP(C24,ČP2026!$A$3:$F$145,3,FALSE())</f>
        <v>#N/A</v>
      </c>
    </row>
    <row r="25" spans="1:11">
      <c r="A25" s="53">
        <v>11</v>
      </c>
      <c r="C25" s="53">
        <v>9435105</v>
      </c>
      <c r="E25" s="54" t="s">
        <v>408</v>
      </c>
      <c r="G25" s="54" t="s">
        <v>16</v>
      </c>
      <c r="H25" s="54" t="s">
        <v>63</v>
      </c>
      <c r="I25">
        <v>24</v>
      </c>
      <c r="J25" s="58" t="s">
        <v>638</v>
      </c>
      <c r="K25" t="str">
        <f>VLOOKUP(C25,ČP2026!$A$3:$F$145,3,FALSE())</f>
        <v>MICHURA Klaudia</v>
      </c>
    </row>
    <row r="26" spans="1:11">
      <c r="A26" s="53">
        <v>12</v>
      </c>
      <c r="C26" s="53">
        <v>9435120</v>
      </c>
      <c r="E26" s="54" t="s">
        <v>76</v>
      </c>
      <c r="G26" s="54" t="s">
        <v>16</v>
      </c>
      <c r="H26" s="54" t="s">
        <v>77</v>
      </c>
      <c r="I26">
        <v>22</v>
      </c>
      <c r="J26" s="58" t="s">
        <v>638</v>
      </c>
      <c r="K26" t="e">
        <f>VLOOKUP(C26,ČP2026!$A$3:$F$145,3,FALSE())</f>
        <v>#N/A</v>
      </c>
    </row>
    <row r="27" spans="1:11">
      <c r="A27" s="53">
        <v>13</v>
      </c>
      <c r="C27" s="53">
        <v>9435117</v>
      </c>
      <c r="E27" s="54" t="s">
        <v>74</v>
      </c>
      <c r="G27" s="54" t="s">
        <v>16</v>
      </c>
      <c r="H27" s="54" t="s">
        <v>63</v>
      </c>
      <c r="I27">
        <v>20</v>
      </c>
      <c r="J27" s="58" t="s">
        <v>638</v>
      </c>
      <c r="K27" t="e">
        <f>VLOOKUP(C27,ČP2026!$A$3:$F$145,3,FALSE())</f>
        <v>#N/A</v>
      </c>
    </row>
    <row r="28" spans="1:11">
      <c r="A28" s="53">
        <v>14</v>
      </c>
      <c r="C28" s="53">
        <v>9155167</v>
      </c>
      <c r="E28" s="54" t="s">
        <v>84</v>
      </c>
      <c r="G28" s="54" t="s">
        <v>11</v>
      </c>
      <c r="H28" s="54" t="s">
        <v>12</v>
      </c>
      <c r="I28">
        <v>18</v>
      </c>
      <c r="J28" s="58" t="s">
        <v>638</v>
      </c>
      <c r="K28" t="e">
        <f>VLOOKUP(C28,ČP2026!$A$3:$F$145,3,FALSE())</f>
        <v>#N/A</v>
      </c>
    </row>
    <row r="29" spans="1:11">
      <c r="A29" s="53">
        <v>15</v>
      </c>
      <c r="C29" s="53">
        <v>9155160</v>
      </c>
      <c r="E29" s="54" t="s">
        <v>82</v>
      </c>
      <c r="G29" s="54" t="s">
        <v>11</v>
      </c>
      <c r="H29" s="54"/>
      <c r="I29">
        <v>16</v>
      </c>
      <c r="J29" s="58" t="s">
        <v>638</v>
      </c>
      <c r="K29" t="e">
        <f>VLOOKUP(C29,ČP2026!$A$3:$F$145,3,FALSE())</f>
        <v>#N/A</v>
      </c>
    </row>
    <row r="30" spans="1:11">
      <c r="A30" s="53">
        <v>16</v>
      </c>
      <c r="C30" s="53">
        <v>9155148</v>
      </c>
      <c r="E30" s="54" t="s">
        <v>79</v>
      </c>
      <c r="G30" s="54" t="s">
        <v>11</v>
      </c>
      <c r="H30" s="54" t="s">
        <v>12</v>
      </c>
      <c r="I30">
        <v>15</v>
      </c>
      <c r="J30" s="58" t="s">
        <v>638</v>
      </c>
      <c r="K30" t="e">
        <f>VLOOKUP(C30,ČP2026!$A$3:$F$145,3,FALSE())</f>
        <v>#N/A</v>
      </c>
    </row>
    <row r="31" spans="1:11">
      <c r="A31" s="53">
        <v>17</v>
      </c>
      <c r="C31" s="53">
        <v>9155171</v>
      </c>
      <c r="E31" s="54" t="s">
        <v>639</v>
      </c>
      <c r="G31" s="54" t="s">
        <v>11</v>
      </c>
      <c r="H31" s="54"/>
      <c r="I31">
        <v>14</v>
      </c>
      <c r="J31" s="58" t="s">
        <v>638</v>
      </c>
      <c r="K31" t="e">
        <f>VLOOKUP(C31,ČP2026!$A$3:$F$145,3,FALSE())</f>
        <v>#N/A</v>
      </c>
    </row>
    <row r="32" spans="1:11">
      <c r="A32" s="53">
        <v>18</v>
      </c>
      <c r="C32" s="53">
        <v>9155159</v>
      </c>
      <c r="E32" s="54" t="s">
        <v>640</v>
      </c>
      <c r="G32" s="54" t="s">
        <v>11</v>
      </c>
      <c r="H32" s="54"/>
      <c r="I32">
        <v>13</v>
      </c>
      <c r="J32" s="58" t="s">
        <v>638</v>
      </c>
      <c r="K32" t="e">
        <f>VLOOKUP(C32,ČP2026!$A$3:$F$145,3,FALSE())</f>
        <v>#N/A</v>
      </c>
    </row>
    <row r="33" spans="1:11">
      <c r="A33" s="53">
        <v>1</v>
      </c>
      <c r="C33" s="53">
        <v>147</v>
      </c>
      <c r="D33" s="53">
        <v>886522</v>
      </c>
      <c r="E33" s="54" t="s">
        <v>678</v>
      </c>
      <c r="G33" s="54" t="s">
        <v>11</v>
      </c>
      <c r="H33" s="53">
        <v>2013</v>
      </c>
      <c r="I33">
        <v>80</v>
      </c>
      <c r="J33" s="58" t="s">
        <v>595</v>
      </c>
      <c r="K33" t="str">
        <f>VLOOKUP(D33,ČP2026!$B$3:$C$239,2,FALSE())</f>
        <v>Novosadová Tereza</v>
      </c>
    </row>
    <row r="34" spans="1:11">
      <c r="A34" s="53">
        <v>2</v>
      </c>
      <c r="C34" s="53">
        <v>146</v>
      </c>
      <c r="D34" s="53">
        <v>887036</v>
      </c>
      <c r="E34" s="54" t="s">
        <v>679</v>
      </c>
      <c r="G34" s="54" t="s">
        <v>11</v>
      </c>
      <c r="H34" s="53">
        <v>2014</v>
      </c>
      <c r="I34">
        <v>64</v>
      </c>
      <c r="J34" s="58" t="s">
        <v>595</v>
      </c>
      <c r="K34" t="str">
        <f>VLOOKUP(D34,ČP2026!$B$3:$C$239,2,FALSE())</f>
        <v>Niklová Evelína</v>
      </c>
    </row>
    <row r="35" spans="1:11">
      <c r="A35" s="53">
        <v>3</v>
      </c>
      <c r="C35" s="53">
        <v>141</v>
      </c>
      <c r="D35" s="53">
        <v>889802</v>
      </c>
      <c r="E35" s="54" t="s">
        <v>91</v>
      </c>
      <c r="G35" s="54" t="s">
        <v>11</v>
      </c>
      <c r="H35" s="53">
        <v>2012</v>
      </c>
      <c r="I35">
        <v>48</v>
      </c>
      <c r="J35" s="58" t="s">
        <v>595</v>
      </c>
      <c r="K35" t="e">
        <f>VLOOKUP(D35,ČP2026!$B$3:$C$239,2,FALSE())</f>
        <v>#N/A</v>
      </c>
    </row>
    <row r="36" spans="1:11">
      <c r="A36" s="53">
        <v>4</v>
      </c>
      <c r="C36" s="53">
        <v>148</v>
      </c>
      <c r="D36" s="53">
        <v>889621</v>
      </c>
      <c r="E36" s="54" t="s">
        <v>646</v>
      </c>
      <c r="G36" s="54" t="s">
        <v>11</v>
      </c>
      <c r="H36" s="53">
        <v>2014</v>
      </c>
      <c r="I36">
        <v>40</v>
      </c>
      <c r="J36" s="58" t="s">
        <v>595</v>
      </c>
      <c r="K36" t="str">
        <f>VLOOKUP(D36,ČP2026!$B$3:$C$239,2,FALSE())</f>
        <v>Golová Tereza</v>
      </c>
    </row>
    <row r="37" spans="1:11">
      <c r="A37" s="53">
        <v>5</v>
      </c>
      <c r="C37" s="53">
        <v>143</v>
      </c>
      <c r="D37" s="53">
        <v>887885</v>
      </c>
      <c r="E37" s="54" t="s">
        <v>307</v>
      </c>
      <c r="G37" s="54" t="s">
        <v>11</v>
      </c>
      <c r="H37" s="53">
        <v>2012</v>
      </c>
      <c r="I37">
        <v>36</v>
      </c>
      <c r="J37" s="58" t="s">
        <v>595</v>
      </c>
      <c r="K37" t="e">
        <f>VLOOKUP(D37,ČP2026!$B$3:$C$239,2,FALSE())</f>
        <v>#N/A</v>
      </c>
    </row>
    <row r="38" spans="1:11">
      <c r="A38" s="53">
        <v>6</v>
      </c>
      <c r="C38" s="53">
        <v>144</v>
      </c>
      <c r="D38" s="53">
        <v>888163</v>
      </c>
      <c r="E38" s="54" t="s">
        <v>680</v>
      </c>
      <c r="G38" s="54" t="s">
        <v>11</v>
      </c>
      <c r="H38" s="53">
        <v>2014</v>
      </c>
      <c r="I38">
        <v>32</v>
      </c>
      <c r="J38" s="58" t="s">
        <v>595</v>
      </c>
      <c r="K38" t="str">
        <f>VLOOKUP(D38,ČP2026!$B$3:$C$239,2,FALSE())</f>
        <v>Koucká Nikol</v>
      </c>
    </row>
    <row r="39" spans="1:11">
      <c r="A39" s="53">
        <v>7</v>
      </c>
      <c r="C39" s="53">
        <v>142</v>
      </c>
      <c r="D39" s="53">
        <v>890303</v>
      </c>
      <c r="E39" s="54" t="s">
        <v>98</v>
      </c>
      <c r="G39" s="54" t="s">
        <v>11</v>
      </c>
      <c r="H39" s="53">
        <v>2011</v>
      </c>
      <c r="I39">
        <v>28.8</v>
      </c>
      <c r="J39" s="58" t="s">
        <v>595</v>
      </c>
      <c r="K39" t="e">
        <f>VLOOKUP(D39,ČP2026!$B$3:$C$239,2,FALSE())</f>
        <v>#N/A</v>
      </c>
    </row>
    <row r="40" spans="1:11">
      <c r="A40" s="53">
        <v>8</v>
      </c>
      <c r="C40" s="53">
        <v>145</v>
      </c>
      <c r="D40" s="53">
        <v>887299</v>
      </c>
      <c r="E40" s="54" t="s">
        <v>645</v>
      </c>
      <c r="G40" s="54" t="s">
        <v>11</v>
      </c>
      <c r="H40" s="53">
        <v>2012</v>
      </c>
      <c r="I40">
        <v>25.6</v>
      </c>
      <c r="J40" s="58" t="s">
        <v>595</v>
      </c>
      <c r="K40" t="e">
        <f>VLOOKUP(D40,ČP2026!$B$3:$C$239,2,FALSE())</f>
        <v>#N/A</v>
      </c>
    </row>
    <row r="41" spans="1:11">
      <c r="A41" s="53">
        <v>1</v>
      </c>
      <c r="C41" s="53">
        <v>36</v>
      </c>
      <c r="D41" s="53">
        <v>775701</v>
      </c>
      <c r="E41" s="54" t="s">
        <v>103</v>
      </c>
      <c r="F41" s="54"/>
      <c r="G41" s="54" t="s">
        <v>11</v>
      </c>
      <c r="H41" s="53">
        <v>2011</v>
      </c>
      <c r="I41">
        <v>70</v>
      </c>
      <c r="J41" s="58" t="s">
        <v>606</v>
      </c>
      <c r="K41" t="e">
        <f>VLOOKUP(D41,ČP2026!$B$3:$C$239,2,FALSE())</f>
        <v>#N/A</v>
      </c>
    </row>
    <row r="42" spans="1:11">
      <c r="A42" s="53">
        <v>2</v>
      </c>
      <c r="C42" s="53">
        <v>35</v>
      </c>
      <c r="D42" s="53">
        <v>1111</v>
      </c>
      <c r="E42" s="54" t="s">
        <v>600</v>
      </c>
      <c r="F42" s="54"/>
      <c r="G42" s="54" t="s">
        <v>16</v>
      </c>
      <c r="H42" s="53">
        <v>2012</v>
      </c>
      <c r="I42">
        <v>56</v>
      </c>
      <c r="J42" s="58" t="s">
        <v>606</v>
      </c>
      <c r="K42" t="e">
        <f>VLOOKUP(D42,ČP2026!$B$3:$C$239,2,FALSE())</f>
        <v>#N/A</v>
      </c>
    </row>
    <row r="43" spans="1:11">
      <c r="A43" s="53">
        <v>3</v>
      </c>
      <c r="C43" s="53">
        <v>37</v>
      </c>
      <c r="D43" s="53">
        <v>773200</v>
      </c>
      <c r="E43" s="54" t="s">
        <v>106</v>
      </c>
      <c r="F43" s="54"/>
      <c r="G43" s="54" t="s">
        <v>11</v>
      </c>
      <c r="H43" s="53">
        <v>2012</v>
      </c>
      <c r="I43">
        <v>42</v>
      </c>
      <c r="J43" s="58" t="s">
        <v>606</v>
      </c>
      <c r="K43" t="e">
        <f>VLOOKUP(D43,ČP2026!$B$3:$C$239,2,FALSE())</f>
        <v>#N/A</v>
      </c>
    </row>
    <row r="44" spans="1:11">
      <c r="A44" s="53">
        <v>4</v>
      </c>
      <c r="C44" s="53">
        <v>31</v>
      </c>
      <c r="D44" s="53">
        <v>774102</v>
      </c>
      <c r="E44" s="54" t="s">
        <v>102</v>
      </c>
      <c r="F44" s="54"/>
      <c r="G44" s="54" t="s">
        <v>11</v>
      </c>
      <c r="H44" s="53">
        <v>2012</v>
      </c>
      <c r="I44">
        <v>35</v>
      </c>
      <c r="J44" s="58" t="s">
        <v>606</v>
      </c>
      <c r="K44" t="e">
        <f>VLOOKUP(D44,ČP2026!$B$3:$C$239,2,FALSE())</f>
        <v>#N/A</v>
      </c>
    </row>
    <row r="45" spans="1:11">
      <c r="A45" s="53">
        <v>5</v>
      </c>
      <c r="C45" s="53">
        <v>34</v>
      </c>
      <c r="D45" s="53">
        <v>774469</v>
      </c>
      <c r="E45" s="54" t="s">
        <v>107</v>
      </c>
      <c r="F45" s="54"/>
      <c r="G45" s="54" t="s">
        <v>11</v>
      </c>
      <c r="H45" s="53">
        <v>2014</v>
      </c>
      <c r="I45">
        <v>31.5</v>
      </c>
      <c r="J45" s="58" t="s">
        <v>606</v>
      </c>
      <c r="K45" t="str">
        <f>VLOOKUP(D45,ČP2026!$B$3:$C$239,2,FALSE())</f>
        <v>Holub Antonín</v>
      </c>
    </row>
    <row r="46" spans="1:11">
      <c r="A46" s="53">
        <v>6</v>
      </c>
      <c r="C46" s="53">
        <v>32</v>
      </c>
      <c r="D46" s="53">
        <v>777363</v>
      </c>
      <c r="E46" s="54" t="s">
        <v>108</v>
      </c>
      <c r="F46" s="54"/>
      <c r="G46" s="54" t="s">
        <v>11</v>
      </c>
      <c r="H46" s="53">
        <v>2011</v>
      </c>
      <c r="I46">
        <v>28</v>
      </c>
      <c r="J46" s="58" t="s">
        <v>606</v>
      </c>
      <c r="K46" t="e">
        <f>VLOOKUP(D46,ČP2026!$B$3:$C$239,2,FALSE())</f>
        <v>#N/A</v>
      </c>
    </row>
    <row r="47" spans="1:11">
      <c r="A47" s="53">
        <v>7</v>
      </c>
      <c r="C47" s="53">
        <v>33</v>
      </c>
      <c r="D47" s="53">
        <v>778028</v>
      </c>
      <c r="E47" s="54" t="s">
        <v>110</v>
      </c>
      <c r="F47" s="54"/>
      <c r="G47" s="54" t="s">
        <v>11</v>
      </c>
      <c r="H47" s="53">
        <v>2014</v>
      </c>
      <c r="I47">
        <v>25.2</v>
      </c>
      <c r="J47" s="58" t="s">
        <v>606</v>
      </c>
      <c r="K47" t="str">
        <f>VLOOKUP(D47,ČP2026!$B$3:$C$239,2,FALSE())</f>
        <v>MATSUMOTO David Ayato</v>
      </c>
    </row>
    <row r="48" spans="1:11">
      <c r="A48" s="53">
        <v>1</v>
      </c>
      <c r="C48" s="53">
        <v>56</v>
      </c>
      <c r="D48" s="53">
        <v>777031</v>
      </c>
      <c r="E48" s="54" t="s">
        <v>536</v>
      </c>
      <c r="F48" s="54" t="s">
        <v>11</v>
      </c>
      <c r="G48" s="53">
        <v>2016</v>
      </c>
      <c r="H48" s="54" t="s">
        <v>197</v>
      </c>
      <c r="I48" s="57">
        <v>30</v>
      </c>
      <c r="J48" s="58" t="s">
        <v>114</v>
      </c>
      <c r="K48" t="str">
        <f>VLOOKUP(D48,ČP2026!$B$3:$C$239,2,FALSE())</f>
        <v>Cemper Karel</v>
      </c>
    </row>
    <row r="49" spans="1:11">
      <c r="A49" s="53">
        <v>2</v>
      </c>
      <c r="C49" s="53">
        <v>55</v>
      </c>
      <c r="D49" s="53">
        <v>777028</v>
      </c>
      <c r="E49" s="54" t="s">
        <v>514</v>
      </c>
      <c r="F49" s="54" t="s">
        <v>11</v>
      </c>
      <c r="G49" s="53">
        <v>2016</v>
      </c>
      <c r="H49" s="54" t="s">
        <v>219</v>
      </c>
      <c r="I49" s="57">
        <v>24</v>
      </c>
      <c r="J49" s="58" t="s">
        <v>114</v>
      </c>
      <c r="K49" t="str">
        <f>VLOOKUP(D49,ČP2026!$B$3:$C$239,2,FALSE())</f>
        <v>Koucký Robin</v>
      </c>
    </row>
    <row r="50" spans="1:11">
      <c r="A50" s="53">
        <v>3</v>
      </c>
      <c r="C50" s="53">
        <v>58</v>
      </c>
      <c r="D50" s="53">
        <v>777654</v>
      </c>
      <c r="E50" s="54" t="s">
        <v>515</v>
      </c>
      <c r="F50" s="54" t="s">
        <v>11</v>
      </c>
      <c r="G50" s="53">
        <v>2019</v>
      </c>
      <c r="H50" s="54" t="s">
        <v>189</v>
      </c>
      <c r="I50" s="57">
        <v>18</v>
      </c>
      <c r="J50" s="58" t="s">
        <v>114</v>
      </c>
      <c r="K50" t="str">
        <f>VLOOKUP(D50,ČP2026!$B$3:$C$239,2,FALSE())</f>
        <v>Kolman Darek</v>
      </c>
    </row>
    <row r="51" spans="1:11">
      <c r="A51" s="53">
        <v>1</v>
      </c>
      <c r="C51" s="53">
        <v>51</v>
      </c>
      <c r="D51" s="53">
        <v>887899</v>
      </c>
      <c r="E51" s="54" t="s">
        <v>240</v>
      </c>
      <c r="F51" s="54" t="s">
        <v>11</v>
      </c>
      <c r="G51" s="53">
        <v>2015</v>
      </c>
      <c r="H51" s="54" t="s">
        <v>195</v>
      </c>
      <c r="I51">
        <v>20</v>
      </c>
      <c r="J51" s="58" t="s">
        <v>128</v>
      </c>
      <c r="K51" t="str">
        <f>VLOOKUP(D51,ČP2026!$B$3:$C$239,2,FALSE())</f>
        <v>Holubová Věra</v>
      </c>
    </row>
    <row r="52" spans="1:11">
      <c r="A52" s="53">
        <v>2</v>
      </c>
      <c r="C52" s="53">
        <v>52</v>
      </c>
      <c r="D52" s="53">
        <v>811415</v>
      </c>
      <c r="E52" s="54" t="s">
        <v>650</v>
      </c>
      <c r="F52" s="54" t="s">
        <v>11</v>
      </c>
      <c r="G52" s="53">
        <v>2015</v>
      </c>
      <c r="H52" s="54" t="s">
        <v>169</v>
      </c>
      <c r="I52">
        <v>16</v>
      </c>
      <c r="J52" s="58" t="s">
        <v>128</v>
      </c>
      <c r="K52" t="str">
        <f>VLOOKUP(D52,ČP2026!$B$3:$C$239,2,FALSE())</f>
        <v>PÁTEK Thea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7"/>
  <sheetViews>
    <sheetView workbookViewId="0">
      <selection activeCell="I1" sqref="I1:I1048576"/>
    </sheetView>
  </sheetViews>
  <sheetFormatPr defaultRowHeight="13.5"/>
  <sheetData>
    <row r="1" spans="1:12">
      <c r="A1" s="59">
        <v>1</v>
      </c>
      <c r="B1" s="59">
        <v>17</v>
      </c>
      <c r="C1" s="59">
        <v>9150333</v>
      </c>
      <c r="D1" s="59"/>
      <c r="E1" s="55" t="s">
        <v>10</v>
      </c>
      <c r="F1" s="59" t="s">
        <v>11</v>
      </c>
      <c r="G1" s="59">
        <v>2006</v>
      </c>
      <c r="H1" s="55" t="s">
        <v>12</v>
      </c>
      <c r="I1" s="55">
        <v>100</v>
      </c>
      <c r="J1" s="60" t="s">
        <v>681</v>
      </c>
      <c r="L1" s="55" t="e">
        <f>VLOOKUP(C1,ČP2026!$A$3:$F$145,3,FALSE())</f>
        <v>#N/A</v>
      </c>
    </row>
    <row r="2" spans="1:12">
      <c r="A2" s="59">
        <v>2</v>
      </c>
      <c r="B2" s="59">
        <v>23</v>
      </c>
      <c r="C2" s="59">
        <v>9150345</v>
      </c>
      <c r="D2" s="59"/>
      <c r="E2" s="55" t="s">
        <v>46</v>
      </c>
      <c r="F2" s="59" t="s">
        <v>11</v>
      </c>
      <c r="G2" s="59">
        <v>2008</v>
      </c>
      <c r="H2" s="55" t="s">
        <v>47</v>
      </c>
      <c r="I2" s="55">
        <v>80</v>
      </c>
      <c r="J2" s="60" t="s">
        <v>681</v>
      </c>
      <c r="L2" s="55" t="e">
        <f>VLOOKUP(C2,ČP2026!$A$3:$F$145,3,FALSE())</f>
        <v>#N/A</v>
      </c>
    </row>
    <row r="3" spans="1:12">
      <c r="A3" s="59">
        <v>3</v>
      </c>
      <c r="B3" s="59">
        <v>32</v>
      </c>
      <c r="C3" s="59">
        <v>9150213</v>
      </c>
      <c r="D3" s="59"/>
      <c r="E3" s="55" t="s">
        <v>18</v>
      </c>
      <c r="F3" s="59" t="s">
        <v>11</v>
      </c>
      <c r="G3" s="59">
        <v>1981</v>
      </c>
      <c r="H3" s="55"/>
      <c r="I3" s="55">
        <v>60</v>
      </c>
      <c r="J3" s="60" t="s">
        <v>681</v>
      </c>
      <c r="L3" s="55" t="e">
        <f>VLOOKUP(C3,ČP2026!$A$3:$F$145,3,FALSE())</f>
        <v>#N/A</v>
      </c>
    </row>
    <row r="4" spans="1:12">
      <c r="A4" s="59">
        <v>4</v>
      </c>
      <c r="B4" s="59">
        <v>50</v>
      </c>
      <c r="C4" s="59">
        <v>1696045</v>
      </c>
      <c r="D4" s="59"/>
      <c r="E4" s="55" t="s">
        <v>374</v>
      </c>
      <c r="F4" s="59" t="s">
        <v>11</v>
      </c>
      <c r="G4" s="59">
        <v>1971</v>
      </c>
      <c r="H4" s="55"/>
      <c r="I4" s="55">
        <v>50</v>
      </c>
      <c r="J4" s="60" t="s">
        <v>681</v>
      </c>
      <c r="L4" s="55" t="e">
        <f>VLOOKUP(C4,ČP2026!$A$3:$F$145,3,FALSE())</f>
        <v>#N/A</v>
      </c>
    </row>
    <row r="5" spans="1:12">
      <c r="A5" s="59">
        <v>5</v>
      </c>
      <c r="B5" s="59">
        <v>24</v>
      </c>
      <c r="C5" s="59">
        <v>9430154</v>
      </c>
      <c r="D5" s="59"/>
      <c r="E5" s="55" t="s">
        <v>19</v>
      </c>
      <c r="F5" s="59" t="s">
        <v>16</v>
      </c>
      <c r="G5" s="59">
        <v>2001</v>
      </c>
      <c r="H5" s="55" t="s">
        <v>20</v>
      </c>
      <c r="I5" s="55">
        <v>45</v>
      </c>
      <c r="J5" s="60" t="s">
        <v>681</v>
      </c>
      <c r="L5" s="55" t="str">
        <f>VLOOKUP(C5,ČP2026!$A$3:$F$145,3,FALSE())</f>
        <v>LUBONSKI Jakub</v>
      </c>
    </row>
    <row r="6" spans="1:12">
      <c r="A6" s="59">
        <v>6</v>
      </c>
      <c r="B6" s="59">
        <v>28</v>
      </c>
      <c r="C6" s="59">
        <v>9430237</v>
      </c>
      <c r="D6" s="59"/>
      <c r="E6" s="55" t="s">
        <v>409</v>
      </c>
      <c r="F6" s="59" t="s">
        <v>16</v>
      </c>
      <c r="G6" s="59">
        <v>2009</v>
      </c>
      <c r="H6" s="55"/>
      <c r="I6" s="55">
        <v>40</v>
      </c>
      <c r="J6" s="60" t="s">
        <v>681</v>
      </c>
      <c r="L6" s="55" t="e">
        <f>VLOOKUP(C6,ČP2026!$A$3:$F$145,3,FALSE())</f>
        <v>#N/A</v>
      </c>
    </row>
    <row r="7" spans="1:12">
      <c r="A7" s="59">
        <v>7</v>
      </c>
      <c r="B7" s="59">
        <v>25</v>
      </c>
      <c r="C7" s="59">
        <v>9150317</v>
      </c>
      <c r="D7" s="59"/>
      <c r="E7" s="55" t="s">
        <v>23</v>
      </c>
      <c r="F7" s="59" t="s">
        <v>11</v>
      </c>
      <c r="G7" s="59">
        <v>2004</v>
      </c>
      <c r="H7" s="55" t="s">
        <v>12</v>
      </c>
      <c r="I7" s="55">
        <v>36</v>
      </c>
      <c r="J7" s="60" t="s">
        <v>681</v>
      </c>
      <c r="L7" s="55" t="e">
        <f>VLOOKUP(C7,ČP2026!$A$3:$F$145,3,FALSE())</f>
        <v>#N/A</v>
      </c>
    </row>
    <row r="8" spans="1:12">
      <c r="A8" s="59">
        <v>8</v>
      </c>
      <c r="B8" s="59">
        <v>37</v>
      </c>
      <c r="C8" s="59">
        <v>1698276</v>
      </c>
      <c r="D8" s="59"/>
      <c r="E8" s="55" t="s">
        <v>54</v>
      </c>
      <c r="F8" s="59" t="s">
        <v>11</v>
      </c>
      <c r="G8" s="59">
        <v>1974</v>
      </c>
      <c r="H8" s="55" t="s">
        <v>12</v>
      </c>
      <c r="I8" s="55">
        <v>32</v>
      </c>
      <c r="J8" s="60" t="s">
        <v>681</v>
      </c>
      <c r="L8" s="55" t="e">
        <f>VLOOKUP(C8,ČP2026!$A$3:$F$145,3,FALSE())</f>
        <v>#N/A</v>
      </c>
    </row>
    <row r="9" spans="1:12">
      <c r="A9" s="59">
        <v>9</v>
      </c>
      <c r="B9" s="59">
        <v>39</v>
      </c>
      <c r="C9" s="59">
        <v>9150271</v>
      </c>
      <c r="D9" s="59"/>
      <c r="E9" s="55" t="s">
        <v>29</v>
      </c>
      <c r="F9" s="59" t="s">
        <v>11</v>
      </c>
      <c r="G9" s="59">
        <v>2003</v>
      </c>
      <c r="H9" s="55"/>
      <c r="I9" s="55">
        <v>29</v>
      </c>
      <c r="J9" s="60" t="s">
        <v>681</v>
      </c>
      <c r="L9" s="55" t="e">
        <f>VLOOKUP(C9,ČP2026!$A$3:$F$145,3,FALSE())</f>
        <v>#N/A</v>
      </c>
    </row>
    <row r="10" spans="1:12">
      <c r="A10" s="59">
        <v>10</v>
      </c>
      <c r="B10" s="59">
        <v>19</v>
      </c>
      <c r="C10" s="59">
        <v>9430193</v>
      </c>
      <c r="D10" s="59"/>
      <c r="E10" s="55" t="s">
        <v>25</v>
      </c>
      <c r="F10" s="59" t="s">
        <v>16</v>
      </c>
      <c r="G10" s="59">
        <v>2004</v>
      </c>
      <c r="H10" s="55" t="s">
        <v>26</v>
      </c>
      <c r="I10" s="55">
        <v>26</v>
      </c>
      <c r="J10" s="60" t="s">
        <v>681</v>
      </c>
      <c r="L10" s="55" t="str">
        <f>VLOOKUP(C10,ČP2026!$A$3:$F$145,3,FALSE())</f>
        <v>MIKOLAJCZYK Maciej</v>
      </c>
    </row>
    <row r="11" spans="1:12">
      <c r="A11" s="59">
        <v>11</v>
      </c>
      <c r="B11" s="59">
        <v>20</v>
      </c>
      <c r="C11" s="59">
        <v>9150387</v>
      </c>
      <c r="D11" s="59"/>
      <c r="E11" s="55" t="s">
        <v>21</v>
      </c>
      <c r="F11" s="59" t="s">
        <v>11</v>
      </c>
      <c r="G11" s="59">
        <v>2007</v>
      </c>
      <c r="H11" s="55" t="s">
        <v>22</v>
      </c>
      <c r="I11" s="55">
        <v>24</v>
      </c>
      <c r="J11" s="60" t="s">
        <v>681</v>
      </c>
      <c r="L11" s="55" t="e">
        <f>VLOOKUP(C11,ČP2026!$A$3:$F$145,3,FALSE())</f>
        <v>#N/A</v>
      </c>
    </row>
    <row r="12" spans="1:12">
      <c r="A12" s="59">
        <v>12</v>
      </c>
      <c r="B12" s="59">
        <v>18</v>
      </c>
      <c r="C12" s="59">
        <v>9430208</v>
      </c>
      <c r="D12" s="59"/>
      <c r="E12" s="55" t="s">
        <v>15</v>
      </c>
      <c r="F12" s="59" t="s">
        <v>16</v>
      </c>
      <c r="G12" s="59">
        <v>2006</v>
      </c>
      <c r="H12" s="55" t="s">
        <v>17</v>
      </c>
      <c r="I12" s="55">
        <v>22</v>
      </c>
      <c r="J12" s="60" t="s">
        <v>681</v>
      </c>
      <c r="L12" s="55" t="str">
        <f>VLOOKUP(C12,ČP2026!$A$3:$F$145,3,FALSE())</f>
        <v>KULPINSKI Anatol</v>
      </c>
    </row>
    <row r="13" spans="1:12">
      <c r="A13" s="59">
        <v>13</v>
      </c>
      <c r="B13" s="59">
        <v>35</v>
      </c>
      <c r="C13" s="59">
        <v>9430231</v>
      </c>
      <c r="D13" s="59"/>
      <c r="E13" s="55" t="s">
        <v>27</v>
      </c>
      <c r="F13" s="59" t="s">
        <v>16</v>
      </c>
      <c r="G13" s="59">
        <v>2008</v>
      </c>
      <c r="H13" s="55" t="s">
        <v>28</v>
      </c>
      <c r="I13" s="55">
        <v>20</v>
      </c>
      <c r="J13" s="60" t="s">
        <v>681</v>
      </c>
      <c r="L13" s="55" t="e">
        <f>VLOOKUP(C13,ČP2026!$A$3:$F$145,3,FALSE())</f>
        <v>#N/A</v>
      </c>
    </row>
    <row r="14" spans="1:12">
      <c r="A14" s="59">
        <v>14</v>
      </c>
      <c r="B14" s="59">
        <v>27</v>
      </c>
      <c r="C14" s="59">
        <v>1695463</v>
      </c>
      <c r="D14" s="59"/>
      <c r="E14" s="55" t="s">
        <v>55</v>
      </c>
      <c r="F14" s="59" t="s">
        <v>11</v>
      </c>
      <c r="G14" s="59">
        <v>1977</v>
      </c>
      <c r="H14" s="55"/>
      <c r="I14" s="55">
        <v>18</v>
      </c>
      <c r="J14" s="60" t="s">
        <v>681</v>
      </c>
      <c r="L14" s="55" t="e">
        <f>VLOOKUP(C14,ČP2026!$A$3:$F$145,3,FALSE())</f>
        <v>#N/A</v>
      </c>
    </row>
    <row r="15" spans="1:12">
      <c r="A15" s="59">
        <v>15</v>
      </c>
      <c r="B15" s="59">
        <v>38</v>
      </c>
      <c r="C15" s="59">
        <v>7150003</v>
      </c>
      <c r="D15" s="59"/>
      <c r="E15" s="55" t="s">
        <v>38</v>
      </c>
      <c r="F15" s="59" t="s">
        <v>11</v>
      </c>
      <c r="G15" s="59">
        <v>1973</v>
      </c>
      <c r="H15" s="55"/>
      <c r="I15" s="55">
        <v>16</v>
      </c>
      <c r="J15" s="60" t="s">
        <v>681</v>
      </c>
      <c r="L15" s="55" t="e">
        <f>VLOOKUP(C15,ČP2026!$A$3:$F$145,3,FALSE())</f>
        <v>#N/A</v>
      </c>
    </row>
    <row r="16" spans="1:12">
      <c r="A16" s="59">
        <v>16</v>
      </c>
      <c r="B16" s="59">
        <v>21</v>
      </c>
      <c r="C16" s="59">
        <v>9150316</v>
      </c>
      <c r="D16" s="59"/>
      <c r="E16" s="55" t="s">
        <v>40</v>
      </c>
      <c r="F16" s="59" t="s">
        <v>11</v>
      </c>
      <c r="G16" s="59">
        <v>2004</v>
      </c>
      <c r="H16" s="55"/>
      <c r="I16" s="55">
        <v>15</v>
      </c>
      <c r="J16" s="60" t="s">
        <v>681</v>
      </c>
      <c r="L16" s="55" t="e">
        <f>VLOOKUP(C16,ČP2026!$A$3:$F$145,3,FALSE())</f>
        <v>#N/A</v>
      </c>
    </row>
    <row r="17" spans="1:12">
      <c r="A17" s="59">
        <v>17</v>
      </c>
      <c r="B17" s="59">
        <v>40</v>
      </c>
      <c r="C17" s="59">
        <v>9150231</v>
      </c>
      <c r="D17" s="59"/>
      <c r="E17" s="55" t="s">
        <v>24</v>
      </c>
      <c r="F17" s="59" t="s">
        <v>11</v>
      </c>
      <c r="G17" s="59">
        <v>2001</v>
      </c>
      <c r="H17" s="55" t="s">
        <v>12</v>
      </c>
      <c r="I17" s="55">
        <v>14</v>
      </c>
      <c r="J17" s="60" t="s">
        <v>681</v>
      </c>
      <c r="L17" s="55" t="e">
        <f>VLOOKUP(C17,ČP2026!$A$3:$F$145,3,FALSE())</f>
        <v>#N/A</v>
      </c>
    </row>
    <row r="18" spans="1:12">
      <c r="A18" s="59">
        <v>18</v>
      </c>
      <c r="B18" s="59">
        <v>33</v>
      </c>
      <c r="C18" s="59">
        <v>9150344</v>
      </c>
      <c r="D18" s="59"/>
      <c r="E18" s="55" t="s">
        <v>36</v>
      </c>
      <c r="F18" s="59" t="s">
        <v>11</v>
      </c>
      <c r="G18" s="59">
        <v>2006</v>
      </c>
      <c r="H18" s="55" t="s">
        <v>37</v>
      </c>
      <c r="I18" s="55">
        <v>13</v>
      </c>
      <c r="J18" s="60" t="s">
        <v>681</v>
      </c>
      <c r="L18" s="55" t="e">
        <f>VLOOKUP(C18,ČP2026!$A$3:$F$145,3,FALSE())</f>
        <v>#N/A</v>
      </c>
    </row>
    <row r="19" spans="1:12">
      <c r="A19" s="59">
        <v>19</v>
      </c>
      <c r="B19" s="59">
        <v>34</v>
      </c>
      <c r="C19" s="59">
        <v>9430220</v>
      </c>
      <c r="D19" s="59"/>
      <c r="E19" s="55" t="s">
        <v>42</v>
      </c>
      <c r="F19" s="59" t="s">
        <v>16</v>
      </c>
      <c r="G19" s="59">
        <v>2007</v>
      </c>
      <c r="H19" s="55" t="s">
        <v>43</v>
      </c>
      <c r="I19" s="55">
        <v>12</v>
      </c>
      <c r="J19" s="60" t="s">
        <v>681</v>
      </c>
      <c r="L19" s="55" t="e">
        <f>VLOOKUP(C19,ČP2026!$A$3:$F$145,3,FALSE())</f>
        <v>#N/A</v>
      </c>
    </row>
    <row r="20" spans="1:12">
      <c r="A20" s="59">
        <v>20</v>
      </c>
      <c r="B20" s="59">
        <v>29</v>
      </c>
      <c r="C20" s="59">
        <v>9430173</v>
      </c>
      <c r="D20" s="59"/>
      <c r="E20" s="55" t="s">
        <v>32</v>
      </c>
      <c r="F20" s="59" t="s">
        <v>16</v>
      </c>
      <c r="G20" s="59">
        <v>1989</v>
      </c>
      <c r="H20" s="55" t="s">
        <v>682</v>
      </c>
      <c r="I20" s="55">
        <v>11</v>
      </c>
      <c r="J20" s="60" t="s">
        <v>681</v>
      </c>
      <c r="L20" s="55" t="str">
        <f>VLOOKUP(C20,ČP2026!$A$3:$F$145,3,FALSE())</f>
        <v>PIEKAJ Łukasz</v>
      </c>
    </row>
    <row r="21" spans="1:12">
      <c r="A21" s="59">
        <v>21</v>
      </c>
      <c r="B21" s="59">
        <v>43</v>
      </c>
      <c r="C21" s="59">
        <v>9150421</v>
      </c>
      <c r="D21" s="59"/>
      <c r="E21" s="55" t="s">
        <v>44</v>
      </c>
      <c r="F21" s="59" t="s">
        <v>11</v>
      </c>
      <c r="G21" s="59">
        <v>2010</v>
      </c>
      <c r="H21" s="55" t="s">
        <v>12</v>
      </c>
      <c r="I21" s="55">
        <v>10</v>
      </c>
      <c r="J21" s="60" t="s">
        <v>681</v>
      </c>
      <c r="L21" s="55" t="e">
        <f>VLOOKUP(C21,ČP2026!$A$3:$F$145,3,FALSE())</f>
        <v>#N/A</v>
      </c>
    </row>
    <row r="22" spans="1:12">
      <c r="A22" s="59">
        <v>22</v>
      </c>
      <c r="B22" s="59">
        <v>31</v>
      </c>
      <c r="C22" s="59">
        <v>1473042</v>
      </c>
      <c r="D22" s="59"/>
      <c r="E22" s="55" t="s">
        <v>34</v>
      </c>
      <c r="F22" s="59" t="s">
        <v>11</v>
      </c>
      <c r="G22" s="59">
        <v>1980</v>
      </c>
      <c r="H22" s="55" t="s">
        <v>35</v>
      </c>
      <c r="I22" s="55">
        <v>9</v>
      </c>
      <c r="J22" s="60" t="s">
        <v>681</v>
      </c>
      <c r="L22" s="55" t="e">
        <f>VLOOKUP(C22,ČP2026!$A$3:$F$145,3,FALSE())</f>
        <v>#N/A</v>
      </c>
    </row>
    <row r="23" spans="1:12">
      <c r="A23" s="59">
        <v>23</v>
      </c>
      <c r="B23" s="59">
        <v>45</v>
      </c>
      <c r="C23" s="59">
        <v>9430248</v>
      </c>
      <c r="D23" s="59"/>
      <c r="E23" s="55" t="s">
        <v>39</v>
      </c>
      <c r="F23" s="59" t="s">
        <v>16</v>
      </c>
      <c r="G23" s="59">
        <v>2010</v>
      </c>
      <c r="H23" s="55" t="s">
        <v>31</v>
      </c>
      <c r="I23" s="55">
        <v>8</v>
      </c>
      <c r="J23" s="60" t="s">
        <v>681</v>
      </c>
      <c r="L23" s="55" t="e">
        <f>VLOOKUP(C23,ČP2026!$A$3:$F$145,3,FALSE())</f>
        <v>#N/A</v>
      </c>
    </row>
    <row r="24" spans="1:12">
      <c r="A24" s="59">
        <v>24</v>
      </c>
      <c r="B24" s="59">
        <v>46</v>
      </c>
      <c r="C24" s="59">
        <v>9150198</v>
      </c>
      <c r="D24" s="59"/>
      <c r="E24" s="55" t="s">
        <v>49</v>
      </c>
      <c r="F24" s="59" t="s">
        <v>11</v>
      </c>
      <c r="G24" s="59">
        <v>1977</v>
      </c>
      <c r="H24" s="55"/>
      <c r="I24" s="55">
        <v>7</v>
      </c>
      <c r="J24" s="60" t="s">
        <v>681</v>
      </c>
      <c r="L24" s="55" t="e">
        <f>VLOOKUP(C24,ČP2026!$A$3:$F$145,3,FALSE())</f>
        <v>#N/A</v>
      </c>
    </row>
    <row r="25" spans="1:12">
      <c r="A25" s="59">
        <v>25</v>
      </c>
      <c r="B25" s="59">
        <v>42</v>
      </c>
      <c r="C25" s="59">
        <v>9150394</v>
      </c>
      <c r="D25" s="59"/>
      <c r="E25" s="55" t="s">
        <v>41</v>
      </c>
      <c r="F25" s="59" t="s">
        <v>11</v>
      </c>
      <c r="G25" s="59">
        <v>2008</v>
      </c>
      <c r="H25" s="55" t="s">
        <v>12</v>
      </c>
      <c r="I25" s="55">
        <v>6</v>
      </c>
      <c r="J25" s="60" t="s">
        <v>681</v>
      </c>
      <c r="L25" s="55" t="e">
        <f>VLOOKUP(C25,ČP2026!$A$3:$F$145,3,FALSE())</f>
        <v>#N/A</v>
      </c>
    </row>
    <row r="26" spans="1:12">
      <c r="A26" s="59">
        <v>26</v>
      </c>
      <c r="B26" s="59">
        <v>51</v>
      </c>
      <c r="C26" s="59">
        <v>9150184</v>
      </c>
      <c r="D26" s="59"/>
      <c r="E26" s="55" t="s">
        <v>45</v>
      </c>
      <c r="F26" s="59" t="s">
        <v>11</v>
      </c>
      <c r="G26" s="59">
        <v>1971</v>
      </c>
      <c r="H26" s="55" t="s">
        <v>12</v>
      </c>
      <c r="I26" s="55">
        <v>5</v>
      </c>
      <c r="J26" s="60" t="s">
        <v>681</v>
      </c>
      <c r="L26" s="55" t="e">
        <f>VLOOKUP(C26,ČP2026!$A$3:$F$145,3,FALSE())</f>
        <v>#N/A</v>
      </c>
    </row>
    <row r="27" spans="1:12">
      <c r="A27" s="59">
        <v>27</v>
      </c>
      <c r="B27" s="59">
        <v>30</v>
      </c>
      <c r="C27" s="59">
        <v>9150015</v>
      </c>
      <c r="D27" s="59"/>
      <c r="E27" s="55" t="s">
        <v>51</v>
      </c>
      <c r="F27" s="59" t="s">
        <v>11</v>
      </c>
      <c r="G27" s="59">
        <v>1984</v>
      </c>
      <c r="H27" s="55"/>
      <c r="I27" s="55">
        <v>4.5</v>
      </c>
      <c r="J27" s="60" t="s">
        <v>681</v>
      </c>
      <c r="L27" s="55" t="e">
        <f>VLOOKUP(C27,ČP2026!$A$3:$F$145,3,FALSE())</f>
        <v>#N/A</v>
      </c>
    </row>
    <row r="28" spans="1:12">
      <c r="A28" s="59">
        <v>28</v>
      </c>
      <c r="B28" s="59">
        <v>48</v>
      </c>
      <c r="C28" s="59">
        <v>1698664</v>
      </c>
      <c r="D28" s="59"/>
      <c r="E28" s="55" t="s">
        <v>446</v>
      </c>
      <c r="F28" s="59" t="s">
        <v>11</v>
      </c>
      <c r="G28" s="59">
        <v>1975</v>
      </c>
      <c r="H28" s="55" t="s">
        <v>174</v>
      </c>
      <c r="I28" s="55">
        <v>4</v>
      </c>
      <c r="J28" s="60" t="s">
        <v>681</v>
      </c>
      <c r="L28" s="55" t="e">
        <f>VLOOKUP(C28,ČP2026!$A$3:$F$145,3,FALSE())</f>
        <v>#N/A</v>
      </c>
    </row>
    <row r="29" spans="1:12">
      <c r="A29" s="59">
        <v>29</v>
      </c>
      <c r="B29" s="59">
        <v>54</v>
      </c>
      <c r="C29" s="59">
        <v>9150432</v>
      </c>
      <c r="D29" s="59"/>
      <c r="E29" s="55" t="s">
        <v>48</v>
      </c>
      <c r="F29" s="59" t="s">
        <v>11</v>
      </c>
      <c r="G29" s="59">
        <v>2010</v>
      </c>
      <c r="H29" s="55"/>
      <c r="I29" s="55">
        <v>3.6</v>
      </c>
      <c r="J29" s="60" t="s">
        <v>681</v>
      </c>
      <c r="L29" s="55" t="e">
        <f>VLOOKUP(C29,ČP2026!$A$3:$F$145,3,FALSE())</f>
        <v>#N/A</v>
      </c>
    </row>
    <row r="30" spans="1:12">
      <c r="A30" s="59">
        <v>30</v>
      </c>
      <c r="B30" s="59">
        <v>47</v>
      </c>
      <c r="C30" s="59">
        <v>9150162</v>
      </c>
      <c r="D30" s="59"/>
      <c r="E30" s="55" t="s">
        <v>447</v>
      </c>
      <c r="F30" s="59" t="s">
        <v>11</v>
      </c>
      <c r="G30" s="59">
        <v>1984</v>
      </c>
      <c r="H30" s="55"/>
      <c r="I30" s="55">
        <v>3.2</v>
      </c>
      <c r="J30" s="60" t="s">
        <v>681</v>
      </c>
      <c r="L30" s="55" t="e">
        <f>VLOOKUP(C30,ČP2026!$A$3:$F$145,3,FALSE())</f>
        <v>#N/A</v>
      </c>
    </row>
    <row r="31" spans="1:12">
      <c r="A31" s="59">
        <v>31</v>
      </c>
      <c r="B31" s="59">
        <v>52</v>
      </c>
      <c r="C31" s="59">
        <v>9150195</v>
      </c>
      <c r="D31" s="59"/>
      <c r="E31" s="55" t="s">
        <v>56</v>
      </c>
      <c r="F31" s="59" t="s">
        <v>11</v>
      </c>
      <c r="G31" s="59">
        <v>1974</v>
      </c>
      <c r="H31" s="55" t="s">
        <v>12</v>
      </c>
      <c r="I31" s="55">
        <v>2.8</v>
      </c>
      <c r="J31" s="60" t="s">
        <v>681</v>
      </c>
      <c r="L31" s="55" t="e">
        <f>VLOOKUP(C31,ČP2026!$A$3:$F$145,3,FALSE())</f>
        <v>#N/A</v>
      </c>
    </row>
    <row r="32" spans="1:12">
      <c r="A32" s="59">
        <v>32</v>
      </c>
      <c r="B32" s="59">
        <v>26</v>
      </c>
      <c r="C32" s="59">
        <v>9430012</v>
      </c>
      <c r="D32" s="59"/>
      <c r="E32" s="55" t="s">
        <v>259</v>
      </c>
      <c r="F32" s="59" t="s">
        <v>16</v>
      </c>
      <c r="G32" s="59">
        <v>1987</v>
      </c>
      <c r="H32" s="55" t="s">
        <v>63</v>
      </c>
      <c r="I32" s="55">
        <v>2.6</v>
      </c>
      <c r="J32" s="60" t="s">
        <v>681</v>
      </c>
      <c r="L32" s="55" t="str">
        <f>VLOOKUP(C32,ČP2026!$A$3:$F$145,3,FALSE())</f>
        <v>GASIENICA-DANIEL Andrzej</v>
      </c>
    </row>
    <row r="33" spans="1:12">
      <c r="A33" s="59">
        <v>33</v>
      </c>
      <c r="B33" s="59">
        <v>41</v>
      </c>
      <c r="C33" s="59">
        <v>1697403</v>
      </c>
      <c r="D33" s="59"/>
      <c r="E33" s="55" t="s">
        <v>449</v>
      </c>
      <c r="F33" s="59" t="s">
        <v>11</v>
      </c>
      <c r="G33" s="59">
        <v>1957</v>
      </c>
      <c r="H33" s="55"/>
      <c r="I33" s="55">
        <v>2.8</v>
      </c>
      <c r="J33" s="60" t="s">
        <v>681</v>
      </c>
      <c r="L33" s="55" t="e">
        <f>VLOOKUP(C33,ČP2026!$A$3:$F$145,3,FALSE())</f>
        <v>#N/A</v>
      </c>
    </row>
    <row r="34" spans="1:12">
      <c r="A34" s="59">
        <v>34</v>
      </c>
      <c r="B34" s="59">
        <v>55</v>
      </c>
      <c r="C34" s="59">
        <v>9150427</v>
      </c>
      <c r="D34" s="59"/>
      <c r="E34" s="55" t="s">
        <v>683</v>
      </c>
      <c r="F34" s="59" t="s">
        <v>11</v>
      </c>
      <c r="G34" s="59">
        <v>1998</v>
      </c>
      <c r="H34" s="55"/>
      <c r="I34" s="55">
        <v>2.6</v>
      </c>
      <c r="J34" s="60" t="s">
        <v>681</v>
      </c>
      <c r="L34" s="55" t="e">
        <f>VLOOKUP(C34,ČP2026!$A$3:$F$145,3,FALSE())</f>
        <v>#N/A</v>
      </c>
    </row>
    <row r="35" spans="1:12">
      <c r="A35" s="59">
        <v>35</v>
      </c>
      <c r="B35" s="59">
        <v>44</v>
      </c>
      <c r="C35" s="59">
        <v>9150422</v>
      </c>
      <c r="D35" s="59"/>
      <c r="E35" s="55" t="s">
        <v>52</v>
      </c>
      <c r="F35" s="59" t="s">
        <v>11</v>
      </c>
      <c r="G35" s="59">
        <v>2010</v>
      </c>
      <c r="H35" s="55" t="s">
        <v>12</v>
      </c>
      <c r="I35" s="55">
        <v>2.4</v>
      </c>
      <c r="J35" s="60" t="s">
        <v>681</v>
      </c>
      <c r="L35" s="55" t="e">
        <f>VLOOKUP(C35,ČP2026!$A$3:$F$145,3,FALSE())</f>
        <v>#N/A</v>
      </c>
    </row>
    <row r="36" spans="1:12">
      <c r="A36" s="59">
        <v>36</v>
      </c>
      <c r="B36" s="59">
        <v>49</v>
      </c>
      <c r="C36" s="59">
        <v>9150347</v>
      </c>
      <c r="D36" s="59"/>
      <c r="E36" s="55" t="s">
        <v>50</v>
      </c>
      <c r="F36" s="59" t="s">
        <v>11</v>
      </c>
      <c r="G36" s="59">
        <v>1972</v>
      </c>
      <c r="H36" s="55" t="s">
        <v>12</v>
      </c>
      <c r="I36" s="55">
        <v>2.2000000000000002</v>
      </c>
      <c r="J36" s="60" t="s">
        <v>681</v>
      </c>
      <c r="L36" s="55" t="e">
        <f>VLOOKUP(C36,ČP2026!$A$3:$F$145,3,FALSE())</f>
        <v>#N/A</v>
      </c>
    </row>
    <row r="37" spans="1:12">
      <c r="A37" s="59">
        <v>37</v>
      </c>
      <c r="B37" s="59">
        <v>53</v>
      </c>
      <c r="C37" s="59">
        <v>9150185</v>
      </c>
      <c r="D37" s="59"/>
      <c r="E37" s="55" t="s">
        <v>53</v>
      </c>
      <c r="F37" s="59" t="s">
        <v>11</v>
      </c>
      <c r="G37" s="59">
        <v>1953</v>
      </c>
      <c r="H37" s="55" t="s">
        <v>12</v>
      </c>
      <c r="I37" s="55">
        <v>2</v>
      </c>
      <c r="J37" s="60" t="s">
        <v>681</v>
      </c>
      <c r="L37" s="55" t="e">
        <f>VLOOKUP(C37,ČP2026!$A$3:$F$145,3,FALSE())</f>
        <v>#N/A</v>
      </c>
    </row>
    <row r="38" spans="1:12">
      <c r="A38" s="59">
        <v>1</v>
      </c>
      <c r="B38" s="59">
        <v>123</v>
      </c>
      <c r="C38" s="59">
        <v>9155117</v>
      </c>
      <c r="D38" s="59"/>
      <c r="E38" s="55" t="s">
        <v>221</v>
      </c>
      <c r="F38" s="59" t="s">
        <v>11</v>
      </c>
      <c r="G38" s="59">
        <v>2007</v>
      </c>
      <c r="H38" s="55" t="s">
        <v>684</v>
      </c>
      <c r="I38" s="55">
        <v>100</v>
      </c>
      <c r="J38" s="60" t="s">
        <v>685</v>
      </c>
      <c r="L38" s="55" t="e">
        <f>VLOOKUP(C38,ČP2026!$A$3:$F$145,3,FALSE())</f>
        <v>#N/A</v>
      </c>
    </row>
    <row r="39" spans="1:12">
      <c r="A39" s="59">
        <v>2</v>
      </c>
      <c r="B39" s="59">
        <v>124</v>
      </c>
      <c r="C39" s="59">
        <v>9435098</v>
      </c>
      <c r="D39" s="59"/>
      <c r="E39" s="55" t="s">
        <v>68</v>
      </c>
      <c r="F39" s="59" t="s">
        <v>16</v>
      </c>
      <c r="G39" s="59">
        <v>2004</v>
      </c>
      <c r="H39" s="55" t="s">
        <v>26</v>
      </c>
      <c r="I39" s="55">
        <v>80</v>
      </c>
      <c r="J39" s="60" t="s">
        <v>685</v>
      </c>
      <c r="L39" s="55" t="str">
        <f>VLOOKUP(C39,ČP2026!$A$3:$F$145,3,FALSE())</f>
        <v>PIWOWARCZYK Natasza</v>
      </c>
    </row>
    <row r="40" spans="1:12">
      <c r="A40" s="59">
        <v>3</v>
      </c>
      <c r="B40" s="59">
        <v>119</v>
      </c>
      <c r="C40" s="59">
        <v>9155071</v>
      </c>
      <c r="D40" s="59"/>
      <c r="E40" s="55" t="s">
        <v>61</v>
      </c>
      <c r="F40" s="59" t="s">
        <v>11</v>
      </c>
      <c r="G40" s="59">
        <v>2003</v>
      </c>
      <c r="H40" s="55"/>
      <c r="I40" s="55">
        <v>60</v>
      </c>
      <c r="J40" s="60" t="s">
        <v>685</v>
      </c>
      <c r="L40" s="55" t="e">
        <f>VLOOKUP(C40,ČP2026!$A$3:$F$145,3,FALSE())</f>
        <v>#N/A</v>
      </c>
    </row>
    <row r="41" spans="1:12">
      <c r="A41" s="59">
        <v>4</v>
      </c>
      <c r="B41" s="59">
        <v>132</v>
      </c>
      <c r="C41" s="59">
        <v>9155137</v>
      </c>
      <c r="D41" s="59"/>
      <c r="E41" s="55" t="s">
        <v>66</v>
      </c>
      <c r="F41" s="59" t="s">
        <v>11</v>
      </c>
      <c r="G41" s="59">
        <v>2007</v>
      </c>
      <c r="H41" s="55" t="s">
        <v>67</v>
      </c>
      <c r="I41" s="55">
        <v>50</v>
      </c>
      <c r="J41" s="60" t="s">
        <v>685</v>
      </c>
      <c r="L41" s="55" t="e">
        <f>VLOOKUP(C41,ČP2026!$A$3:$F$145,3,FALSE())</f>
        <v>#N/A</v>
      </c>
    </row>
    <row r="42" spans="1:12">
      <c r="A42" s="59">
        <v>5</v>
      </c>
      <c r="B42" s="59">
        <v>126</v>
      </c>
      <c r="C42" s="59">
        <v>9435132</v>
      </c>
      <c r="D42" s="59"/>
      <c r="E42" s="55" t="s">
        <v>69</v>
      </c>
      <c r="F42" s="59" t="s">
        <v>16</v>
      </c>
      <c r="G42" s="59">
        <v>2010</v>
      </c>
      <c r="H42" s="55" t="s">
        <v>26</v>
      </c>
      <c r="I42" s="55">
        <v>45</v>
      </c>
      <c r="J42" s="60" t="s">
        <v>685</v>
      </c>
      <c r="L42" s="55" t="e">
        <f>VLOOKUP(C42,ČP2026!$A$3:$F$145,3,FALSE())</f>
        <v>#N/A</v>
      </c>
    </row>
    <row r="43" spans="1:12">
      <c r="A43" s="59">
        <v>6</v>
      </c>
      <c r="B43" s="59">
        <v>118</v>
      </c>
      <c r="C43" s="59">
        <v>9155149</v>
      </c>
      <c r="D43" s="59"/>
      <c r="E43" s="55" t="s">
        <v>83</v>
      </c>
      <c r="F43" s="59" t="s">
        <v>11</v>
      </c>
      <c r="G43" s="59">
        <v>2008</v>
      </c>
      <c r="H43" s="55" t="s">
        <v>12</v>
      </c>
      <c r="I43" s="55">
        <v>40</v>
      </c>
      <c r="J43" s="60" t="s">
        <v>685</v>
      </c>
      <c r="L43" s="55" t="e">
        <f>VLOOKUP(C43,ČP2026!$A$3:$F$145,3,FALSE())</f>
        <v>#N/A</v>
      </c>
    </row>
    <row r="44" spans="1:12">
      <c r="A44" s="59">
        <v>7</v>
      </c>
      <c r="B44" s="59">
        <v>120</v>
      </c>
      <c r="C44" s="59">
        <v>9435112</v>
      </c>
      <c r="D44" s="59"/>
      <c r="E44" s="55" t="s">
        <v>70</v>
      </c>
      <c r="F44" s="59" t="s">
        <v>16</v>
      </c>
      <c r="G44" s="59">
        <v>2007</v>
      </c>
      <c r="H44" s="55" t="s">
        <v>43</v>
      </c>
      <c r="I44" s="55">
        <v>36</v>
      </c>
      <c r="J44" s="60" t="s">
        <v>685</v>
      </c>
      <c r="L44" s="55" t="e">
        <f>VLOOKUP(C44,ČP2026!$A$3:$F$145,3,FALSE())</f>
        <v>#N/A</v>
      </c>
    </row>
    <row r="45" spans="1:12">
      <c r="A45" s="59">
        <v>8</v>
      </c>
      <c r="B45" s="59">
        <v>117</v>
      </c>
      <c r="C45" s="59">
        <v>9155166</v>
      </c>
      <c r="D45" s="59"/>
      <c r="E45" s="55" t="s">
        <v>71</v>
      </c>
      <c r="F45" s="59" t="s">
        <v>11</v>
      </c>
      <c r="G45" s="59">
        <v>2010</v>
      </c>
      <c r="H45" s="55" t="s">
        <v>12</v>
      </c>
      <c r="I45" s="55">
        <v>32</v>
      </c>
      <c r="J45" s="60" t="s">
        <v>685</v>
      </c>
      <c r="L45" s="55" t="e">
        <f>VLOOKUP(C45,ČP2026!$A$3:$F$145,3,FALSE())</f>
        <v>#N/A</v>
      </c>
    </row>
    <row r="46" spans="1:12">
      <c r="A46" s="59">
        <v>9</v>
      </c>
      <c r="B46" s="59">
        <v>131</v>
      </c>
      <c r="C46" s="59">
        <v>9435094</v>
      </c>
      <c r="D46" s="59"/>
      <c r="E46" s="55" t="s">
        <v>62</v>
      </c>
      <c r="F46" s="59" t="s">
        <v>16</v>
      </c>
      <c r="G46" s="59">
        <v>2004</v>
      </c>
      <c r="H46" s="55" t="s">
        <v>63</v>
      </c>
      <c r="I46" s="55">
        <v>29</v>
      </c>
      <c r="J46" s="60" t="s">
        <v>685</v>
      </c>
      <c r="L46" s="55" t="str">
        <f>VLOOKUP(C46,ČP2026!$A$3:$F$145,3,FALSE())</f>
        <v>KACICZAK Olga</v>
      </c>
    </row>
    <row r="47" spans="1:12">
      <c r="A47" s="59">
        <v>10</v>
      </c>
      <c r="B47" s="59">
        <v>122</v>
      </c>
      <c r="C47" s="59">
        <v>9435117</v>
      </c>
      <c r="D47" s="59"/>
      <c r="E47" s="55" t="s">
        <v>74</v>
      </c>
      <c r="F47" s="59" t="s">
        <v>16</v>
      </c>
      <c r="G47" s="59">
        <v>2008</v>
      </c>
      <c r="H47" s="55" t="s">
        <v>63</v>
      </c>
      <c r="I47" s="55">
        <v>26</v>
      </c>
      <c r="J47" s="60" t="s">
        <v>685</v>
      </c>
      <c r="L47" s="55" t="e">
        <f>VLOOKUP(C47,ČP2026!$A$3:$F$145,3,FALSE())</f>
        <v>#N/A</v>
      </c>
    </row>
    <row r="48" spans="1:12">
      <c r="A48" s="59">
        <v>11</v>
      </c>
      <c r="B48" s="59">
        <v>134</v>
      </c>
      <c r="C48" s="59">
        <v>9155165</v>
      </c>
      <c r="D48" s="59"/>
      <c r="E48" s="55" t="s">
        <v>73</v>
      </c>
      <c r="F48" s="59" t="s">
        <v>11</v>
      </c>
      <c r="G48" s="59">
        <v>2010</v>
      </c>
      <c r="H48" s="55" t="s">
        <v>12</v>
      </c>
      <c r="I48" s="55">
        <v>24</v>
      </c>
      <c r="J48" s="60" t="s">
        <v>685</v>
      </c>
      <c r="L48" s="55" t="e">
        <f>VLOOKUP(C48,ČP2026!$A$3:$F$145,3,FALSE())</f>
        <v>#N/A</v>
      </c>
    </row>
    <row r="49" spans="1:12">
      <c r="A49" s="59">
        <v>12</v>
      </c>
      <c r="B49" s="59">
        <v>135</v>
      </c>
      <c r="C49" s="59">
        <v>9435108</v>
      </c>
      <c r="D49" s="59"/>
      <c r="E49" s="55" t="s">
        <v>75</v>
      </c>
      <c r="F49" s="59" t="s">
        <v>16</v>
      </c>
      <c r="G49" s="59">
        <v>2005</v>
      </c>
      <c r="H49" s="55" t="s">
        <v>28</v>
      </c>
      <c r="I49" s="55">
        <v>22</v>
      </c>
      <c r="J49" s="60" t="s">
        <v>685</v>
      </c>
      <c r="L49" s="55" t="str">
        <f>VLOOKUP(C49,ČP2026!$A$3:$F$145,3,FALSE())</f>
        <v>SOKALSKA Zuzanna</v>
      </c>
    </row>
    <row r="50" spans="1:12">
      <c r="A50" s="59">
        <v>13</v>
      </c>
      <c r="B50" s="59">
        <v>133</v>
      </c>
      <c r="C50" s="59">
        <v>9435134</v>
      </c>
      <c r="D50" s="59"/>
      <c r="E50" s="55" t="s">
        <v>80</v>
      </c>
      <c r="F50" s="59" t="s">
        <v>16</v>
      </c>
      <c r="G50" s="59">
        <v>2010</v>
      </c>
      <c r="H50" s="55" t="s">
        <v>26</v>
      </c>
      <c r="I50" s="55">
        <v>20</v>
      </c>
      <c r="J50" s="60" t="s">
        <v>685</v>
      </c>
      <c r="L50" s="55" t="e">
        <f>VLOOKUP(C50,ČP2026!$A$3:$F$145,3,FALSE())</f>
        <v>#N/A</v>
      </c>
    </row>
    <row r="51" spans="1:12">
      <c r="A51" s="59">
        <v>14</v>
      </c>
      <c r="B51" s="59">
        <v>121</v>
      </c>
      <c r="C51" s="59">
        <v>9155116</v>
      </c>
      <c r="D51" s="59"/>
      <c r="E51" s="55" t="s">
        <v>60</v>
      </c>
      <c r="F51" s="59" t="s">
        <v>11</v>
      </c>
      <c r="G51" s="59">
        <v>2006</v>
      </c>
      <c r="H51" s="55" t="s">
        <v>47</v>
      </c>
      <c r="I51" s="55">
        <v>18</v>
      </c>
      <c r="J51" s="60" t="s">
        <v>685</v>
      </c>
      <c r="L51" s="55" t="e">
        <f>VLOOKUP(C51,ČP2026!$A$3:$F$145,3,FALSE())</f>
        <v>#N/A</v>
      </c>
    </row>
    <row r="52" spans="1:12">
      <c r="A52" s="59">
        <v>15</v>
      </c>
      <c r="B52" s="59">
        <v>139</v>
      </c>
      <c r="C52" s="59">
        <v>9155168</v>
      </c>
      <c r="D52" s="59"/>
      <c r="E52" s="55" t="s">
        <v>81</v>
      </c>
      <c r="F52" s="59" t="s">
        <v>11</v>
      </c>
      <c r="G52" s="59">
        <v>2010</v>
      </c>
      <c r="H52" s="55" t="s">
        <v>12</v>
      </c>
      <c r="I52" s="55">
        <v>16</v>
      </c>
      <c r="J52" s="60" t="s">
        <v>685</v>
      </c>
      <c r="L52" s="55" t="e">
        <f>VLOOKUP(C52,ČP2026!$A$3:$F$145,3,FALSE())</f>
        <v>#N/A</v>
      </c>
    </row>
    <row r="53" spans="1:12">
      <c r="A53" s="59">
        <v>16</v>
      </c>
      <c r="B53" s="59">
        <v>128</v>
      </c>
      <c r="C53" s="59">
        <v>9435120</v>
      </c>
      <c r="D53" s="59"/>
      <c r="E53" s="55" t="s">
        <v>76</v>
      </c>
      <c r="F53" s="59" t="s">
        <v>16</v>
      </c>
      <c r="G53" s="59">
        <v>2008</v>
      </c>
      <c r="H53" s="55" t="s">
        <v>77</v>
      </c>
      <c r="I53" s="55">
        <v>15</v>
      </c>
      <c r="J53" s="60" t="s">
        <v>685</v>
      </c>
      <c r="L53" s="55" t="e">
        <f>VLOOKUP(C53,ČP2026!$A$3:$F$145,3,FALSE())</f>
        <v>#N/A</v>
      </c>
    </row>
    <row r="54" spans="1:12">
      <c r="A54" s="59">
        <v>17</v>
      </c>
      <c r="B54" s="59">
        <v>136</v>
      </c>
      <c r="C54" s="59">
        <v>9155148</v>
      </c>
      <c r="D54" s="59"/>
      <c r="E54" s="55" t="s">
        <v>79</v>
      </c>
      <c r="F54" s="59" t="s">
        <v>11</v>
      </c>
      <c r="G54" s="59">
        <v>2008</v>
      </c>
      <c r="H54" s="55" t="s">
        <v>12</v>
      </c>
      <c r="I54" s="55">
        <v>14</v>
      </c>
      <c r="J54" s="60" t="s">
        <v>685</v>
      </c>
      <c r="L54" s="55" t="e">
        <f>VLOOKUP(C54,ČP2026!$A$3:$F$145,3,FALSE())</f>
        <v>#N/A</v>
      </c>
    </row>
    <row r="55" spans="1:12">
      <c r="A55" s="59">
        <v>18</v>
      </c>
      <c r="B55" s="59">
        <v>127</v>
      </c>
      <c r="C55" s="59">
        <v>9155108</v>
      </c>
      <c r="D55" s="59"/>
      <c r="E55" s="55" t="s">
        <v>78</v>
      </c>
      <c r="F55" s="59" t="s">
        <v>11</v>
      </c>
      <c r="G55" s="59">
        <v>2005</v>
      </c>
      <c r="H55" s="55" t="s">
        <v>12</v>
      </c>
      <c r="I55" s="55">
        <v>13</v>
      </c>
      <c r="J55" s="60" t="s">
        <v>685</v>
      </c>
      <c r="L55" s="55" t="e">
        <f>VLOOKUP(C55,ČP2026!$A$3:$F$145,3,FALSE())</f>
        <v>#N/A</v>
      </c>
    </row>
    <row r="56" spans="1:12">
      <c r="A56" s="59">
        <v>19</v>
      </c>
      <c r="B56" s="59">
        <v>129</v>
      </c>
      <c r="C56" s="59">
        <v>9155155</v>
      </c>
      <c r="D56" s="59"/>
      <c r="E56" s="55" t="s">
        <v>72</v>
      </c>
      <c r="F56" s="59" t="s">
        <v>11</v>
      </c>
      <c r="G56" s="59">
        <v>2009</v>
      </c>
      <c r="H56" s="55" t="s">
        <v>12</v>
      </c>
      <c r="I56" s="55">
        <v>12</v>
      </c>
      <c r="J56" s="60" t="s">
        <v>685</v>
      </c>
      <c r="L56" s="55" t="e">
        <f>VLOOKUP(C56,ČP2026!$A$3:$F$145,3,FALSE())</f>
        <v>#N/A</v>
      </c>
    </row>
    <row r="57" spans="1:12">
      <c r="A57" s="59">
        <v>20</v>
      </c>
      <c r="B57" s="59">
        <v>138</v>
      </c>
      <c r="C57" s="59">
        <v>9155160</v>
      </c>
      <c r="D57" s="59"/>
      <c r="E57" s="55" t="s">
        <v>82</v>
      </c>
      <c r="F57" s="59" t="s">
        <v>11</v>
      </c>
      <c r="G57" s="59">
        <v>2009</v>
      </c>
      <c r="H57" s="55"/>
      <c r="I57" s="55">
        <v>11</v>
      </c>
      <c r="J57" s="60" t="s">
        <v>685</v>
      </c>
      <c r="L57" s="55" t="e">
        <f>VLOOKUP(C57,ČP2026!$A$3:$F$145,3,FALSE())</f>
        <v>#N/A</v>
      </c>
    </row>
    <row r="58" spans="1:12">
      <c r="A58" s="59">
        <v>21</v>
      </c>
      <c r="B58" s="59">
        <v>137</v>
      </c>
      <c r="C58" s="59">
        <v>9155167</v>
      </c>
      <c r="D58" s="59"/>
      <c r="E58" s="55" t="s">
        <v>84</v>
      </c>
      <c r="F58" s="59" t="s">
        <v>11</v>
      </c>
      <c r="G58" s="59">
        <v>2010</v>
      </c>
      <c r="H58" s="55" t="s">
        <v>12</v>
      </c>
      <c r="I58" s="55">
        <v>10</v>
      </c>
      <c r="J58" s="60" t="s">
        <v>685</v>
      </c>
      <c r="L58" s="55" t="e">
        <f>VLOOKUP(C58,ČP2026!$A$3:$F$145,3,FALSE())</f>
        <v>#N/A</v>
      </c>
    </row>
    <row r="59" spans="1:12">
      <c r="A59" s="59">
        <v>22</v>
      </c>
      <c r="B59" s="59">
        <v>125</v>
      </c>
      <c r="C59" s="59">
        <v>9435099</v>
      </c>
      <c r="D59" s="59"/>
      <c r="E59" s="55" t="s">
        <v>64</v>
      </c>
      <c r="F59" s="59" t="s">
        <v>16</v>
      </c>
      <c r="G59" s="59">
        <v>2004</v>
      </c>
      <c r="H59" s="55" t="s">
        <v>31</v>
      </c>
      <c r="I59" s="55">
        <v>9</v>
      </c>
      <c r="J59" s="60" t="s">
        <v>685</v>
      </c>
      <c r="L59" s="55" t="str">
        <f>VLOOKUP(C59,ČP2026!$A$3:$F$145,3,FALSE())</f>
        <v>STOKLOSA Natalia</v>
      </c>
    </row>
    <row r="60" spans="1:12">
      <c r="A60" s="59">
        <v>1</v>
      </c>
      <c r="B60" s="59">
        <v>83</v>
      </c>
      <c r="D60" s="59">
        <v>774102</v>
      </c>
      <c r="E60" s="55" t="s">
        <v>102</v>
      </c>
      <c r="F60" s="59" t="s">
        <v>11</v>
      </c>
      <c r="G60" s="59">
        <v>2012</v>
      </c>
      <c r="H60" s="55"/>
      <c r="I60" s="55">
        <v>100</v>
      </c>
      <c r="J60" s="60" t="s">
        <v>686</v>
      </c>
      <c r="L60" t="e">
        <f>VLOOKUP(D60,ČP2026!$B$3:$C$239,2,FALSE())</f>
        <v>#N/A</v>
      </c>
    </row>
    <row r="61" spans="1:12">
      <c r="A61" s="59">
        <v>2</v>
      </c>
      <c r="B61" s="59">
        <v>89</v>
      </c>
      <c r="D61" s="59">
        <v>1111</v>
      </c>
      <c r="E61" s="55" t="s">
        <v>104</v>
      </c>
      <c r="F61" s="59" t="s">
        <v>16</v>
      </c>
      <c r="G61" s="59">
        <v>2012</v>
      </c>
      <c r="H61" s="55"/>
      <c r="I61" s="55">
        <v>80</v>
      </c>
      <c r="J61" s="60" t="s">
        <v>686</v>
      </c>
      <c r="L61" t="e">
        <f>VLOOKUP(D61,ČP2026!$B$3:$C$239,2,FALSE())</f>
        <v>#N/A</v>
      </c>
    </row>
    <row r="62" spans="1:12">
      <c r="A62" s="59">
        <v>3</v>
      </c>
      <c r="B62" s="59">
        <v>84</v>
      </c>
      <c r="D62" s="59">
        <v>774469</v>
      </c>
      <c r="E62" s="55" t="s">
        <v>107</v>
      </c>
      <c r="F62" s="59" t="s">
        <v>11</v>
      </c>
      <c r="G62" s="59">
        <v>2014</v>
      </c>
      <c r="H62" s="55"/>
      <c r="I62" s="55">
        <v>60</v>
      </c>
      <c r="J62" s="60" t="s">
        <v>686</v>
      </c>
      <c r="L62" t="str">
        <f>VLOOKUP(D62,ČP2026!$B$3:$C$239,2,FALSE())</f>
        <v>Holub Antonín</v>
      </c>
    </row>
    <row r="63" spans="1:12">
      <c r="A63" s="59">
        <v>4</v>
      </c>
      <c r="B63" s="59">
        <v>85</v>
      </c>
      <c r="D63" s="59">
        <v>1114</v>
      </c>
      <c r="E63" s="55" t="s">
        <v>105</v>
      </c>
      <c r="F63" s="59" t="s">
        <v>16</v>
      </c>
      <c r="G63" s="59">
        <v>2011</v>
      </c>
      <c r="H63" s="55"/>
      <c r="I63" s="55">
        <v>50</v>
      </c>
      <c r="J63" s="60" t="s">
        <v>686</v>
      </c>
      <c r="L63" t="e">
        <f>VLOOKUP(D63,ČP2026!$B$3:$C$239,2,FALSE())</f>
        <v>#N/A</v>
      </c>
    </row>
    <row r="64" spans="1:12">
      <c r="A64" s="59">
        <v>5</v>
      </c>
      <c r="B64" s="59">
        <v>79</v>
      </c>
      <c r="D64" s="59">
        <v>775701</v>
      </c>
      <c r="E64" s="55" t="s">
        <v>103</v>
      </c>
      <c r="F64" s="59" t="s">
        <v>11</v>
      </c>
      <c r="G64" s="59">
        <v>2011</v>
      </c>
      <c r="H64" s="55"/>
      <c r="I64" s="55">
        <v>45</v>
      </c>
      <c r="J64" s="60" t="s">
        <v>686</v>
      </c>
      <c r="L64" t="e">
        <f>VLOOKUP(D64,ČP2026!$B$3:$C$239,2,FALSE())</f>
        <v>#N/A</v>
      </c>
    </row>
    <row r="65" spans="1:12">
      <c r="A65" s="59">
        <v>6</v>
      </c>
      <c r="B65" s="59">
        <v>80</v>
      </c>
      <c r="D65" s="59">
        <v>777363</v>
      </c>
      <c r="E65" s="55" t="s">
        <v>108</v>
      </c>
      <c r="F65" s="59" t="s">
        <v>11</v>
      </c>
      <c r="G65" s="59">
        <v>2011</v>
      </c>
      <c r="H65" s="55"/>
      <c r="I65" s="55">
        <v>40</v>
      </c>
      <c r="J65" s="60" t="s">
        <v>686</v>
      </c>
      <c r="L65" t="e">
        <f>VLOOKUP(D65,ČP2026!$B$3:$C$239,2,FALSE())</f>
        <v>#N/A</v>
      </c>
    </row>
    <row r="66" spans="1:12">
      <c r="A66" s="59">
        <v>7</v>
      </c>
      <c r="B66" s="59">
        <v>81</v>
      </c>
      <c r="D66" s="59">
        <v>773200</v>
      </c>
      <c r="E66" s="55" t="s">
        <v>106</v>
      </c>
      <c r="F66" s="59" t="s">
        <v>11</v>
      </c>
      <c r="G66" s="59">
        <v>2012</v>
      </c>
      <c r="H66" s="55"/>
      <c r="I66" s="55">
        <v>36</v>
      </c>
      <c r="J66" s="60" t="s">
        <v>686</v>
      </c>
      <c r="L66" t="e">
        <f>VLOOKUP(D66,ČP2026!$B$3:$C$239,2,FALSE())</f>
        <v>#N/A</v>
      </c>
    </row>
    <row r="67" spans="1:12">
      <c r="A67" s="59">
        <v>8</v>
      </c>
      <c r="B67" s="59">
        <v>88</v>
      </c>
      <c r="D67" s="59">
        <v>775700</v>
      </c>
      <c r="E67" s="55" t="s">
        <v>687</v>
      </c>
      <c r="F67" s="59" t="s">
        <v>11</v>
      </c>
      <c r="G67" s="59">
        <v>2013</v>
      </c>
      <c r="H67" s="55"/>
      <c r="I67" s="55">
        <v>32</v>
      </c>
      <c r="J67" s="60" t="s">
        <v>686</v>
      </c>
      <c r="L67" t="str">
        <f>VLOOKUP(D67,ČP2026!$B$3:$C$239,2,FALSE())</f>
        <v>Choleva Gabriel</v>
      </c>
    </row>
    <row r="68" spans="1:12">
      <c r="A68" s="59">
        <v>9</v>
      </c>
      <c r="B68" s="59">
        <v>86</v>
      </c>
      <c r="D68" s="59">
        <v>776450</v>
      </c>
      <c r="E68" s="55" t="s">
        <v>546</v>
      </c>
      <c r="F68" s="59" t="s">
        <v>11</v>
      </c>
      <c r="G68" s="59">
        <v>2013</v>
      </c>
      <c r="H68" s="55"/>
      <c r="I68" s="55">
        <v>29</v>
      </c>
      <c r="J68" s="60" t="s">
        <v>686</v>
      </c>
      <c r="L68" t="str">
        <f>VLOOKUP(D68,ČP2026!$B$3:$C$239,2,FALSE())</f>
        <v>Reisinger Michal</v>
      </c>
    </row>
    <row r="69" spans="1:12">
      <c r="A69" s="59">
        <v>10</v>
      </c>
      <c r="B69" s="59">
        <v>87</v>
      </c>
      <c r="D69" s="59">
        <v>1112</v>
      </c>
      <c r="E69" s="55" t="s">
        <v>688</v>
      </c>
      <c r="F69" s="59" t="s">
        <v>16</v>
      </c>
      <c r="G69" s="59">
        <v>2014</v>
      </c>
      <c r="H69" s="55"/>
      <c r="I69" s="55">
        <v>26</v>
      </c>
      <c r="J69" s="60" t="s">
        <v>686</v>
      </c>
      <c r="L69" t="e">
        <f>VLOOKUP(D69,ČP2026!$B$3:$C$239,2,FALSE())</f>
        <v>#N/A</v>
      </c>
    </row>
    <row r="70" spans="1:12">
      <c r="A70" s="59">
        <v>11</v>
      </c>
      <c r="B70" s="59">
        <v>82</v>
      </c>
      <c r="D70" s="59">
        <v>778028</v>
      </c>
      <c r="E70" s="55" t="s">
        <v>110</v>
      </c>
      <c r="F70" s="59" t="s">
        <v>11</v>
      </c>
      <c r="G70" s="59">
        <v>2014</v>
      </c>
      <c r="H70" s="55"/>
      <c r="I70" s="55">
        <v>24</v>
      </c>
      <c r="J70" s="60" t="s">
        <v>686</v>
      </c>
      <c r="L70" t="str">
        <f>VLOOKUP(D70,ČP2026!$B$3:$C$239,2,FALSE())</f>
        <v>MATSUMOTO David Ayato</v>
      </c>
    </row>
    <row r="71" spans="1:12">
      <c r="A71" s="59">
        <v>12</v>
      </c>
      <c r="B71" s="59">
        <v>90</v>
      </c>
      <c r="D71" s="59">
        <v>778463</v>
      </c>
      <c r="E71" s="55" t="s">
        <v>111</v>
      </c>
      <c r="F71" s="59" t="s">
        <v>11</v>
      </c>
      <c r="G71" s="59">
        <v>2012</v>
      </c>
      <c r="H71" s="55"/>
      <c r="I71" s="55">
        <v>22</v>
      </c>
      <c r="J71" s="60" t="s">
        <v>686</v>
      </c>
      <c r="L71" t="e">
        <f>VLOOKUP(D71,ČP2026!$B$3:$C$239,2,FALSE())</f>
        <v>#N/A</v>
      </c>
    </row>
    <row r="72" spans="1:12">
      <c r="A72" s="59">
        <v>1</v>
      </c>
      <c r="B72" s="59">
        <v>163</v>
      </c>
      <c r="D72" s="59">
        <v>887885</v>
      </c>
      <c r="E72" s="55" t="s">
        <v>86</v>
      </c>
      <c r="F72" s="59" t="s">
        <v>11</v>
      </c>
      <c r="G72" s="59">
        <v>2012</v>
      </c>
      <c r="H72" s="55"/>
      <c r="I72" s="55">
        <v>100</v>
      </c>
      <c r="J72" s="60" t="s">
        <v>689</v>
      </c>
      <c r="L72" t="e">
        <f>VLOOKUP(D72,ČP2026!$B$3:$C$239,2,FALSE())</f>
        <v>#N/A</v>
      </c>
    </row>
    <row r="73" spans="1:12">
      <c r="A73" s="59">
        <v>2</v>
      </c>
      <c r="B73" s="59">
        <v>162</v>
      </c>
      <c r="D73" s="59">
        <v>886522</v>
      </c>
      <c r="E73" s="55" t="s">
        <v>87</v>
      </c>
      <c r="F73" s="59" t="s">
        <v>11</v>
      </c>
      <c r="G73" s="59">
        <v>2013</v>
      </c>
      <c r="H73" s="55"/>
      <c r="I73" s="55">
        <v>80</v>
      </c>
      <c r="J73" s="60" t="s">
        <v>689</v>
      </c>
      <c r="L73" t="str">
        <f>VLOOKUP(D73,ČP2026!$B$3:$C$239,2,FALSE())</f>
        <v>Novosadová Tereza</v>
      </c>
    </row>
    <row r="74" spans="1:12">
      <c r="A74" s="59">
        <v>3</v>
      </c>
      <c r="B74" s="59">
        <v>159</v>
      </c>
      <c r="D74" s="59">
        <v>887036</v>
      </c>
      <c r="E74" s="55" t="s">
        <v>679</v>
      </c>
      <c r="F74" s="59" t="s">
        <v>11</v>
      </c>
      <c r="G74" s="59">
        <v>2014</v>
      </c>
      <c r="H74" s="55"/>
      <c r="I74" s="55">
        <v>60</v>
      </c>
      <c r="J74" s="60" t="s">
        <v>689</v>
      </c>
      <c r="L74" t="str">
        <f>VLOOKUP(D74,ČP2026!$B$3:$C$239,2,FALSE())</f>
        <v>Niklová Evelína</v>
      </c>
    </row>
    <row r="75" spans="1:12">
      <c r="A75" s="59">
        <v>4</v>
      </c>
      <c r="B75" s="59">
        <v>160</v>
      </c>
      <c r="D75" s="59">
        <v>889802</v>
      </c>
      <c r="E75" s="55" t="s">
        <v>91</v>
      </c>
      <c r="F75" s="59" t="s">
        <v>11</v>
      </c>
      <c r="G75" s="59">
        <v>2012</v>
      </c>
      <c r="H75" s="55"/>
      <c r="I75" s="55">
        <v>50</v>
      </c>
      <c r="J75" s="60" t="s">
        <v>689</v>
      </c>
      <c r="L75" t="e">
        <f>VLOOKUP(D75,ČP2026!$B$3:$C$239,2,FALSE())</f>
        <v>#N/A</v>
      </c>
    </row>
    <row r="76" spans="1:12">
      <c r="A76" s="59">
        <v>5</v>
      </c>
      <c r="B76" s="59">
        <v>164</v>
      </c>
      <c r="D76" s="59">
        <v>887299</v>
      </c>
      <c r="E76" s="55" t="s">
        <v>690</v>
      </c>
      <c r="F76" s="59" t="s">
        <v>11</v>
      </c>
      <c r="G76" s="59">
        <v>2012</v>
      </c>
      <c r="H76" s="55"/>
      <c r="I76" s="55">
        <v>45</v>
      </c>
      <c r="J76" s="60" t="s">
        <v>689</v>
      </c>
      <c r="L76" t="e">
        <f>VLOOKUP(D76,ČP2026!$B$3:$C$239,2,FALSE())</f>
        <v>#N/A</v>
      </c>
    </row>
    <row r="77" spans="1:12">
      <c r="A77" s="59">
        <v>6</v>
      </c>
      <c r="B77" s="59">
        <v>174</v>
      </c>
      <c r="D77" s="59">
        <v>889232</v>
      </c>
      <c r="E77" s="55" t="s">
        <v>691</v>
      </c>
      <c r="F77" s="59" t="s">
        <v>11</v>
      </c>
      <c r="G77" s="59">
        <v>2012</v>
      </c>
      <c r="H77" s="55"/>
      <c r="I77" s="55">
        <v>40</v>
      </c>
      <c r="J77" s="60" t="s">
        <v>689</v>
      </c>
      <c r="L77" t="e">
        <f>VLOOKUP(D77,ČP2026!$B$3:$C$239,2,FALSE())</f>
        <v>#N/A</v>
      </c>
    </row>
    <row r="78" spans="1:12">
      <c r="A78" s="59">
        <v>7</v>
      </c>
      <c r="B78" s="59">
        <v>170</v>
      </c>
      <c r="D78" s="59">
        <v>889877</v>
      </c>
      <c r="E78" s="55" t="s">
        <v>692</v>
      </c>
      <c r="F78" s="59" t="s">
        <v>93</v>
      </c>
      <c r="G78" s="59">
        <v>2012</v>
      </c>
      <c r="H78" s="55"/>
      <c r="I78" s="55">
        <v>36</v>
      </c>
      <c r="J78" s="60" t="s">
        <v>689</v>
      </c>
      <c r="L78" t="e">
        <f>VLOOKUP(D78,ČP2026!$B$3:$C$239,2,FALSE())</f>
        <v>#N/A</v>
      </c>
    </row>
    <row r="79" spans="1:12">
      <c r="A79" s="59">
        <v>8</v>
      </c>
      <c r="B79" s="59">
        <v>172</v>
      </c>
      <c r="D79" s="59">
        <v>807444</v>
      </c>
      <c r="E79" s="55" t="s">
        <v>693</v>
      </c>
      <c r="F79" s="59" t="s">
        <v>11</v>
      </c>
      <c r="G79" s="59">
        <v>2012</v>
      </c>
      <c r="H79" s="55"/>
      <c r="I79" s="55">
        <v>32</v>
      </c>
      <c r="J79" s="60" t="s">
        <v>689</v>
      </c>
      <c r="L79" t="e">
        <f>VLOOKUP(D79,ČP2026!$B$3:$C$239,2,FALSE())</f>
        <v>#N/A</v>
      </c>
    </row>
    <row r="80" spans="1:12">
      <c r="A80" s="59">
        <v>9</v>
      </c>
      <c r="B80" s="59">
        <v>171</v>
      </c>
      <c r="D80" s="59">
        <v>1120</v>
      </c>
      <c r="E80" s="55" t="s">
        <v>88</v>
      </c>
      <c r="F80" s="59" t="s">
        <v>16</v>
      </c>
      <c r="G80" s="59">
        <v>2011</v>
      </c>
      <c r="H80" s="55"/>
      <c r="I80" s="55">
        <v>29</v>
      </c>
      <c r="J80" s="60" t="s">
        <v>689</v>
      </c>
      <c r="L80" t="e">
        <f>VLOOKUP(D80,ČP2026!$B$3:$C$239,2,FALSE())</f>
        <v>#N/A</v>
      </c>
    </row>
    <row r="81" spans="1:12">
      <c r="A81" s="59">
        <v>10</v>
      </c>
      <c r="B81" s="59">
        <v>165</v>
      </c>
      <c r="D81" s="59">
        <v>1118</v>
      </c>
      <c r="E81" s="55" t="s">
        <v>694</v>
      </c>
      <c r="F81" s="59" t="s">
        <v>16</v>
      </c>
      <c r="G81" s="59">
        <v>2014</v>
      </c>
      <c r="H81" s="55"/>
      <c r="I81" s="55">
        <v>26</v>
      </c>
      <c r="J81" s="60" t="s">
        <v>689</v>
      </c>
      <c r="L81" t="e">
        <f>VLOOKUP(D81,ČP2026!$B$3:$C$239,2,FALSE())</f>
        <v>#N/A</v>
      </c>
    </row>
    <row r="82" spans="1:12">
      <c r="A82" s="59">
        <v>11</v>
      </c>
      <c r="B82" s="59">
        <v>169</v>
      </c>
      <c r="D82" s="59">
        <v>11123</v>
      </c>
      <c r="E82" s="55" t="s">
        <v>355</v>
      </c>
      <c r="F82" s="59" t="s">
        <v>11</v>
      </c>
      <c r="G82" s="59">
        <v>2013</v>
      </c>
      <c r="H82" s="55"/>
      <c r="I82" s="55">
        <v>24</v>
      </c>
      <c r="J82" s="60" t="s">
        <v>689</v>
      </c>
      <c r="L82" t="e">
        <f>VLOOKUP(D82,ČP2026!$B$3:$C$239,2,FALSE())</f>
        <v>#N/A</v>
      </c>
    </row>
    <row r="83" spans="1:12">
      <c r="A83" s="59">
        <v>12</v>
      </c>
      <c r="B83" s="59">
        <v>175</v>
      </c>
      <c r="D83" s="59">
        <v>890303</v>
      </c>
      <c r="E83" s="55" t="s">
        <v>98</v>
      </c>
      <c r="F83" s="59" t="s">
        <v>11</v>
      </c>
      <c r="G83" s="59">
        <v>2011</v>
      </c>
      <c r="H83" s="55"/>
      <c r="I83" s="55">
        <v>22</v>
      </c>
      <c r="J83" s="60" t="s">
        <v>689</v>
      </c>
      <c r="L83" t="e">
        <f>VLOOKUP(D83,ČP2026!$B$3:$C$239,2,FALSE())</f>
        <v>#N/A</v>
      </c>
    </row>
    <row r="84" spans="1:12">
      <c r="A84" s="59">
        <v>13</v>
      </c>
      <c r="B84" s="59">
        <v>167</v>
      </c>
      <c r="D84" s="59">
        <v>1119</v>
      </c>
      <c r="E84" s="55" t="s">
        <v>99</v>
      </c>
      <c r="F84" s="59" t="s">
        <v>16</v>
      </c>
      <c r="G84" s="59">
        <v>2014</v>
      </c>
      <c r="H84" s="55"/>
      <c r="I84" s="55">
        <v>20</v>
      </c>
      <c r="J84" s="60" t="s">
        <v>689</v>
      </c>
      <c r="L84" t="e">
        <f>VLOOKUP(D84,ČP2026!$B$3:$C$239,2,FALSE())</f>
        <v>#N/A</v>
      </c>
    </row>
    <row r="85" spans="1:12">
      <c r="A85" s="59">
        <v>14</v>
      </c>
      <c r="B85" s="59">
        <v>166</v>
      </c>
      <c r="D85" s="59">
        <v>891716</v>
      </c>
      <c r="E85" s="55" t="s">
        <v>695</v>
      </c>
      <c r="F85" s="59" t="s">
        <v>11</v>
      </c>
      <c r="G85" s="59">
        <v>2021</v>
      </c>
      <c r="H85" s="55"/>
      <c r="I85" s="55">
        <v>18</v>
      </c>
      <c r="J85" s="60" t="s">
        <v>689</v>
      </c>
      <c r="L85" t="e">
        <f>VLOOKUP(D85,ČP2026!$B$3:$C$239,2,FALSE())</f>
        <v>#N/A</v>
      </c>
    </row>
    <row r="86" spans="1:12">
      <c r="A86" s="59">
        <v>15</v>
      </c>
      <c r="B86" s="59">
        <v>168</v>
      </c>
      <c r="D86" s="59">
        <v>809509</v>
      </c>
      <c r="E86" s="55" t="s">
        <v>696</v>
      </c>
      <c r="F86" s="59" t="s">
        <v>11</v>
      </c>
      <c r="G86" s="59">
        <v>2011</v>
      </c>
      <c r="H86" s="55"/>
      <c r="I86" s="55">
        <v>16</v>
      </c>
      <c r="J86" s="60" t="s">
        <v>689</v>
      </c>
      <c r="L86" t="e">
        <f>VLOOKUP(D86,ČP2026!$B$3:$C$239,2,FALSE())</f>
        <v>#N/A</v>
      </c>
    </row>
    <row r="87" spans="1:12">
      <c r="A87" s="59">
        <v>1</v>
      </c>
      <c r="B87" s="59">
        <v>93</v>
      </c>
      <c r="D87" s="59">
        <v>777031</v>
      </c>
      <c r="E87" s="55" t="s">
        <v>536</v>
      </c>
      <c r="F87" s="59" t="s">
        <v>11</v>
      </c>
      <c r="G87" s="59">
        <v>2016</v>
      </c>
      <c r="H87" s="55" t="s">
        <v>697</v>
      </c>
      <c r="I87" s="55">
        <v>60</v>
      </c>
      <c r="J87" s="60" t="s">
        <v>698</v>
      </c>
      <c r="L87" t="str">
        <f>VLOOKUP(D87,ČP2026!$B$3:$C$239,2,FALSE())</f>
        <v>Cemper Karel</v>
      </c>
    </row>
    <row r="88" spans="1:12">
      <c r="A88" s="59">
        <v>2</v>
      </c>
      <c r="B88" s="59">
        <v>96</v>
      </c>
      <c r="D88" s="59">
        <v>889228</v>
      </c>
      <c r="E88" s="55" t="s">
        <v>699</v>
      </c>
      <c r="F88" s="59" t="s">
        <v>11</v>
      </c>
      <c r="G88" s="59">
        <v>2015</v>
      </c>
      <c r="H88" s="55" t="s">
        <v>169</v>
      </c>
      <c r="I88" s="55">
        <v>48</v>
      </c>
      <c r="J88" s="60" t="s">
        <v>698</v>
      </c>
      <c r="L88" t="str">
        <f>VLOOKUP(D88,ČP2026!$B$3:$C$239,2,FALSE())</f>
        <v>Štefka Kryštof</v>
      </c>
    </row>
    <row r="89" spans="1:12">
      <c r="A89" s="59">
        <v>3</v>
      </c>
      <c r="B89" s="59">
        <v>98</v>
      </c>
      <c r="D89" s="59">
        <v>1122</v>
      </c>
      <c r="E89" s="55" t="s">
        <v>492</v>
      </c>
      <c r="F89" s="59" t="s">
        <v>16</v>
      </c>
      <c r="G89" s="59">
        <v>2015</v>
      </c>
      <c r="H89" s="55"/>
      <c r="I89" s="55">
        <v>36</v>
      </c>
      <c r="J89" s="60" t="s">
        <v>698</v>
      </c>
      <c r="L89" t="e">
        <f>VLOOKUP(D89,ČP2026!$B$3:$C$239,2,FALSE())</f>
        <v>#N/A</v>
      </c>
    </row>
    <row r="90" spans="1:12">
      <c r="A90" s="59">
        <v>4</v>
      </c>
      <c r="B90" s="59">
        <v>97</v>
      </c>
      <c r="D90" s="59">
        <v>774201</v>
      </c>
      <c r="E90" s="55" t="s">
        <v>700</v>
      </c>
      <c r="F90" s="59" t="s">
        <v>11</v>
      </c>
      <c r="G90" s="59">
        <v>2015</v>
      </c>
      <c r="H90" s="55" t="s">
        <v>697</v>
      </c>
      <c r="I90" s="55">
        <v>30</v>
      </c>
      <c r="J90" s="60" t="s">
        <v>698</v>
      </c>
      <c r="L90" t="str">
        <f>VLOOKUP(D90,ČP2026!$B$3:$C$239,2,FALSE())</f>
        <v>Votruba Vítek</v>
      </c>
    </row>
    <row r="91" spans="1:12">
      <c r="A91" s="59">
        <v>5</v>
      </c>
      <c r="B91" s="59">
        <v>95</v>
      </c>
      <c r="D91" s="59">
        <v>777747</v>
      </c>
      <c r="E91" s="55" t="s">
        <v>701</v>
      </c>
      <c r="F91" s="59" t="s">
        <v>11</v>
      </c>
      <c r="G91" s="59">
        <v>2016</v>
      </c>
      <c r="H91" s="55" t="s">
        <v>697</v>
      </c>
      <c r="I91" s="55">
        <v>27</v>
      </c>
      <c r="J91" s="60" t="s">
        <v>698</v>
      </c>
      <c r="L91" t="str">
        <f>VLOOKUP(D91,ČP2026!$B$3:$C$239,2,FALSE())</f>
        <v>Šrám Antonín</v>
      </c>
    </row>
    <row r="92" spans="1:12">
      <c r="A92" s="59">
        <v>6</v>
      </c>
      <c r="B92" s="59">
        <v>94</v>
      </c>
      <c r="D92" s="59">
        <v>777654</v>
      </c>
      <c r="E92" s="55" t="s">
        <v>515</v>
      </c>
      <c r="F92" s="59" t="s">
        <v>11</v>
      </c>
      <c r="G92" s="59">
        <v>2019</v>
      </c>
      <c r="H92" s="55" t="s">
        <v>189</v>
      </c>
      <c r="I92" s="55">
        <v>24</v>
      </c>
      <c r="J92" s="60" t="s">
        <v>698</v>
      </c>
      <c r="L92" t="str">
        <f>VLOOKUP(D92,ČP2026!$B$3:$C$239,2,FALSE())</f>
        <v>Kolman Darek</v>
      </c>
    </row>
    <row r="93" spans="1:12">
      <c r="A93" s="59">
        <v>1</v>
      </c>
      <c r="B93" s="59">
        <v>175</v>
      </c>
      <c r="D93" s="59">
        <v>887899</v>
      </c>
      <c r="E93" s="55" t="s">
        <v>702</v>
      </c>
      <c r="F93" s="59" t="s">
        <v>11</v>
      </c>
      <c r="G93" s="59">
        <v>2015</v>
      </c>
      <c r="H93" s="55" t="s">
        <v>703</v>
      </c>
      <c r="I93" s="55">
        <v>50</v>
      </c>
      <c r="J93" s="60" t="s">
        <v>704</v>
      </c>
      <c r="L93" t="str">
        <f>VLOOKUP(D93,ČP2026!$B$3:$C$239,2,FALSE())</f>
        <v>Holubová Věra</v>
      </c>
    </row>
    <row r="94" spans="1:12">
      <c r="A94" s="59">
        <v>2</v>
      </c>
      <c r="B94" s="59">
        <v>177</v>
      </c>
      <c r="D94" s="59">
        <v>889861</v>
      </c>
      <c r="E94" s="55" t="s">
        <v>705</v>
      </c>
      <c r="F94" s="59" t="s">
        <v>11</v>
      </c>
      <c r="G94" s="59">
        <v>2015</v>
      </c>
      <c r="H94" s="55" t="s">
        <v>697</v>
      </c>
      <c r="I94" s="55">
        <v>40</v>
      </c>
      <c r="J94" s="60" t="s">
        <v>704</v>
      </c>
      <c r="L94" t="str">
        <f>VLOOKUP(D94,ČP2026!$B$3:$C$239,2,FALSE())</f>
        <v>RYSOVÁ Magdalena</v>
      </c>
    </row>
    <row r="95" spans="1:12">
      <c r="A95" s="59">
        <v>3</v>
      </c>
      <c r="B95" s="59">
        <v>178</v>
      </c>
      <c r="D95" s="59">
        <v>891717</v>
      </c>
      <c r="E95" s="55" t="s">
        <v>706</v>
      </c>
      <c r="F95" s="59" t="s">
        <v>11</v>
      </c>
      <c r="G95" s="59">
        <v>2017</v>
      </c>
      <c r="H95" s="55" t="s">
        <v>12</v>
      </c>
      <c r="I95" s="55">
        <v>30</v>
      </c>
      <c r="J95" s="60" t="s">
        <v>704</v>
      </c>
      <c r="L95" t="str">
        <f>VLOOKUP(D95,ČP2026!$B$3:$C$239,2,FALSE())</f>
        <v>VLACHOVÁ Valerie</v>
      </c>
    </row>
    <row r="96" spans="1:12">
      <c r="A96" s="59">
        <v>4</v>
      </c>
      <c r="B96" s="59">
        <v>179</v>
      </c>
      <c r="D96" s="59">
        <v>890527</v>
      </c>
      <c r="E96" s="55" t="s">
        <v>707</v>
      </c>
      <c r="F96" s="59" t="s">
        <v>11</v>
      </c>
      <c r="G96" s="59">
        <v>2016</v>
      </c>
      <c r="H96" s="55" t="s">
        <v>708</v>
      </c>
      <c r="I96" s="55">
        <v>25</v>
      </c>
      <c r="J96" s="60" t="s">
        <v>704</v>
      </c>
      <c r="L96" t="str">
        <f>VLOOKUP(D96,ČP2026!$B$3:$C$239,2,FALSE())</f>
        <v>Zifčáková Justýna</v>
      </c>
    </row>
    <row r="97" spans="1:12">
      <c r="A97" s="59">
        <v>5</v>
      </c>
      <c r="B97" s="59">
        <v>176</v>
      </c>
      <c r="D97" s="59">
        <v>889860</v>
      </c>
      <c r="E97" s="55" t="s">
        <v>709</v>
      </c>
      <c r="F97" s="59" t="s">
        <v>11</v>
      </c>
      <c r="G97" s="59">
        <v>2017</v>
      </c>
      <c r="H97" s="55" t="s">
        <v>697</v>
      </c>
      <c r="I97" s="55">
        <v>22.5</v>
      </c>
      <c r="J97" s="60" t="s">
        <v>704</v>
      </c>
      <c r="L97" t="str">
        <f>VLOOKUP(D97,ČP2026!$B$3:$C$239,2,FALSE())</f>
        <v>RYSOVÁ Barbora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3"/>
  <sheetViews>
    <sheetView workbookViewId="0">
      <selection activeCell="I1" sqref="I1:I1048576"/>
    </sheetView>
  </sheetViews>
  <sheetFormatPr defaultRowHeight="13.5"/>
  <cols>
    <col min="12" max="12" width="20.875" bestFit="1" customWidth="1"/>
  </cols>
  <sheetData>
    <row r="1" spans="1:12" ht="13.9" customHeight="1">
      <c r="A1" s="50" t="s">
        <v>0</v>
      </c>
      <c r="B1" s="50" t="s">
        <v>1</v>
      </c>
      <c r="C1" s="50" t="s">
        <v>2</v>
      </c>
      <c r="D1" s="50"/>
      <c r="E1" s="50" t="s">
        <v>3</v>
      </c>
      <c r="F1" s="50" t="s">
        <v>4</v>
      </c>
      <c r="G1" s="50" t="s">
        <v>5</v>
      </c>
      <c r="H1" s="50" t="s">
        <v>6</v>
      </c>
      <c r="I1" s="50" t="s">
        <v>7</v>
      </c>
      <c r="J1" s="50" t="s">
        <v>8</v>
      </c>
    </row>
    <row r="2" spans="1:12" ht="13.9" customHeight="1">
      <c r="A2" s="51" t="s">
        <v>9</v>
      </c>
      <c r="B2" s="52"/>
      <c r="C2" s="52"/>
      <c r="D2" s="52"/>
      <c r="E2" s="52"/>
      <c r="F2" s="52"/>
      <c r="G2" s="52"/>
      <c r="H2" s="52"/>
      <c r="I2" s="52"/>
      <c r="J2" s="52"/>
    </row>
    <row r="3" spans="1:12">
      <c r="A3" s="53">
        <v>1</v>
      </c>
      <c r="B3" s="53">
        <v>25</v>
      </c>
      <c r="C3" s="53">
        <v>9150333</v>
      </c>
      <c r="D3" s="53"/>
      <c r="E3" s="54" t="s">
        <v>10</v>
      </c>
      <c r="F3" s="54" t="s">
        <v>11</v>
      </c>
      <c r="G3" s="53">
        <v>2006</v>
      </c>
      <c r="H3" s="54" t="s">
        <v>12</v>
      </c>
      <c r="I3" s="54">
        <v>100</v>
      </c>
      <c r="J3" s="54" t="s">
        <v>9</v>
      </c>
      <c r="L3" s="55" t="e">
        <f>VLOOKUP(C3,ČP2026!$A$3:$F$145,3,FALSE())</f>
        <v>#N/A</v>
      </c>
    </row>
    <row r="4" spans="1:12">
      <c r="A4" s="53">
        <v>2</v>
      </c>
      <c r="B4" s="53">
        <v>23</v>
      </c>
      <c r="C4" s="53">
        <v>9320222</v>
      </c>
      <c r="D4" s="53"/>
      <c r="E4" s="54" t="s">
        <v>13</v>
      </c>
      <c r="F4" s="54" t="s">
        <v>14</v>
      </c>
      <c r="G4" s="53">
        <v>2005</v>
      </c>
      <c r="H4" s="54"/>
      <c r="I4" s="54">
        <v>80</v>
      </c>
      <c r="J4" s="54" t="s">
        <v>9</v>
      </c>
      <c r="L4" s="55" t="str">
        <f>VLOOKUP(C4,ČP2026!$A$3:$F$145,3,FALSE())</f>
        <v>PARK Jisung</v>
      </c>
    </row>
    <row r="5" spans="1:12">
      <c r="A5" s="53">
        <v>3</v>
      </c>
      <c r="B5" s="53">
        <v>17</v>
      </c>
      <c r="C5" s="53">
        <v>9430208</v>
      </c>
      <c r="D5" s="53"/>
      <c r="E5" s="54" t="s">
        <v>15</v>
      </c>
      <c r="F5" s="54" t="s">
        <v>16</v>
      </c>
      <c r="G5" s="53">
        <v>2006</v>
      </c>
      <c r="H5" s="54" t="s">
        <v>17</v>
      </c>
      <c r="I5" s="54">
        <v>60</v>
      </c>
      <c r="J5" s="54" t="s">
        <v>9</v>
      </c>
      <c r="L5" s="55" t="str">
        <f>VLOOKUP(C5,ČP2026!$A$3:$F$145,3,FALSE())</f>
        <v>KULPINSKI Anatol</v>
      </c>
    </row>
    <row r="6" spans="1:12">
      <c r="A6" s="53">
        <v>4</v>
      </c>
      <c r="B6" s="53">
        <v>19</v>
      </c>
      <c r="C6" s="53">
        <v>9150213</v>
      </c>
      <c r="D6" s="53"/>
      <c r="E6" s="54" t="s">
        <v>18</v>
      </c>
      <c r="F6" s="54" t="s">
        <v>11</v>
      </c>
      <c r="G6" s="53">
        <v>1981</v>
      </c>
      <c r="H6" s="54"/>
      <c r="I6" s="54">
        <v>50</v>
      </c>
      <c r="J6" s="54" t="s">
        <v>9</v>
      </c>
      <c r="L6" s="55" t="e">
        <f>VLOOKUP(C6,ČP2026!$A$3:$F$145,3,FALSE())</f>
        <v>#N/A</v>
      </c>
    </row>
    <row r="7" spans="1:12">
      <c r="A7" s="53">
        <v>5</v>
      </c>
      <c r="B7" s="53">
        <v>31</v>
      </c>
      <c r="C7" s="53">
        <v>9430154</v>
      </c>
      <c r="D7" s="53"/>
      <c r="E7" s="54" t="s">
        <v>19</v>
      </c>
      <c r="F7" s="54" t="s">
        <v>16</v>
      </c>
      <c r="G7" s="53">
        <v>2001</v>
      </c>
      <c r="H7" s="54" t="s">
        <v>20</v>
      </c>
      <c r="I7" s="54">
        <v>45</v>
      </c>
      <c r="J7" s="54" t="s">
        <v>9</v>
      </c>
      <c r="L7" s="55" t="str">
        <f>VLOOKUP(C7,ČP2026!$A$3:$F$145,3,FALSE())</f>
        <v>LUBONSKI Jakub</v>
      </c>
    </row>
    <row r="8" spans="1:12">
      <c r="A8" s="53">
        <v>6</v>
      </c>
      <c r="B8" s="53">
        <v>27</v>
      </c>
      <c r="C8" s="53">
        <v>9150387</v>
      </c>
      <c r="D8" s="53"/>
      <c r="E8" s="54" t="s">
        <v>21</v>
      </c>
      <c r="F8" s="54" t="s">
        <v>11</v>
      </c>
      <c r="G8" s="53">
        <v>2007</v>
      </c>
      <c r="H8" s="54" t="s">
        <v>22</v>
      </c>
      <c r="I8" s="54">
        <v>40</v>
      </c>
      <c r="J8" s="54" t="s">
        <v>9</v>
      </c>
      <c r="L8" s="55" t="e">
        <f>VLOOKUP(C8,ČP2026!$A$3:$F$145,3,FALSE())</f>
        <v>#N/A</v>
      </c>
    </row>
    <row r="9" spans="1:12">
      <c r="A9" s="53">
        <v>7</v>
      </c>
      <c r="B9" s="53">
        <v>22</v>
      </c>
      <c r="C9" s="53">
        <v>9150317</v>
      </c>
      <c r="D9" s="53"/>
      <c r="E9" s="54" t="s">
        <v>23</v>
      </c>
      <c r="F9" s="54" t="s">
        <v>11</v>
      </c>
      <c r="G9" s="53">
        <v>2004</v>
      </c>
      <c r="H9" s="54" t="s">
        <v>12</v>
      </c>
      <c r="I9" s="54">
        <v>36</v>
      </c>
      <c r="J9" s="54" t="s">
        <v>9</v>
      </c>
      <c r="L9" s="55" t="e">
        <f>VLOOKUP(C9,ČP2026!$A$3:$F$145,3,FALSE())</f>
        <v>#N/A</v>
      </c>
    </row>
    <row r="10" spans="1:12">
      <c r="A10" s="53">
        <v>8</v>
      </c>
      <c r="B10" s="53">
        <v>41</v>
      </c>
      <c r="C10" s="53">
        <v>9150231</v>
      </c>
      <c r="D10" s="53"/>
      <c r="E10" s="54" t="s">
        <v>24</v>
      </c>
      <c r="F10" s="54" t="s">
        <v>11</v>
      </c>
      <c r="G10" s="53">
        <v>2001</v>
      </c>
      <c r="H10" s="54" t="s">
        <v>12</v>
      </c>
      <c r="I10" s="54">
        <v>32</v>
      </c>
      <c r="J10" s="54" t="s">
        <v>9</v>
      </c>
      <c r="L10" s="55" t="e">
        <f>VLOOKUP(C10,ČP2026!$A$3:$F$145,3,FALSE())</f>
        <v>#N/A</v>
      </c>
    </row>
    <row r="11" spans="1:12">
      <c r="A11" s="53">
        <v>9</v>
      </c>
      <c r="B11" s="53">
        <v>18</v>
      </c>
      <c r="C11" s="53">
        <v>9430193</v>
      </c>
      <c r="D11" s="53"/>
      <c r="E11" s="54" t="s">
        <v>25</v>
      </c>
      <c r="F11" s="54" t="s">
        <v>16</v>
      </c>
      <c r="G11" s="53">
        <v>2004</v>
      </c>
      <c r="H11" s="54" t="s">
        <v>26</v>
      </c>
      <c r="I11" s="54">
        <v>29</v>
      </c>
      <c r="J11" s="54" t="s">
        <v>9</v>
      </c>
      <c r="L11" s="55" t="str">
        <f>VLOOKUP(C11,ČP2026!$A$3:$F$145,3,FALSE())</f>
        <v>MIKOLAJCZYK Maciej</v>
      </c>
    </row>
    <row r="12" spans="1:12">
      <c r="A12" s="53">
        <v>10</v>
      </c>
      <c r="B12" s="53">
        <v>36</v>
      </c>
      <c r="C12" s="53">
        <v>9430231</v>
      </c>
      <c r="D12" s="53"/>
      <c r="E12" s="54" t="s">
        <v>27</v>
      </c>
      <c r="F12" s="54" t="s">
        <v>16</v>
      </c>
      <c r="G12" s="53">
        <v>2008</v>
      </c>
      <c r="H12" s="54" t="s">
        <v>28</v>
      </c>
      <c r="I12" s="54">
        <v>26</v>
      </c>
      <c r="J12" s="54" t="s">
        <v>9</v>
      </c>
      <c r="L12" s="55" t="e">
        <f>VLOOKUP(C12,ČP2026!$A$3:$F$145,3,FALSE())</f>
        <v>#N/A</v>
      </c>
    </row>
    <row r="13" spans="1:12">
      <c r="A13" s="53">
        <v>11</v>
      </c>
      <c r="B13" s="53">
        <v>40</v>
      </c>
      <c r="C13" s="53">
        <v>9150271</v>
      </c>
      <c r="D13" s="53"/>
      <c r="E13" s="54" t="s">
        <v>29</v>
      </c>
      <c r="F13" s="54" t="s">
        <v>11</v>
      </c>
      <c r="G13" s="53">
        <v>2003</v>
      </c>
      <c r="H13" s="54"/>
      <c r="I13" s="54">
        <v>24</v>
      </c>
      <c r="J13" s="54" t="s">
        <v>9</v>
      </c>
      <c r="L13" s="55" t="e">
        <f>VLOOKUP(C13,ČP2026!$A$3:$F$145,3,FALSE())</f>
        <v>#N/A</v>
      </c>
    </row>
    <row r="14" spans="1:12">
      <c r="A14" s="53">
        <v>12</v>
      </c>
      <c r="B14" s="53">
        <v>37</v>
      </c>
      <c r="C14" s="53">
        <v>9430247</v>
      </c>
      <c r="D14" s="53"/>
      <c r="E14" s="54" t="s">
        <v>30</v>
      </c>
      <c r="F14" s="54" t="s">
        <v>16</v>
      </c>
      <c r="G14" s="53">
        <v>2010</v>
      </c>
      <c r="H14" s="54" t="s">
        <v>31</v>
      </c>
      <c r="I14" s="54">
        <v>22</v>
      </c>
      <c r="J14" s="54" t="s">
        <v>9</v>
      </c>
      <c r="L14" s="55" t="e">
        <f>VLOOKUP(C14,ČP2026!$A$3:$F$145,3,FALSE())</f>
        <v>#N/A</v>
      </c>
    </row>
    <row r="15" spans="1:12">
      <c r="A15" s="53">
        <v>13</v>
      </c>
      <c r="B15" s="53">
        <v>30</v>
      </c>
      <c r="C15" s="53">
        <v>9430173</v>
      </c>
      <c r="D15" s="53"/>
      <c r="E15" s="54" t="s">
        <v>32</v>
      </c>
      <c r="F15" s="54" t="s">
        <v>16</v>
      </c>
      <c r="G15" s="53">
        <v>1989</v>
      </c>
      <c r="H15" s="54" t="s">
        <v>33</v>
      </c>
      <c r="I15" s="54">
        <v>20</v>
      </c>
      <c r="J15" s="54" t="s">
        <v>9</v>
      </c>
      <c r="L15" s="55" t="str">
        <f>VLOOKUP(C15,ČP2026!$A$3:$F$145,3,FALSE())</f>
        <v>PIEKAJ Łukasz</v>
      </c>
    </row>
    <row r="16" spans="1:12">
      <c r="A16" s="53">
        <v>14</v>
      </c>
      <c r="B16" s="53">
        <v>29</v>
      </c>
      <c r="C16" s="53">
        <v>1473042</v>
      </c>
      <c r="D16" s="53"/>
      <c r="E16" s="54" t="s">
        <v>34</v>
      </c>
      <c r="F16" s="54" t="s">
        <v>11</v>
      </c>
      <c r="G16" s="53">
        <v>1980</v>
      </c>
      <c r="H16" s="54" t="s">
        <v>35</v>
      </c>
      <c r="I16" s="54">
        <v>18</v>
      </c>
      <c r="J16" s="54" t="s">
        <v>9</v>
      </c>
      <c r="L16" s="55" t="e">
        <f>VLOOKUP(C16,ČP2026!$A$3:$F$145,3,FALSE())</f>
        <v>#N/A</v>
      </c>
    </row>
    <row r="17" spans="1:12">
      <c r="A17" s="53">
        <v>15</v>
      </c>
      <c r="B17" s="53">
        <v>34</v>
      </c>
      <c r="C17" s="53">
        <v>9150344</v>
      </c>
      <c r="D17" s="53"/>
      <c r="E17" s="54" t="s">
        <v>36</v>
      </c>
      <c r="F17" s="54" t="s">
        <v>11</v>
      </c>
      <c r="G17" s="53">
        <v>2006</v>
      </c>
      <c r="H17" s="54" t="s">
        <v>37</v>
      </c>
      <c r="I17" s="54">
        <v>16</v>
      </c>
      <c r="J17" s="54" t="s">
        <v>9</v>
      </c>
      <c r="L17" s="55" t="e">
        <f>VLOOKUP(C17,ČP2026!$A$3:$F$145,3,FALSE())</f>
        <v>#N/A</v>
      </c>
    </row>
    <row r="18" spans="1:12">
      <c r="A18" s="53">
        <v>16</v>
      </c>
      <c r="B18" s="53">
        <v>39</v>
      </c>
      <c r="C18" s="53">
        <v>7150003</v>
      </c>
      <c r="D18" s="53"/>
      <c r="E18" s="54" t="s">
        <v>38</v>
      </c>
      <c r="F18" s="54" t="s">
        <v>11</v>
      </c>
      <c r="G18" s="53">
        <v>1973</v>
      </c>
      <c r="H18" s="54"/>
      <c r="I18" s="54">
        <v>15</v>
      </c>
      <c r="J18" s="54" t="s">
        <v>9</v>
      </c>
      <c r="L18" s="55" t="e">
        <f>VLOOKUP(C18,ČP2026!$A$3:$F$145,3,FALSE())</f>
        <v>#N/A</v>
      </c>
    </row>
    <row r="19" spans="1:12">
      <c r="A19" s="53">
        <v>17</v>
      </c>
      <c r="B19" s="53">
        <v>45</v>
      </c>
      <c r="C19" s="53">
        <v>9430248</v>
      </c>
      <c r="D19" s="53"/>
      <c r="E19" s="54" t="s">
        <v>39</v>
      </c>
      <c r="F19" s="54" t="s">
        <v>16</v>
      </c>
      <c r="G19" s="53">
        <v>2010</v>
      </c>
      <c r="H19" s="54" t="s">
        <v>31</v>
      </c>
      <c r="I19" s="54">
        <v>14</v>
      </c>
      <c r="J19" s="54" t="s">
        <v>9</v>
      </c>
      <c r="L19" s="55" t="e">
        <f>VLOOKUP(C19,ČP2026!$A$3:$F$145,3,FALSE())</f>
        <v>#N/A</v>
      </c>
    </row>
    <row r="20" spans="1:12">
      <c r="A20" s="53">
        <v>18</v>
      </c>
      <c r="B20" s="53">
        <v>33</v>
      </c>
      <c r="C20" s="53">
        <v>9150316</v>
      </c>
      <c r="D20" s="53"/>
      <c r="E20" s="54" t="s">
        <v>40</v>
      </c>
      <c r="F20" s="54" t="s">
        <v>11</v>
      </c>
      <c r="G20" s="53">
        <v>2004</v>
      </c>
      <c r="H20" s="54"/>
      <c r="I20" s="54">
        <v>13</v>
      </c>
      <c r="J20" s="54" t="s">
        <v>9</v>
      </c>
      <c r="L20" s="55" t="e">
        <f>VLOOKUP(C20,ČP2026!$A$3:$F$145,3,FALSE())</f>
        <v>#N/A</v>
      </c>
    </row>
    <row r="21" spans="1:12">
      <c r="A21" s="53">
        <v>19</v>
      </c>
      <c r="B21" s="53">
        <v>42</v>
      </c>
      <c r="C21" s="53">
        <v>9150394</v>
      </c>
      <c r="D21" s="53"/>
      <c r="E21" s="54" t="s">
        <v>41</v>
      </c>
      <c r="F21" s="54" t="s">
        <v>11</v>
      </c>
      <c r="G21" s="53">
        <v>2008</v>
      </c>
      <c r="H21" s="54" t="s">
        <v>12</v>
      </c>
      <c r="I21" s="54">
        <v>12</v>
      </c>
      <c r="J21" s="54" t="s">
        <v>9</v>
      </c>
      <c r="L21" s="55" t="e">
        <f>VLOOKUP(C21,ČP2026!$A$3:$F$145,3,FALSE())</f>
        <v>#N/A</v>
      </c>
    </row>
    <row r="22" spans="1:12">
      <c r="A22" s="53">
        <v>20</v>
      </c>
      <c r="B22" s="53">
        <v>35</v>
      </c>
      <c r="C22" s="53">
        <v>9430220</v>
      </c>
      <c r="D22" s="53"/>
      <c r="E22" s="54" t="s">
        <v>42</v>
      </c>
      <c r="F22" s="54" t="s">
        <v>16</v>
      </c>
      <c r="G22" s="53">
        <v>2007</v>
      </c>
      <c r="H22" s="54" t="s">
        <v>43</v>
      </c>
      <c r="I22" s="54">
        <v>11</v>
      </c>
      <c r="J22" s="54" t="s">
        <v>9</v>
      </c>
      <c r="L22" s="55" t="e">
        <f>VLOOKUP(C22,ČP2026!$A$3:$F$145,3,FALSE())</f>
        <v>#N/A</v>
      </c>
    </row>
    <row r="23" spans="1:12">
      <c r="A23" s="53">
        <v>21</v>
      </c>
      <c r="B23" s="53">
        <v>43</v>
      </c>
      <c r="C23" s="53">
        <v>9150421</v>
      </c>
      <c r="D23" s="53"/>
      <c r="E23" s="54" t="s">
        <v>44</v>
      </c>
      <c r="F23" s="54" t="s">
        <v>11</v>
      </c>
      <c r="G23" s="53">
        <v>2010</v>
      </c>
      <c r="H23" s="54" t="s">
        <v>12</v>
      </c>
      <c r="I23" s="54">
        <v>10</v>
      </c>
      <c r="J23" s="54" t="s">
        <v>9</v>
      </c>
      <c r="L23" s="55" t="e">
        <f>VLOOKUP(C23,ČP2026!$A$3:$F$145,3,FALSE())</f>
        <v>#N/A</v>
      </c>
    </row>
    <row r="24" spans="1:12">
      <c r="A24" s="53">
        <v>22</v>
      </c>
      <c r="B24" s="53">
        <v>48</v>
      </c>
      <c r="C24" s="53">
        <v>9150184</v>
      </c>
      <c r="D24" s="53"/>
      <c r="E24" s="54" t="s">
        <v>45</v>
      </c>
      <c r="F24" s="54" t="s">
        <v>11</v>
      </c>
      <c r="G24" s="53">
        <v>1971</v>
      </c>
      <c r="H24" s="54" t="s">
        <v>12</v>
      </c>
      <c r="I24" s="54">
        <v>9</v>
      </c>
      <c r="J24" s="54" t="s">
        <v>9</v>
      </c>
      <c r="L24" s="55" t="e">
        <f>VLOOKUP(C24,ČP2026!$A$3:$F$145,3,FALSE())</f>
        <v>#N/A</v>
      </c>
    </row>
    <row r="25" spans="1:12">
      <c r="A25" s="53">
        <v>23</v>
      </c>
      <c r="B25" s="53">
        <v>21</v>
      </c>
      <c r="C25" s="53">
        <v>9150345</v>
      </c>
      <c r="D25" s="53"/>
      <c r="E25" s="54" t="s">
        <v>46</v>
      </c>
      <c r="F25" s="54" t="s">
        <v>11</v>
      </c>
      <c r="G25" s="53">
        <v>2008</v>
      </c>
      <c r="H25" s="54" t="s">
        <v>47</v>
      </c>
      <c r="I25" s="54">
        <v>8</v>
      </c>
      <c r="J25" s="54" t="s">
        <v>9</v>
      </c>
      <c r="L25" s="55" t="e">
        <f>VLOOKUP(C25,ČP2026!$A$3:$F$145,3,FALSE())</f>
        <v>#N/A</v>
      </c>
    </row>
    <row r="26" spans="1:12">
      <c r="A26" s="53">
        <v>24</v>
      </c>
      <c r="B26" s="53">
        <v>52</v>
      </c>
      <c r="C26" s="53">
        <v>9150432</v>
      </c>
      <c r="D26" s="53"/>
      <c r="E26" s="54" t="s">
        <v>48</v>
      </c>
      <c r="F26" s="54" t="s">
        <v>11</v>
      </c>
      <c r="G26" s="53">
        <v>2010</v>
      </c>
      <c r="H26" s="54"/>
      <c r="I26" s="54">
        <v>7</v>
      </c>
      <c r="J26" s="54" t="s">
        <v>9</v>
      </c>
      <c r="L26" s="55" t="e">
        <f>VLOOKUP(C26,ČP2026!$A$3:$F$145,3,FALSE())</f>
        <v>#N/A</v>
      </c>
    </row>
    <row r="27" spans="1:12">
      <c r="A27" s="53">
        <v>25</v>
      </c>
      <c r="B27" s="53">
        <v>46</v>
      </c>
      <c r="C27" s="53">
        <v>9150198</v>
      </c>
      <c r="D27" s="53"/>
      <c r="E27" s="54" t="s">
        <v>49</v>
      </c>
      <c r="F27" s="54" t="s">
        <v>11</v>
      </c>
      <c r="G27" s="53">
        <v>1977</v>
      </c>
      <c r="H27" s="54"/>
      <c r="I27" s="54">
        <v>6</v>
      </c>
      <c r="J27" s="54" t="s">
        <v>9</v>
      </c>
      <c r="L27" s="55" t="e">
        <f>VLOOKUP(C27,ČP2026!$A$3:$F$145,3,FALSE())</f>
        <v>#N/A</v>
      </c>
    </row>
    <row r="28" spans="1:12">
      <c r="A28" s="53">
        <v>26</v>
      </c>
      <c r="B28" s="53">
        <v>47</v>
      </c>
      <c r="C28" s="53">
        <v>9150347</v>
      </c>
      <c r="D28" s="53"/>
      <c r="E28" s="54" t="s">
        <v>50</v>
      </c>
      <c r="F28" s="54" t="s">
        <v>11</v>
      </c>
      <c r="G28" s="53">
        <v>1972</v>
      </c>
      <c r="H28" s="54" t="s">
        <v>12</v>
      </c>
      <c r="I28" s="54">
        <v>5</v>
      </c>
      <c r="J28" s="54" t="s">
        <v>9</v>
      </c>
      <c r="L28" s="55" t="e">
        <f>VLOOKUP(C28,ČP2026!$A$3:$F$145,3,FALSE())</f>
        <v>#N/A</v>
      </c>
    </row>
    <row r="29" spans="1:12">
      <c r="A29" s="53">
        <v>27</v>
      </c>
      <c r="B29" s="53">
        <v>32</v>
      </c>
      <c r="C29" s="53">
        <v>9150015</v>
      </c>
      <c r="D29" s="53"/>
      <c r="E29" s="54" t="s">
        <v>51</v>
      </c>
      <c r="F29" s="54" t="s">
        <v>11</v>
      </c>
      <c r="G29" s="53">
        <v>1984</v>
      </c>
      <c r="H29" s="54"/>
      <c r="I29" s="54">
        <v>4.5</v>
      </c>
      <c r="J29" s="54" t="s">
        <v>9</v>
      </c>
      <c r="L29" s="55" t="e">
        <f>VLOOKUP(C29,ČP2026!$A$3:$F$145,3,FALSE())</f>
        <v>#N/A</v>
      </c>
    </row>
    <row r="30" spans="1:12">
      <c r="A30" s="53">
        <v>28</v>
      </c>
      <c r="B30" s="53">
        <v>44</v>
      </c>
      <c r="C30" s="53">
        <v>9150422</v>
      </c>
      <c r="D30" s="53"/>
      <c r="E30" s="54" t="s">
        <v>52</v>
      </c>
      <c r="F30" s="54" t="s">
        <v>11</v>
      </c>
      <c r="G30" s="53">
        <v>2010</v>
      </c>
      <c r="H30" s="54" t="s">
        <v>12</v>
      </c>
      <c r="I30" s="54">
        <v>4</v>
      </c>
      <c r="J30" s="54" t="s">
        <v>9</v>
      </c>
      <c r="L30" s="55" t="e">
        <f>VLOOKUP(C30,ČP2026!$A$3:$F$145,3,FALSE())</f>
        <v>#N/A</v>
      </c>
    </row>
    <row r="31" spans="1:12">
      <c r="A31" s="53">
        <v>29</v>
      </c>
      <c r="B31" s="53">
        <v>50</v>
      </c>
      <c r="C31" s="53">
        <v>9150185</v>
      </c>
      <c r="D31" s="53"/>
      <c r="E31" s="54" t="s">
        <v>53</v>
      </c>
      <c r="F31" s="54" t="s">
        <v>11</v>
      </c>
      <c r="G31" s="53">
        <v>1953</v>
      </c>
      <c r="H31" s="54" t="s">
        <v>12</v>
      </c>
      <c r="I31" s="54">
        <v>3.6</v>
      </c>
      <c r="J31" s="54" t="s">
        <v>9</v>
      </c>
      <c r="L31" s="55" t="e">
        <f>VLOOKUP(C31,ČP2026!$A$3:$F$145,3,FALSE())</f>
        <v>#N/A</v>
      </c>
    </row>
    <row r="32" spans="1:12">
      <c r="A32" s="53">
        <v>30</v>
      </c>
      <c r="B32" s="53">
        <v>38</v>
      </c>
      <c r="C32" s="53">
        <v>1698276</v>
      </c>
      <c r="D32" s="53"/>
      <c r="E32" s="54" t="s">
        <v>54</v>
      </c>
      <c r="F32" s="54" t="s">
        <v>11</v>
      </c>
      <c r="G32" s="53">
        <v>1974</v>
      </c>
      <c r="H32" s="54" t="s">
        <v>12</v>
      </c>
      <c r="I32" s="54">
        <v>3.2</v>
      </c>
      <c r="J32" s="54" t="s">
        <v>9</v>
      </c>
      <c r="L32" s="55" t="e">
        <f>VLOOKUP(C32,ČP2026!$A$3:$F$145,3,FALSE())</f>
        <v>#N/A</v>
      </c>
    </row>
    <row r="33" spans="1:12">
      <c r="A33" s="53">
        <v>31</v>
      </c>
      <c r="B33" s="53">
        <v>20</v>
      </c>
      <c r="C33" s="53">
        <v>1695463</v>
      </c>
      <c r="D33" s="53"/>
      <c r="E33" s="54" t="s">
        <v>55</v>
      </c>
      <c r="F33" s="54" t="s">
        <v>11</v>
      </c>
      <c r="G33" s="53">
        <v>1977</v>
      </c>
      <c r="H33" s="54"/>
      <c r="I33" s="54">
        <v>2.8</v>
      </c>
      <c r="J33" s="54" t="s">
        <v>9</v>
      </c>
      <c r="L33" s="55" t="e">
        <f>VLOOKUP(C33,ČP2026!$A$3:$F$145,3,FALSE())</f>
        <v>#N/A</v>
      </c>
    </row>
    <row r="34" spans="1:12">
      <c r="A34" s="53">
        <v>32</v>
      </c>
      <c r="B34" s="53">
        <v>49</v>
      </c>
      <c r="C34" s="53">
        <v>9150195</v>
      </c>
      <c r="D34" s="53"/>
      <c r="E34" s="54" t="s">
        <v>56</v>
      </c>
      <c r="F34" s="54" t="s">
        <v>11</v>
      </c>
      <c r="G34" s="53">
        <v>1974</v>
      </c>
      <c r="H34" s="54" t="s">
        <v>12</v>
      </c>
      <c r="I34" s="54">
        <v>2.6</v>
      </c>
      <c r="J34" s="54" t="s">
        <v>9</v>
      </c>
      <c r="L34" s="55" t="e">
        <f>VLOOKUP(C34,ČP2026!$A$3:$F$145,3,FALSE())</f>
        <v>#N/A</v>
      </c>
    </row>
    <row r="35" spans="1:12" ht="13.9" customHeight="1">
      <c r="A35" s="51" t="s">
        <v>57</v>
      </c>
      <c r="B35" s="52"/>
      <c r="C35" s="52"/>
      <c r="D35" s="52"/>
      <c r="E35" s="52"/>
      <c r="F35" s="52"/>
      <c r="G35" s="52"/>
      <c r="H35" s="52"/>
      <c r="I35" s="52"/>
      <c r="J35" s="52"/>
      <c r="L35" s="55"/>
    </row>
    <row r="36" spans="1:12">
      <c r="A36" s="53">
        <v>1</v>
      </c>
      <c r="B36" s="53">
        <v>119</v>
      </c>
      <c r="C36" s="53">
        <v>9155107</v>
      </c>
      <c r="D36" s="53"/>
      <c r="E36" s="54" t="s">
        <v>58</v>
      </c>
      <c r="F36" s="54" t="s">
        <v>11</v>
      </c>
      <c r="G36" s="53">
        <v>2005</v>
      </c>
      <c r="H36" s="54" t="s">
        <v>59</v>
      </c>
      <c r="I36" s="54">
        <v>100</v>
      </c>
      <c r="J36" s="54" t="s">
        <v>57</v>
      </c>
      <c r="L36" s="55" t="e">
        <f>VLOOKUP(C36,ČP2026!$A$3:$F$145,3,FALSE())</f>
        <v>#N/A</v>
      </c>
    </row>
    <row r="37" spans="1:12">
      <c r="A37" s="53">
        <v>2</v>
      </c>
      <c r="B37" s="53">
        <v>129</v>
      </c>
      <c r="C37" s="53">
        <v>9155116</v>
      </c>
      <c r="D37" s="53"/>
      <c r="E37" s="54" t="s">
        <v>60</v>
      </c>
      <c r="F37" s="54" t="s">
        <v>11</v>
      </c>
      <c r="G37" s="53">
        <v>2006</v>
      </c>
      <c r="H37" s="54" t="s">
        <v>47</v>
      </c>
      <c r="I37" s="54">
        <v>80</v>
      </c>
      <c r="J37" s="54" t="s">
        <v>57</v>
      </c>
      <c r="L37" s="55" t="e">
        <f>VLOOKUP(C37,ČP2026!$A$3:$F$145,3,FALSE())</f>
        <v>#N/A</v>
      </c>
    </row>
    <row r="38" spans="1:12">
      <c r="A38" s="53">
        <v>3</v>
      </c>
      <c r="B38" s="53">
        <v>122</v>
      </c>
      <c r="C38" s="53">
        <v>9155071</v>
      </c>
      <c r="D38" s="53"/>
      <c r="E38" s="54" t="s">
        <v>61</v>
      </c>
      <c r="F38" s="54" t="s">
        <v>11</v>
      </c>
      <c r="G38" s="53">
        <v>2003</v>
      </c>
      <c r="H38" s="54"/>
      <c r="I38" s="54">
        <v>60</v>
      </c>
      <c r="J38" s="54" t="s">
        <v>57</v>
      </c>
      <c r="L38" s="55" t="e">
        <f>VLOOKUP(C38,ČP2026!$A$3:$F$145,3,FALSE())</f>
        <v>#N/A</v>
      </c>
    </row>
    <row r="39" spans="1:12">
      <c r="A39" s="53">
        <v>4</v>
      </c>
      <c r="B39" s="53">
        <v>130</v>
      </c>
      <c r="C39" s="53">
        <v>9435094</v>
      </c>
      <c r="D39" s="53"/>
      <c r="E39" s="54" t="s">
        <v>62</v>
      </c>
      <c r="F39" s="54" t="s">
        <v>16</v>
      </c>
      <c r="G39" s="53">
        <v>2004</v>
      </c>
      <c r="H39" s="54" t="s">
        <v>63</v>
      </c>
      <c r="I39" s="54">
        <v>50</v>
      </c>
      <c r="J39" s="54" t="s">
        <v>57</v>
      </c>
      <c r="L39" s="55" t="str">
        <f>VLOOKUP(C39,ČP2026!$A$3:$F$145,3,FALSE())</f>
        <v>KACICZAK Olga</v>
      </c>
    </row>
    <row r="40" spans="1:12">
      <c r="A40" s="53">
        <v>5</v>
      </c>
      <c r="B40" s="53">
        <v>124</v>
      </c>
      <c r="C40" s="53">
        <v>9435099</v>
      </c>
      <c r="D40" s="53"/>
      <c r="E40" s="54" t="s">
        <v>64</v>
      </c>
      <c r="F40" s="54" t="s">
        <v>16</v>
      </c>
      <c r="G40" s="53">
        <v>2004</v>
      </c>
      <c r="H40" s="54" t="s">
        <v>31</v>
      </c>
      <c r="I40" s="54">
        <v>45</v>
      </c>
      <c r="J40" s="54" t="s">
        <v>57</v>
      </c>
      <c r="L40" s="55" t="str">
        <f>VLOOKUP(C40,ČP2026!$A$3:$F$145,3,FALSE())</f>
        <v>STOKLOSA Natalia</v>
      </c>
    </row>
    <row r="41" spans="1:12">
      <c r="A41" s="53">
        <v>6</v>
      </c>
      <c r="B41" s="53">
        <v>117</v>
      </c>
      <c r="C41" s="53">
        <v>9435111</v>
      </c>
      <c r="D41" s="53"/>
      <c r="E41" s="54" t="s">
        <v>65</v>
      </c>
      <c r="F41" s="54" t="s">
        <v>16</v>
      </c>
      <c r="G41" s="53">
        <v>2007</v>
      </c>
      <c r="H41" s="54" t="s">
        <v>43</v>
      </c>
      <c r="I41" s="54">
        <v>40</v>
      </c>
      <c r="J41" s="54" t="s">
        <v>57</v>
      </c>
      <c r="L41" s="55" t="e">
        <f>VLOOKUP(C41,ČP2026!$A$3:$F$145,3,FALSE())</f>
        <v>#N/A</v>
      </c>
    </row>
    <row r="42" spans="1:12">
      <c r="A42" s="53">
        <v>7</v>
      </c>
      <c r="B42" s="53">
        <v>126</v>
      </c>
      <c r="C42" s="53">
        <v>9155137</v>
      </c>
      <c r="D42" s="53"/>
      <c r="E42" s="54" t="s">
        <v>66</v>
      </c>
      <c r="F42" s="54" t="s">
        <v>11</v>
      </c>
      <c r="G42" s="53">
        <v>2007</v>
      </c>
      <c r="H42" s="54" t="s">
        <v>67</v>
      </c>
      <c r="I42" s="54">
        <v>36</v>
      </c>
      <c r="J42" s="54" t="s">
        <v>57</v>
      </c>
      <c r="L42" s="55" t="e">
        <f>VLOOKUP(C42,ČP2026!$A$3:$F$145,3,FALSE())</f>
        <v>#N/A</v>
      </c>
    </row>
    <row r="43" spans="1:12">
      <c r="A43" s="53">
        <v>8</v>
      </c>
      <c r="B43" s="53">
        <v>128</v>
      </c>
      <c r="C43" s="53">
        <v>9435098</v>
      </c>
      <c r="D43" s="53"/>
      <c r="E43" s="54" t="s">
        <v>68</v>
      </c>
      <c r="F43" s="54" t="s">
        <v>16</v>
      </c>
      <c r="G43" s="53">
        <v>2004</v>
      </c>
      <c r="H43" s="54" t="s">
        <v>26</v>
      </c>
      <c r="I43" s="54">
        <v>32</v>
      </c>
      <c r="J43" s="54" t="s">
        <v>57</v>
      </c>
      <c r="L43" s="55" t="str">
        <f>VLOOKUP(C43,ČP2026!$A$3:$F$145,3,FALSE())</f>
        <v>PIWOWARCZYK Natasza</v>
      </c>
    </row>
    <row r="44" spans="1:12">
      <c r="A44" s="53">
        <v>9</v>
      </c>
      <c r="B44" s="53">
        <v>125</v>
      </c>
      <c r="C44" s="53">
        <v>9435132</v>
      </c>
      <c r="D44" s="53"/>
      <c r="E44" s="54" t="s">
        <v>69</v>
      </c>
      <c r="F44" s="54" t="s">
        <v>16</v>
      </c>
      <c r="G44" s="53">
        <v>2010</v>
      </c>
      <c r="H44" s="54" t="s">
        <v>26</v>
      </c>
      <c r="I44" s="54">
        <v>29</v>
      </c>
      <c r="J44" s="54" t="s">
        <v>57</v>
      </c>
      <c r="L44" s="55" t="e">
        <f>VLOOKUP(C44,ČP2026!$A$3:$F$145,3,FALSE())</f>
        <v>#N/A</v>
      </c>
    </row>
    <row r="45" spans="1:12">
      <c r="A45" s="53">
        <v>10</v>
      </c>
      <c r="B45" s="53">
        <v>123</v>
      </c>
      <c r="C45" s="53">
        <v>9435112</v>
      </c>
      <c r="D45" s="53"/>
      <c r="E45" s="54" t="s">
        <v>70</v>
      </c>
      <c r="F45" s="54" t="s">
        <v>16</v>
      </c>
      <c r="G45" s="53">
        <v>2007</v>
      </c>
      <c r="H45" s="54" t="s">
        <v>43</v>
      </c>
      <c r="I45" s="54">
        <v>26</v>
      </c>
      <c r="J45" s="54" t="s">
        <v>57</v>
      </c>
      <c r="L45" s="55" t="e">
        <f>VLOOKUP(C45,ČP2026!$A$3:$F$145,3,FALSE())</f>
        <v>#N/A</v>
      </c>
    </row>
    <row r="46" spans="1:12">
      <c r="A46" s="53">
        <v>11</v>
      </c>
      <c r="B46" s="53">
        <v>118</v>
      </c>
      <c r="C46" s="53">
        <v>9155166</v>
      </c>
      <c r="D46" s="53"/>
      <c r="E46" s="54" t="s">
        <v>71</v>
      </c>
      <c r="F46" s="54" t="s">
        <v>11</v>
      </c>
      <c r="G46" s="53">
        <v>2010</v>
      </c>
      <c r="H46" s="54" t="s">
        <v>12</v>
      </c>
      <c r="I46" s="54">
        <v>24</v>
      </c>
      <c r="J46" s="54" t="s">
        <v>57</v>
      </c>
      <c r="L46" s="55" t="e">
        <f>VLOOKUP(C46,ČP2026!$A$3:$F$145,3,FALSE())</f>
        <v>#N/A</v>
      </c>
    </row>
    <row r="47" spans="1:12">
      <c r="A47" s="53">
        <v>12</v>
      </c>
      <c r="B47" s="53">
        <v>121</v>
      </c>
      <c r="C47" s="53">
        <v>9155155</v>
      </c>
      <c r="D47" s="53"/>
      <c r="E47" s="54" t="s">
        <v>72</v>
      </c>
      <c r="F47" s="54" t="s">
        <v>11</v>
      </c>
      <c r="G47" s="53">
        <v>2009</v>
      </c>
      <c r="H47" s="54" t="s">
        <v>12</v>
      </c>
      <c r="I47" s="54">
        <v>22</v>
      </c>
      <c r="J47" s="54" t="s">
        <v>57</v>
      </c>
      <c r="L47" s="55" t="e">
        <f>VLOOKUP(C47,ČP2026!$A$3:$F$145,3,FALSE())</f>
        <v>#N/A</v>
      </c>
    </row>
    <row r="48" spans="1:12">
      <c r="A48" s="53">
        <v>13</v>
      </c>
      <c r="B48" s="53">
        <v>135</v>
      </c>
      <c r="C48" s="53">
        <v>9155165</v>
      </c>
      <c r="D48" s="53"/>
      <c r="E48" s="54" t="s">
        <v>73</v>
      </c>
      <c r="F48" s="54" t="s">
        <v>11</v>
      </c>
      <c r="G48" s="53">
        <v>2010</v>
      </c>
      <c r="H48" s="54" t="s">
        <v>12</v>
      </c>
      <c r="I48" s="54">
        <v>20</v>
      </c>
      <c r="J48" s="54" t="s">
        <v>57</v>
      </c>
      <c r="L48" s="55" t="e">
        <f>VLOOKUP(C48,ČP2026!$A$3:$F$145,3,FALSE())</f>
        <v>#N/A</v>
      </c>
    </row>
    <row r="49" spans="1:12">
      <c r="A49" s="53">
        <v>14</v>
      </c>
      <c r="B49" s="53">
        <v>132</v>
      </c>
      <c r="C49" s="53">
        <v>9435117</v>
      </c>
      <c r="D49" s="53"/>
      <c r="E49" s="54" t="s">
        <v>74</v>
      </c>
      <c r="F49" s="54" t="s">
        <v>16</v>
      </c>
      <c r="G49" s="53">
        <v>2008</v>
      </c>
      <c r="H49" s="54" t="s">
        <v>63</v>
      </c>
      <c r="I49" s="54">
        <v>18</v>
      </c>
      <c r="J49" s="54" t="s">
        <v>57</v>
      </c>
      <c r="L49" s="55" t="e">
        <f>VLOOKUP(C49,ČP2026!$A$3:$F$145,3,FALSE())</f>
        <v>#N/A</v>
      </c>
    </row>
    <row r="50" spans="1:12">
      <c r="A50" s="53">
        <v>15</v>
      </c>
      <c r="B50" s="53">
        <v>136</v>
      </c>
      <c r="C50" s="53">
        <v>9435108</v>
      </c>
      <c r="D50" s="53"/>
      <c r="E50" s="54" t="s">
        <v>75</v>
      </c>
      <c r="F50" s="54" t="s">
        <v>16</v>
      </c>
      <c r="G50" s="53">
        <v>2005</v>
      </c>
      <c r="H50" s="54" t="s">
        <v>28</v>
      </c>
      <c r="I50" s="54">
        <v>16</v>
      </c>
      <c r="J50" s="54" t="s">
        <v>57</v>
      </c>
      <c r="L50" s="55" t="str">
        <f>VLOOKUP(C50,ČP2026!$A$3:$F$145,3,FALSE())</f>
        <v>SOKALSKA Zuzanna</v>
      </c>
    </row>
    <row r="51" spans="1:12">
      <c r="A51" s="53">
        <v>16</v>
      </c>
      <c r="B51" s="53">
        <v>133</v>
      </c>
      <c r="C51" s="53">
        <v>9435120</v>
      </c>
      <c r="D51" s="53"/>
      <c r="E51" s="54" t="s">
        <v>76</v>
      </c>
      <c r="F51" s="54" t="s">
        <v>16</v>
      </c>
      <c r="G51" s="53">
        <v>2008</v>
      </c>
      <c r="H51" s="54" t="s">
        <v>77</v>
      </c>
      <c r="I51" s="54">
        <v>15</v>
      </c>
      <c r="J51" s="54" t="s">
        <v>57</v>
      </c>
      <c r="L51" s="55" t="e">
        <f>VLOOKUP(C51,ČP2026!$A$3:$F$145,3,FALSE())</f>
        <v>#N/A</v>
      </c>
    </row>
    <row r="52" spans="1:12">
      <c r="A52" s="53">
        <v>17</v>
      </c>
      <c r="B52" s="53">
        <v>127</v>
      </c>
      <c r="C52" s="53">
        <v>9155108</v>
      </c>
      <c r="D52" s="53"/>
      <c r="E52" s="54" t="s">
        <v>78</v>
      </c>
      <c r="F52" s="54" t="s">
        <v>11</v>
      </c>
      <c r="G52" s="53">
        <v>2005</v>
      </c>
      <c r="H52" s="54" t="s">
        <v>12</v>
      </c>
      <c r="I52" s="54">
        <v>14</v>
      </c>
      <c r="J52" s="54" t="s">
        <v>57</v>
      </c>
      <c r="L52" s="55" t="e">
        <f>VLOOKUP(C52,ČP2026!$A$3:$F$145,3,FALSE())</f>
        <v>#N/A</v>
      </c>
    </row>
    <row r="53" spans="1:12">
      <c r="A53" s="53">
        <v>18</v>
      </c>
      <c r="B53" s="53">
        <v>137</v>
      </c>
      <c r="C53" s="53">
        <v>9155148</v>
      </c>
      <c r="D53" s="53"/>
      <c r="E53" s="54" t="s">
        <v>79</v>
      </c>
      <c r="F53" s="54" t="s">
        <v>11</v>
      </c>
      <c r="G53" s="53">
        <v>2008</v>
      </c>
      <c r="H53" s="54" t="s">
        <v>12</v>
      </c>
      <c r="I53" s="54">
        <v>13</v>
      </c>
      <c r="J53" s="54" t="s">
        <v>57</v>
      </c>
      <c r="L53" s="55" t="e">
        <f>VLOOKUP(C53,ČP2026!$A$3:$F$145,3,FALSE())</f>
        <v>#N/A</v>
      </c>
    </row>
    <row r="54" spans="1:12">
      <c r="A54" s="53">
        <v>19</v>
      </c>
      <c r="B54" s="53">
        <v>134</v>
      </c>
      <c r="C54" s="53">
        <v>9435134</v>
      </c>
      <c r="D54" s="53"/>
      <c r="E54" s="54" t="s">
        <v>80</v>
      </c>
      <c r="F54" s="54" t="s">
        <v>16</v>
      </c>
      <c r="G54" s="53">
        <v>2010</v>
      </c>
      <c r="H54" s="54" t="s">
        <v>26</v>
      </c>
      <c r="I54" s="54">
        <v>12</v>
      </c>
      <c r="J54" s="54" t="s">
        <v>57</v>
      </c>
      <c r="L54" s="55" t="e">
        <f>VLOOKUP(C54,ČP2026!$A$3:$F$145,3,FALSE())</f>
        <v>#N/A</v>
      </c>
    </row>
    <row r="55" spans="1:12">
      <c r="A55" s="53">
        <v>20</v>
      </c>
      <c r="B55" s="53">
        <v>140</v>
      </c>
      <c r="C55" s="53">
        <v>9155168</v>
      </c>
      <c r="D55" s="53"/>
      <c r="E55" s="54" t="s">
        <v>81</v>
      </c>
      <c r="F55" s="54" t="s">
        <v>11</v>
      </c>
      <c r="G55" s="53">
        <v>2010</v>
      </c>
      <c r="H55" s="54" t="s">
        <v>12</v>
      </c>
      <c r="I55" s="54">
        <v>11</v>
      </c>
      <c r="J55" s="54" t="s">
        <v>57</v>
      </c>
      <c r="L55" s="55" t="e">
        <f>VLOOKUP(C55,ČP2026!$A$3:$F$145,3,FALSE())</f>
        <v>#N/A</v>
      </c>
    </row>
    <row r="56" spans="1:12">
      <c r="A56" s="53">
        <v>21</v>
      </c>
      <c r="B56" s="53">
        <v>139</v>
      </c>
      <c r="C56" s="53">
        <v>9155160</v>
      </c>
      <c r="D56" s="53"/>
      <c r="E56" s="54" t="s">
        <v>82</v>
      </c>
      <c r="F56" s="54" t="s">
        <v>11</v>
      </c>
      <c r="G56" s="53">
        <v>2009</v>
      </c>
      <c r="H56" s="54"/>
      <c r="I56" s="54">
        <v>10</v>
      </c>
      <c r="J56" s="54" t="s">
        <v>57</v>
      </c>
      <c r="L56" s="55" t="e">
        <f>VLOOKUP(C56,ČP2026!$A$3:$F$145,3,FALSE())</f>
        <v>#N/A</v>
      </c>
    </row>
    <row r="57" spans="1:12">
      <c r="A57" s="53">
        <v>22</v>
      </c>
      <c r="B57" s="53">
        <v>131</v>
      </c>
      <c r="C57" s="53">
        <v>9155149</v>
      </c>
      <c r="D57" s="53"/>
      <c r="E57" s="54" t="s">
        <v>83</v>
      </c>
      <c r="F57" s="54" t="s">
        <v>11</v>
      </c>
      <c r="G57" s="53">
        <v>2008</v>
      </c>
      <c r="H57" s="54" t="s">
        <v>12</v>
      </c>
      <c r="I57" s="54">
        <v>9</v>
      </c>
      <c r="J57" s="54" t="s">
        <v>57</v>
      </c>
      <c r="L57" s="55" t="e">
        <f>VLOOKUP(C57,ČP2026!$A$3:$F$145,3,FALSE())</f>
        <v>#N/A</v>
      </c>
    </row>
    <row r="58" spans="1:12">
      <c r="A58" s="53">
        <v>23</v>
      </c>
      <c r="B58" s="53">
        <v>138</v>
      </c>
      <c r="C58" s="53">
        <v>9155167</v>
      </c>
      <c r="D58" s="53"/>
      <c r="E58" s="54" t="s">
        <v>84</v>
      </c>
      <c r="F58" s="54" t="s">
        <v>11</v>
      </c>
      <c r="G58" s="53">
        <v>2010</v>
      </c>
      <c r="H58" s="54" t="s">
        <v>12</v>
      </c>
      <c r="I58" s="54">
        <v>8</v>
      </c>
      <c r="J58" s="54" t="s">
        <v>57</v>
      </c>
      <c r="L58" s="55" t="e">
        <f>VLOOKUP(C58,ČP2026!$A$3:$F$145,3,FALSE())</f>
        <v>#N/A</v>
      </c>
    </row>
    <row r="59" spans="1:12" ht="13.9" customHeight="1">
      <c r="A59" s="51" t="s">
        <v>85</v>
      </c>
      <c r="B59" s="52"/>
      <c r="C59" s="52"/>
      <c r="D59" s="52"/>
      <c r="E59" s="52"/>
      <c r="F59" s="52"/>
      <c r="G59" s="52"/>
      <c r="H59" s="52"/>
      <c r="I59" s="52"/>
      <c r="J59" s="52"/>
    </row>
    <row r="60" spans="1:12">
      <c r="A60" s="53">
        <v>1</v>
      </c>
      <c r="B60" s="53">
        <v>144</v>
      </c>
      <c r="D60" s="53">
        <v>887885</v>
      </c>
      <c r="E60" s="54" t="s">
        <v>86</v>
      </c>
      <c r="F60" s="54" t="s">
        <v>11</v>
      </c>
      <c r="G60" s="53">
        <v>2012</v>
      </c>
      <c r="H60" s="54"/>
      <c r="I60" s="54">
        <v>100</v>
      </c>
      <c r="J60" s="54" t="s">
        <v>85</v>
      </c>
      <c r="L60" t="e">
        <f>VLOOKUP(D60,ČP2026!$B$3:$C$239,2,FALSE())</f>
        <v>#N/A</v>
      </c>
    </row>
    <row r="61" spans="1:12">
      <c r="A61" s="53">
        <v>2</v>
      </c>
      <c r="B61" s="53">
        <v>142</v>
      </c>
      <c r="D61" s="53">
        <v>886522</v>
      </c>
      <c r="E61" s="54" t="s">
        <v>87</v>
      </c>
      <c r="F61" s="54" t="s">
        <v>11</v>
      </c>
      <c r="G61" s="53">
        <v>2013</v>
      </c>
      <c r="H61" s="54"/>
      <c r="I61" s="54">
        <v>80</v>
      </c>
      <c r="J61" s="54" t="s">
        <v>85</v>
      </c>
      <c r="L61" t="str">
        <f>VLOOKUP(D61,ČP2026!$B$3:$C$239,2,FALSE())</f>
        <v>Novosadová Tereza</v>
      </c>
    </row>
    <row r="62" spans="1:12">
      <c r="A62" s="53">
        <v>3</v>
      </c>
      <c r="B62" s="53">
        <v>154</v>
      </c>
      <c r="D62" s="53">
        <v>1120</v>
      </c>
      <c r="E62" s="54" t="s">
        <v>88</v>
      </c>
      <c r="F62" s="54" t="s">
        <v>16</v>
      </c>
      <c r="G62" s="53">
        <v>2011</v>
      </c>
      <c r="H62" s="54"/>
      <c r="I62" s="54">
        <v>60</v>
      </c>
      <c r="J62" s="54" t="s">
        <v>85</v>
      </c>
      <c r="L62" t="e">
        <f>VLOOKUP(D62,ČP2026!$B$3:$C$239,2,FALSE())</f>
        <v>#N/A</v>
      </c>
    </row>
    <row r="63" spans="1:12">
      <c r="A63" s="53">
        <v>4</v>
      </c>
      <c r="B63" s="53">
        <v>141</v>
      </c>
      <c r="D63" s="53">
        <v>887036</v>
      </c>
      <c r="E63" s="54" t="s">
        <v>89</v>
      </c>
      <c r="F63" s="54" t="s">
        <v>11</v>
      </c>
      <c r="G63" s="53">
        <v>2014</v>
      </c>
      <c r="H63" s="54"/>
      <c r="I63" s="54">
        <v>50</v>
      </c>
      <c r="J63" s="54" t="s">
        <v>85</v>
      </c>
      <c r="L63" t="str">
        <f>VLOOKUP(D63,ČP2026!$B$3:$C$239,2,FALSE())</f>
        <v>Niklová Evelína</v>
      </c>
    </row>
    <row r="64" spans="1:12">
      <c r="A64" s="53">
        <v>5</v>
      </c>
      <c r="B64" s="53">
        <v>143</v>
      </c>
      <c r="D64" s="53">
        <v>887299</v>
      </c>
      <c r="E64" s="54" t="s">
        <v>90</v>
      </c>
      <c r="F64" s="54" t="s">
        <v>11</v>
      </c>
      <c r="G64" s="53">
        <v>2012</v>
      </c>
      <c r="H64" s="54"/>
      <c r="I64" s="54">
        <v>45</v>
      </c>
      <c r="J64" s="54" t="s">
        <v>85</v>
      </c>
      <c r="L64" t="e">
        <f>VLOOKUP(D64,ČP2026!$B$3:$C$239,2,FALSE())</f>
        <v>#N/A</v>
      </c>
    </row>
    <row r="65" spans="1:12">
      <c r="A65" s="53">
        <v>6</v>
      </c>
      <c r="B65" s="53">
        <v>145</v>
      </c>
      <c r="D65" s="53">
        <v>889802</v>
      </c>
      <c r="E65" s="54" t="s">
        <v>91</v>
      </c>
      <c r="F65" s="54" t="s">
        <v>11</v>
      </c>
      <c r="G65" s="53">
        <v>2012</v>
      </c>
      <c r="H65" s="54"/>
      <c r="I65" s="54">
        <v>40</v>
      </c>
      <c r="J65" s="54" t="s">
        <v>85</v>
      </c>
      <c r="L65" t="e">
        <f>VLOOKUP(D65,ČP2026!$B$3:$C$239,2,FALSE())</f>
        <v>#N/A</v>
      </c>
    </row>
    <row r="66" spans="1:12">
      <c r="A66" s="53">
        <v>7</v>
      </c>
      <c r="B66" s="53">
        <v>151</v>
      </c>
      <c r="D66" s="53">
        <v>889877</v>
      </c>
      <c r="E66" s="54" t="s">
        <v>92</v>
      </c>
      <c r="F66" s="54" t="s">
        <v>93</v>
      </c>
      <c r="G66" s="53">
        <v>2012</v>
      </c>
      <c r="H66" s="54"/>
      <c r="I66" s="54">
        <v>36</v>
      </c>
      <c r="J66" s="54" t="s">
        <v>85</v>
      </c>
      <c r="L66" t="e">
        <f>VLOOKUP(D66,ČP2026!$B$3:$C$239,2,FALSE())</f>
        <v>#N/A</v>
      </c>
    </row>
    <row r="67" spans="1:12">
      <c r="A67" s="53">
        <v>8</v>
      </c>
      <c r="B67" s="53">
        <v>149</v>
      </c>
      <c r="D67" s="53">
        <v>1118</v>
      </c>
      <c r="E67" s="54" t="s">
        <v>94</v>
      </c>
      <c r="F67" s="54" t="s">
        <v>16</v>
      </c>
      <c r="G67" s="53">
        <v>2014</v>
      </c>
      <c r="H67" s="54"/>
      <c r="I67" s="54">
        <v>32</v>
      </c>
      <c r="J67" s="54" t="s">
        <v>85</v>
      </c>
      <c r="L67" t="e">
        <f>VLOOKUP(D67,ČP2026!$B$3:$C$239,2,FALSE())</f>
        <v>#N/A</v>
      </c>
    </row>
    <row r="68" spans="1:12">
      <c r="A68" s="53">
        <v>9</v>
      </c>
      <c r="B68" s="53">
        <v>153</v>
      </c>
      <c r="D68" s="53">
        <v>807444</v>
      </c>
      <c r="E68" s="54" t="s">
        <v>95</v>
      </c>
      <c r="F68" s="54" t="s">
        <v>11</v>
      </c>
      <c r="G68" s="53">
        <v>2012</v>
      </c>
      <c r="H68" s="54"/>
      <c r="I68" s="54">
        <v>29</v>
      </c>
      <c r="J68" s="54" t="s">
        <v>85</v>
      </c>
      <c r="L68" t="e">
        <f>VLOOKUP(D68,ČP2026!$B$3:$C$239,2,FALSE())</f>
        <v>#N/A</v>
      </c>
    </row>
    <row r="69" spans="1:12">
      <c r="A69" s="53">
        <v>10</v>
      </c>
      <c r="B69" s="53">
        <v>146</v>
      </c>
      <c r="D69" s="53">
        <v>889621</v>
      </c>
      <c r="E69" s="54" t="s">
        <v>96</v>
      </c>
      <c r="F69" s="54" t="s">
        <v>11</v>
      </c>
      <c r="G69" s="53">
        <v>2014</v>
      </c>
      <c r="H69" s="54"/>
      <c r="I69" s="54">
        <v>26</v>
      </c>
      <c r="J69" s="54" t="s">
        <v>85</v>
      </c>
      <c r="L69" t="str">
        <f>VLOOKUP(D69,ČP2026!$B$3:$C$239,2,FALSE())</f>
        <v>Golová Tereza</v>
      </c>
    </row>
    <row r="70" spans="1:12">
      <c r="A70" s="53">
        <v>11</v>
      </c>
      <c r="B70" s="53">
        <v>152</v>
      </c>
      <c r="D70" s="53">
        <v>809509</v>
      </c>
      <c r="E70" s="54" t="s">
        <v>97</v>
      </c>
      <c r="F70" s="54" t="s">
        <v>11</v>
      </c>
      <c r="G70" s="53">
        <v>2011</v>
      </c>
      <c r="H70" s="54"/>
      <c r="I70" s="54">
        <v>24</v>
      </c>
      <c r="J70" s="54" t="s">
        <v>85</v>
      </c>
      <c r="L70" t="e">
        <f>VLOOKUP(D70,ČP2026!$B$3:$C$239,2,FALSE())</f>
        <v>#N/A</v>
      </c>
    </row>
    <row r="71" spans="1:12">
      <c r="A71" s="53">
        <v>12</v>
      </c>
      <c r="B71" s="53">
        <v>147</v>
      </c>
      <c r="D71" s="53">
        <v>890303</v>
      </c>
      <c r="E71" s="54" t="s">
        <v>98</v>
      </c>
      <c r="F71" s="54" t="s">
        <v>11</v>
      </c>
      <c r="G71" s="53">
        <v>2011</v>
      </c>
      <c r="H71" s="54"/>
      <c r="I71" s="54">
        <v>22</v>
      </c>
      <c r="J71" s="54" t="s">
        <v>85</v>
      </c>
      <c r="L71" t="e">
        <f>VLOOKUP(D71,ČP2026!$B$3:$C$239,2,FALSE())</f>
        <v>#N/A</v>
      </c>
    </row>
    <row r="72" spans="1:12">
      <c r="A72" s="53">
        <v>13</v>
      </c>
      <c r="B72" s="53">
        <v>148</v>
      </c>
      <c r="D72" s="53">
        <v>1119</v>
      </c>
      <c r="E72" s="54" t="s">
        <v>99</v>
      </c>
      <c r="F72" s="54" t="s">
        <v>16</v>
      </c>
      <c r="G72" s="53">
        <v>2014</v>
      </c>
      <c r="H72" s="54"/>
      <c r="I72" s="54">
        <v>20</v>
      </c>
      <c r="J72" s="54" t="s">
        <v>85</v>
      </c>
      <c r="L72" t="e">
        <f>VLOOKUP(D72,ČP2026!$B$3:$C$239,2,FALSE())</f>
        <v>#N/A</v>
      </c>
    </row>
    <row r="73" spans="1:12">
      <c r="A73" s="53">
        <v>14</v>
      </c>
      <c r="B73" s="53">
        <v>150</v>
      </c>
      <c r="D73" s="53">
        <v>891716</v>
      </c>
      <c r="E73" s="54" t="s">
        <v>100</v>
      </c>
      <c r="F73" s="54" t="s">
        <v>11</v>
      </c>
      <c r="G73" s="53">
        <v>2021</v>
      </c>
      <c r="H73" s="54"/>
      <c r="I73" s="54">
        <v>18</v>
      </c>
      <c r="J73" s="54" t="s">
        <v>85</v>
      </c>
      <c r="L73" t="e">
        <f>VLOOKUP(D73,ČP2026!$B$3:$C$239,2,FALSE())</f>
        <v>#N/A</v>
      </c>
    </row>
    <row r="74" spans="1:12" ht="13.9" customHeight="1">
      <c r="A74" s="51" t="s">
        <v>101</v>
      </c>
      <c r="B74" s="52"/>
      <c r="D74" s="52"/>
      <c r="E74" s="52"/>
      <c r="F74" s="52"/>
      <c r="G74" s="52"/>
      <c r="H74" s="52"/>
      <c r="I74" s="52"/>
      <c r="J74" s="52"/>
    </row>
    <row r="75" spans="1:12">
      <c r="A75" s="53">
        <v>1</v>
      </c>
      <c r="B75" s="53">
        <v>61</v>
      </c>
      <c r="D75" s="53">
        <v>774102</v>
      </c>
      <c r="E75" s="54" t="s">
        <v>102</v>
      </c>
      <c r="F75" s="54" t="s">
        <v>11</v>
      </c>
      <c r="G75" s="53">
        <v>2012</v>
      </c>
      <c r="H75" s="54"/>
      <c r="I75" s="54">
        <v>100</v>
      </c>
      <c r="J75" s="54" t="s">
        <v>101</v>
      </c>
      <c r="L75" t="e">
        <f>VLOOKUP(D75,ČP2026!$B$3:$C$239,2,FALSE())</f>
        <v>#N/A</v>
      </c>
    </row>
    <row r="76" spans="1:12">
      <c r="A76" s="53">
        <v>2</v>
      </c>
      <c r="B76" s="53">
        <v>65</v>
      </c>
      <c r="D76" s="53">
        <v>775701</v>
      </c>
      <c r="E76" s="54" t="s">
        <v>103</v>
      </c>
      <c r="F76" s="54" t="s">
        <v>11</v>
      </c>
      <c r="G76" s="53">
        <v>2011</v>
      </c>
      <c r="H76" s="54"/>
      <c r="I76" s="54">
        <v>80</v>
      </c>
      <c r="J76" s="54" t="s">
        <v>101</v>
      </c>
      <c r="L76" t="e">
        <f>VLOOKUP(D76,ČP2026!$B$3:$C$239,2,FALSE())</f>
        <v>#N/A</v>
      </c>
    </row>
    <row r="77" spans="1:12">
      <c r="A77" s="53">
        <v>3</v>
      </c>
      <c r="B77" s="53">
        <v>71</v>
      </c>
      <c r="D77" s="53">
        <v>1111</v>
      </c>
      <c r="E77" s="54" t="s">
        <v>104</v>
      </c>
      <c r="F77" s="54" t="s">
        <v>16</v>
      </c>
      <c r="G77" s="53">
        <v>2012</v>
      </c>
      <c r="H77" s="54"/>
      <c r="I77" s="54">
        <v>60</v>
      </c>
      <c r="J77" s="54" t="s">
        <v>101</v>
      </c>
      <c r="L77" t="e">
        <f>VLOOKUP(D77,ČP2026!$B$3:$C$239,2,FALSE())</f>
        <v>#N/A</v>
      </c>
    </row>
    <row r="78" spans="1:12">
      <c r="A78" s="53">
        <v>4</v>
      </c>
      <c r="B78" s="53">
        <v>69</v>
      </c>
      <c r="D78" s="53">
        <v>1114</v>
      </c>
      <c r="E78" s="54" t="s">
        <v>105</v>
      </c>
      <c r="F78" s="54" t="s">
        <v>16</v>
      </c>
      <c r="G78" s="53">
        <v>2011</v>
      </c>
      <c r="H78" s="54"/>
      <c r="I78" s="54">
        <v>50</v>
      </c>
      <c r="J78" s="54" t="s">
        <v>101</v>
      </c>
      <c r="L78" t="e">
        <f>VLOOKUP(D78,ČP2026!$B$3:$C$239,2,FALSE())</f>
        <v>#N/A</v>
      </c>
    </row>
    <row r="79" spans="1:12">
      <c r="A79" s="53">
        <v>5</v>
      </c>
      <c r="B79" s="53">
        <v>62</v>
      </c>
      <c r="D79" s="53">
        <v>773200</v>
      </c>
      <c r="E79" s="54" t="s">
        <v>106</v>
      </c>
      <c r="F79" s="54" t="s">
        <v>11</v>
      </c>
      <c r="G79" s="53">
        <v>2012</v>
      </c>
      <c r="H79" s="54"/>
      <c r="I79" s="54">
        <v>45</v>
      </c>
      <c r="J79" s="54" t="s">
        <v>101</v>
      </c>
      <c r="L79" t="e">
        <f>VLOOKUP(D79,ČP2026!$B$3:$C$239,2,FALSE())</f>
        <v>#N/A</v>
      </c>
    </row>
    <row r="80" spans="1:12">
      <c r="A80" s="53">
        <v>6</v>
      </c>
      <c r="B80" s="53">
        <v>66</v>
      </c>
      <c r="D80" s="53">
        <v>774469</v>
      </c>
      <c r="E80" s="54" t="s">
        <v>107</v>
      </c>
      <c r="F80" s="54" t="s">
        <v>11</v>
      </c>
      <c r="G80" s="53">
        <v>2014</v>
      </c>
      <c r="H80" s="54"/>
      <c r="I80" s="54">
        <v>40</v>
      </c>
      <c r="J80" s="54" t="s">
        <v>101</v>
      </c>
      <c r="L80" t="str">
        <f>VLOOKUP(D80,ČP2026!$B$3:$C$239,2,FALSE())</f>
        <v>Holub Antonín</v>
      </c>
    </row>
    <row r="81" spans="1:12">
      <c r="A81" s="53">
        <v>7</v>
      </c>
      <c r="B81" s="53">
        <v>64</v>
      </c>
      <c r="D81" s="53">
        <v>777363</v>
      </c>
      <c r="E81" s="54" t="s">
        <v>108</v>
      </c>
      <c r="F81" s="54" t="s">
        <v>11</v>
      </c>
      <c r="G81" s="53">
        <v>2011</v>
      </c>
      <c r="H81" s="54"/>
      <c r="I81" s="54">
        <v>36</v>
      </c>
      <c r="J81" s="54" t="s">
        <v>101</v>
      </c>
      <c r="L81" t="e">
        <f>VLOOKUP(D81,ČP2026!$B$3:$C$239,2,FALSE())</f>
        <v>#N/A</v>
      </c>
    </row>
    <row r="82" spans="1:12">
      <c r="A82" s="53">
        <v>8</v>
      </c>
      <c r="B82" s="53">
        <v>68</v>
      </c>
      <c r="D82" s="53">
        <v>1113</v>
      </c>
      <c r="E82" s="54" t="s">
        <v>109</v>
      </c>
      <c r="F82" s="54" t="s">
        <v>16</v>
      </c>
      <c r="G82" s="53">
        <v>2013</v>
      </c>
      <c r="H82" s="54"/>
      <c r="I82" s="54">
        <v>32</v>
      </c>
      <c r="J82" s="54" t="s">
        <v>101</v>
      </c>
      <c r="L82" t="e">
        <f>VLOOKUP(D82,ČP2026!$B$3:$C$239,2,FALSE())</f>
        <v>#N/A</v>
      </c>
    </row>
    <row r="83" spans="1:12">
      <c r="A83" s="53">
        <v>9</v>
      </c>
      <c r="B83" s="53">
        <v>63</v>
      </c>
      <c r="D83" s="53">
        <v>778028</v>
      </c>
      <c r="E83" s="54" t="s">
        <v>110</v>
      </c>
      <c r="F83" s="54" t="s">
        <v>11</v>
      </c>
      <c r="G83" s="53">
        <v>2014</v>
      </c>
      <c r="H83" s="54"/>
      <c r="I83" s="54">
        <v>29</v>
      </c>
      <c r="J83" s="54" t="s">
        <v>101</v>
      </c>
      <c r="L83" t="str">
        <f>VLOOKUP(D83,ČP2026!$B$3:$C$239,2,FALSE())</f>
        <v>MATSUMOTO David Ayato</v>
      </c>
    </row>
    <row r="84" spans="1:12">
      <c r="A84" s="53">
        <v>10</v>
      </c>
      <c r="B84" s="53">
        <v>67</v>
      </c>
      <c r="D84" s="53">
        <v>778463</v>
      </c>
      <c r="E84" s="54" t="s">
        <v>111</v>
      </c>
      <c r="F84" s="54" t="s">
        <v>11</v>
      </c>
      <c r="G84" s="53">
        <v>2012</v>
      </c>
      <c r="H84" s="54"/>
      <c r="I84" s="54">
        <v>26</v>
      </c>
      <c r="J84" s="54" t="s">
        <v>101</v>
      </c>
      <c r="L84" t="e">
        <f>VLOOKUP(D84,ČP2026!$B$3:$C$239,2,FALSE())</f>
        <v>#N/A</v>
      </c>
    </row>
    <row r="85" spans="1:12">
      <c r="A85">
        <v>1</v>
      </c>
      <c r="B85">
        <v>98</v>
      </c>
      <c r="D85" s="56">
        <v>1122</v>
      </c>
      <c r="E85" t="s">
        <v>112</v>
      </c>
      <c r="F85" t="s">
        <v>113</v>
      </c>
      <c r="G85">
        <v>2015</v>
      </c>
      <c r="I85" s="57">
        <v>50</v>
      </c>
      <c r="J85" s="58" t="s">
        <v>114</v>
      </c>
      <c r="L85" t="e">
        <f>VLOOKUP(D85,ČP2026!$B$3:$C$239,2,FALSE())</f>
        <v>#N/A</v>
      </c>
    </row>
    <row r="86" spans="1:12">
      <c r="A86">
        <v>2</v>
      </c>
      <c r="B86">
        <v>93</v>
      </c>
      <c r="D86" s="56">
        <v>777031</v>
      </c>
      <c r="E86" t="s">
        <v>115</v>
      </c>
      <c r="F86" t="s">
        <v>116</v>
      </c>
      <c r="G86" t="s">
        <v>117</v>
      </c>
      <c r="I86" s="57">
        <v>40</v>
      </c>
      <c r="J86" s="58" t="s">
        <v>114</v>
      </c>
      <c r="L86" t="str">
        <f>VLOOKUP(D86,ČP2026!$B$3:$C$239,2,FALSE())</f>
        <v>Cemper Karel</v>
      </c>
    </row>
    <row r="87" spans="1:12">
      <c r="A87">
        <v>3</v>
      </c>
      <c r="B87">
        <v>97</v>
      </c>
      <c r="D87" s="56">
        <v>774201</v>
      </c>
      <c r="E87" t="s">
        <v>118</v>
      </c>
      <c r="F87" t="s">
        <v>119</v>
      </c>
      <c r="G87" t="s">
        <v>120</v>
      </c>
      <c r="I87" s="57">
        <v>30</v>
      </c>
      <c r="J87" s="58" t="s">
        <v>114</v>
      </c>
      <c r="L87" t="str">
        <f>VLOOKUP(D87,ČP2026!$B$3:$C$239,2,FALSE())</f>
        <v>Votruba Vítek</v>
      </c>
    </row>
    <row r="88" spans="1:12">
      <c r="A88">
        <v>4</v>
      </c>
      <c r="B88">
        <v>95</v>
      </c>
      <c r="D88" s="56">
        <v>777747</v>
      </c>
      <c r="E88" t="s">
        <v>121</v>
      </c>
      <c r="F88" t="s">
        <v>122</v>
      </c>
      <c r="G88" t="s">
        <v>117</v>
      </c>
      <c r="I88" s="57">
        <v>25</v>
      </c>
      <c r="J88" s="58" t="s">
        <v>114</v>
      </c>
      <c r="L88" t="str">
        <f>VLOOKUP(D88,ČP2026!$B$3:$C$239,2,FALSE())</f>
        <v>Šrám Antonín</v>
      </c>
    </row>
    <row r="89" spans="1:12">
      <c r="A89">
        <v>5</v>
      </c>
      <c r="B89">
        <v>94</v>
      </c>
      <c r="D89" s="56">
        <v>777654</v>
      </c>
      <c r="E89" t="s">
        <v>123</v>
      </c>
      <c r="F89" t="s">
        <v>124</v>
      </c>
      <c r="G89" t="s">
        <v>125</v>
      </c>
      <c r="I89">
        <v>22.5</v>
      </c>
      <c r="J89" s="58" t="s">
        <v>114</v>
      </c>
      <c r="L89" t="str">
        <f>VLOOKUP(D89,ČP2026!$B$3:$C$239,2,FALSE())</f>
        <v>Kolman Darek</v>
      </c>
    </row>
    <row r="90" spans="1:12">
      <c r="A90">
        <v>1</v>
      </c>
      <c r="B90">
        <v>175</v>
      </c>
      <c r="D90" s="56">
        <v>887899</v>
      </c>
      <c r="E90" t="s">
        <v>126</v>
      </c>
      <c r="F90" t="s">
        <v>127</v>
      </c>
      <c r="G90" t="s">
        <v>120</v>
      </c>
      <c r="I90" s="57">
        <v>40</v>
      </c>
      <c r="J90" s="58" t="s">
        <v>128</v>
      </c>
      <c r="L90" t="str">
        <f>VLOOKUP(D90,ČP2026!$B$3:$C$239,2,FALSE())</f>
        <v>Holubová Věra</v>
      </c>
    </row>
    <row r="91" spans="1:12">
      <c r="A91">
        <v>2</v>
      </c>
      <c r="B91">
        <v>177</v>
      </c>
      <c r="D91" s="56">
        <v>889861</v>
      </c>
      <c r="E91" t="s">
        <v>129</v>
      </c>
      <c r="F91" t="s">
        <v>130</v>
      </c>
      <c r="G91" t="s">
        <v>120</v>
      </c>
      <c r="I91" s="57">
        <v>32</v>
      </c>
      <c r="J91" s="58" t="s">
        <v>128</v>
      </c>
      <c r="L91" t="str">
        <f>VLOOKUP(D91,ČP2026!$B$3:$C$239,2,FALSE())</f>
        <v>RYSOVÁ Magdalena</v>
      </c>
    </row>
    <row r="92" spans="1:12">
      <c r="A92">
        <v>3</v>
      </c>
      <c r="B92">
        <v>176</v>
      </c>
      <c r="D92" s="56">
        <v>889860</v>
      </c>
      <c r="E92" t="s">
        <v>129</v>
      </c>
      <c r="F92" t="s">
        <v>131</v>
      </c>
      <c r="G92" t="s">
        <v>132</v>
      </c>
      <c r="I92" s="57">
        <v>24</v>
      </c>
      <c r="J92" s="58" t="s">
        <v>128</v>
      </c>
      <c r="L92" t="str">
        <f>VLOOKUP(D92,ČP2026!$B$3:$C$239,2,FALSE())</f>
        <v>RYSOVÁ Barbora</v>
      </c>
    </row>
    <row r="93" spans="1:12">
      <c r="A93">
        <v>4</v>
      </c>
      <c r="B93">
        <v>178</v>
      </c>
      <c r="D93" s="56">
        <v>891717</v>
      </c>
      <c r="E93" t="s">
        <v>133</v>
      </c>
      <c r="F93" t="s">
        <v>134</v>
      </c>
      <c r="G93" t="s">
        <v>132</v>
      </c>
      <c r="I93" s="57">
        <v>20</v>
      </c>
      <c r="J93" s="58" t="s">
        <v>128</v>
      </c>
      <c r="L93" t="str">
        <f>VLOOKUP(D93,ČP2026!$B$3:$C$239,2,FALSE())</f>
        <v>VLACHOVÁ Valerie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2"/>
  <sheetViews>
    <sheetView workbookViewId="0"/>
  </sheetViews>
  <sheetFormatPr defaultRowHeight="13.5"/>
  <sheetData>
    <row r="1" spans="1:10" ht="13.9" customHeight="1">
      <c r="A1" s="162" t="s">
        <v>710</v>
      </c>
      <c r="B1" s="162" t="s">
        <v>711</v>
      </c>
      <c r="C1" s="162" t="s">
        <v>712</v>
      </c>
      <c r="D1" s="162" t="s">
        <v>713</v>
      </c>
      <c r="E1" s="162" t="s">
        <v>714</v>
      </c>
      <c r="F1" s="162" t="s">
        <v>139</v>
      </c>
      <c r="G1" s="159" t="s">
        <v>140</v>
      </c>
      <c r="H1" s="159" t="s">
        <v>141</v>
      </c>
      <c r="I1" s="164" t="s">
        <v>715</v>
      </c>
      <c r="J1" s="165" t="s">
        <v>716</v>
      </c>
    </row>
    <row r="2" spans="1:10">
      <c r="A2" s="163">
        <v>1</v>
      </c>
      <c r="B2" s="163">
        <v>1</v>
      </c>
      <c r="C2" s="163">
        <v>9400127</v>
      </c>
      <c r="D2" s="163">
        <v>0</v>
      </c>
      <c r="E2" s="163" t="s">
        <v>717</v>
      </c>
      <c r="F2" s="160">
        <v>1997</v>
      </c>
      <c r="G2" s="160" t="s">
        <v>718</v>
      </c>
      <c r="H2" s="160" t="s">
        <v>719</v>
      </c>
      <c r="I2" s="166">
        <v>100</v>
      </c>
      <c r="J2" s="167">
        <v>50</v>
      </c>
    </row>
    <row r="3" spans="1:10">
      <c r="A3" s="163">
        <v>2</v>
      </c>
      <c r="B3" s="163">
        <v>3</v>
      </c>
      <c r="C3" s="163">
        <v>9150397</v>
      </c>
      <c r="D3" s="163">
        <v>773739</v>
      </c>
      <c r="E3" s="163" t="s">
        <v>459</v>
      </c>
      <c r="F3" s="160">
        <v>2008</v>
      </c>
      <c r="G3" s="160" t="s">
        <v>718</v>
      </c>
      <c r="H3" s="160" t="s">
        <v>11</v>
      </c>
      <c r="I3" s="166">
        <v>80</v>
      </c>
      <c r="J3" s="167">
        <v>40</v>
      </c>
    </row>
    <row r="4" spans="1:10">
      <c r="A4" s="163">
        <v>3</v>
      </c>
      <c r="B4" s="163">
        <v>6</v>
      </c>
      <c r="C4" s="163">
        <v>9150426</v>
      </c>
      <c r="D4" s="163">
        <v>776904</v>
      </c>
      <c r="E4" s="163" t="s">
        <v>720</v>
      </c>
      <c r="F4" s="160">
        <v>2010</v>
      </c>
      <c r="G4" s="160" t="s">
        <v>718</v>
      </c>
      <c r="H4" s="160" t="s">
        <v>11</v>
      </c>
      <c r="I4" s="166">
        <v>60</v>
      </c>
      <c r="J4" s="167">
        <v>30</v>
      </c>
    </row>
    <row r="5" spans="1:10">
      <c r="A5" s="163">
        <v>4</v>
      </c>
      <c r="B5" s="163">
        <v>5</v>
      </c>
      <c r="C5" s="163">
        <v>9150396</v>
      </c>
      <c r="D5" s="163">
        <v>776152</v>
      </c>
      <c r="E5" s="163" t="s">
        <v>463</v>
      </c>
      <c r="F5" s="160">
        <v>2008</v>
      </c>
      <c r="G5" s="160" t="s">
        <v>718</v>
      </c>
      <c r="H5" s="160" t="s">
        <v>11</v>
      </c>
      <c r="I5" s="166">
        <v>50</v>
      </c>
      <c r="J5" s="167">
        <v>25</v>
      </c>
    </row>
    <row r="6" spans="1:10">
      <c r="A6" s="163">
        <v>5</v>
      </c>
      <c r="B6" s="163">
        <v>8</v>
      </c>
      <c r="C6" s="163">
        <v>9150430</v>
      </c>
      <c r="D6" s="163">
        <v>773740</v>
      </c>
      <c r="E6" s="163" t="s">
        <v>721</v>
      </c>
      <c r="F6" s="160">
        <v>2010</v>
      </c>
      <c r="G6" s="160" t="s">
        <v>718</v>
      </c>
      <c r="H6" s="160" t="s">
        <v>11</v>
      </c>
      <c r="I6" s="166">
        <v>45</v>
      </c>
      <c r="J6" s="167">
        <v>22.5</v>
      </c>
    </row>
    <row r="7" spans="1:10">
      <c r="A7" s="163">
        <v>6</v>
      </c>
      <c r="B7" s="163">
        <v>4</v>
      </c>
      <c r="C7" s="163">
        <v>9430171</v>
      </c>
      <c r="D7" s="163">
        <v>0</v>
      </c>
      <c r="E7" s="163" t="s">
        <v>722</v>
      </c>
      <c r="F7" s="160">
        <v>2000</v>
      </c>
      <c r="G7" s="160" t="s">
        <v>718</v>
      </c>
      <c r="H7" s="160" t="s">
        <v>16</v>
      </c>
      <c r="I7" s="166">
        <v>40</v>
      </c>
      <c r="J7" s="167">
        <v>20</v>
      </c>
    </row>
    <row r="8" spans="1:10">
      <c r="A8" s="163">
        <v>7</v>
      </c>
      <c r="B8" s="163">
        <v>7</v>
      </c>
      <c r="C8" s="163">
        <v>9150400</v>
      </c>
      <c r="D8" s="163">
        <v>776954</v>
      </c>
      <c r="E8" s="163" t="s">
        <v>457</v>
      </c>
      <c r="F8" s="160">
        <v>2008</v>
      </c>
      <c r="G8" s="160" t="s">
        <v>718</v>
      </c>
      <c r="H8" s="160" t="s">
        <v>11</v>
      </c>
      <c r="I8" s="166">
        <v>36</v>
      </c>
      <c r="J8" s="167">
        <v>18</v>
      </c>
    </row>
    <row r="9" spans="1:10">
      <c r="A9" s="163">
        <v>8</v>
      </c>
      <c r="B9" s="163">
        <v>2</v>
      </c>
      <c r="C9" s="163">
        <v>1154984</v>
      </c>
      <c r="D9" s="163">
        <v>774383</v>
      </c>
      <c r="E9" s="163" t="s">
        <v>361</v>
      </c>
      <c r="F9" s="160">
        <v>1988</v>
      </c>
      <c r="G9" s="160" t="s">
        <v>718</v>
      </c>
      <c r="H9" s="160" t="s">
        <v>11</v>
      </c>
      <c r="I9" s="166">
        <v>32</v>
      </c>
      <c r="J9" s="167">
        <v>16</v>
      </c>
    </row>
    <row r="10" spans="1:10">
      <c r="A10" s="163">
        <v>9</v>
      </c>
      <c r="B10" s="163">
        <v>10</v>
      </c>
      <c r="C10" s="163">
        <v>9150319</v>
      </c>
      <c r="D10" s="163">
        <v>776396</v>
      </c>
      <c r="E10" s="163" t="s">
        <v>723</v>
      </c>
      <c r="F10" s="160">
        <v>2004</v>
      </c>
      <c r="G10" s="160" t="s">
        <v>718</v>
      </c>
      <c r="H10" s="160" t="s">
        <v>11</v>
      </c>
      <c r="I10" s="166">
        <v>29</v>
      </c>
      <c r="J10" s="167">
        <v>14.5</v>
      </c>
    </row>
    <row r="11" spans="1:10">
      <c r="A11" s="163">
        <v>10</v>
      </c>
      <c r="B11" s="163">
        <v>12</v>
      </c>
      <c r="C11" s="163">
        <v>9150428</v>
      </c>
      <c r="D11" s="163">
        <v>773748</v>
      </c>
      <c r="E11" s="163" t="s">
        <v>724</v>
      </c>
      <c r="F11" s="160">
        <v>2010</v>
      </c>
      <c r="G11" s="160" t="s">
        <v>718</v>
      </c>
      <c r="H11" s="160" t="s">
        <v>11</v>
      </c>
      <c r="I11" s="166">
        <v>26</v>
      </c>
      <c r="J11" s="167">
        <v>13</v>
      </c>
    </row>
    <row r="12" spans="1:10">
      <c r="A12" s="163">
        <v>11</v>
      </c>
      <c r="B12" s="163">
        <v>9</v>
      </c>
      <c r="C12" s="163">
        <v>9220177</v>
      </c>
      <c r="D12" s="163">
        <v>0</v>
      </c>
      <c r="E12" s="163" t="s">
        <v>243</v>
      </c>
      <c r="F12" s="160">
        <v>2005</v>
      </c>
      <c r="G12" s="160" t="s">
        <v>718</v>
      </c>
      <c r="H12" s="160" t="s">
        <v>244</v>
      </c>
      <c r="I12" s="166">
        <v>24</v>
      </c>
      <c r="J12" s="167">
        <v>12</v>
      </c>
    </row>
    <row r="13" spans="1:10">
      <c r="A13" s="163">
        <v>12</v>
      </c>
      <c r="B13" s="163">
        <v>11</v>
      </c>
      <c r="C13" s="163">
        <v>9150429</v>
      </c>
      <c r="D13" s="163">
        <v>773749</v>
      </c>
      <c r="E13" s="163" t="s">
        <v>725</v>
      </c>
      <c r="F13" s="160">
        <v>2010</v>
      </c>
      <c r="G13" s="160" t="s">
        <v>718</v>
      </c>
      <c r="H13" s="160" t="s">
        <v>11</v>
      </c>
      <c r="I13" s="166">
        <v>22</v>
      </c>
      <c r="J13" s="167">
        <v>11</v>
      </c>
    </row>
    <row r="14" spans="1:10">
      <c r="A14" s="163">
        <v>13</v>
      </c>
      <c r="B14" s="163">
        <v>14</v>
      </c>
      <c r="C14" s="163">
        <v>9430195</v>
      </c>
      <c r="D14" s="163">
        <v>0</v>
      </c>
      <c r="E14" s="163" t="s">
        <v>726</v>
      </c>
      <c r="F14" s="160">
        <v>1985</v>
      </c>
      <c r="G14" s="160" t="s">
        <v>718</v>
      </c>
      <c r="H14" s="160" t="s">
        <v>16</v>
      </c>
      <c r="I14" s="166">
        <v>20</v>
      </c>
      <c r="J14" s="167">
        <v>10</v>
      </c>
    </row>
    <row r="15" spans="1:10">
      <c r="A15" s="163">
        <v>14</v>
      </c>
      <c r="B15" s="163">
        <v>13</v>
      </c>
      <c r="C15" s="163">
        <v>9150425</v>
      </c>
      <c r="D15" s="163">
        <v>777428</v>
      </c>
      <c r="E15" s="163" t="s">
        <v>727</v>
      </c>
      <c r="F15" s="160">
        <v>2010</v>
      </c>
      <c r="G15" s="160" t="s">
        <v>718</v>
      </c>
      <c r="H15" s="160" t="s">
        <v>11</v>
      </c>
      <c r="I15" s="166">
        <v>18</v>
      </c>
      <c r="J15" s="167"/>
    </row>
    <row r="16" spans="1:10">
      <c r="A16" s="163"/>
      <c r="B16" s="161" t="s">
        <v>728</v>
      </c>
      <c r="C16" s="163">
        <v>9150441</v>
      </c>
      <c r="D16" s="163">
        <v>779181</v>
      </c>
      <c r="E16" s="163" t="s">
        <v>729</v>
      </c>
      <c r="F16" s="163">
        <v>2005</v>
      </c>
      <c r="G16" s="160" t="s">
        <v>718</v>
      </c>
      <c r="H16" s="160" t="s">
        <v>11</v>
      </c>
      <c r="I16" s="166"/>
      <c r="J16" s="167"/>
    </row>
    <row r="17" spans="1:10">
      <c r="A17" s="163"/>
      <c r="B17" s="161" t="s">
        <v>728</v>
      </c>
      <c r="C17" s="163">
        <v>9150383</v>
      </c>
      <c r="D17" s="163">
        <v>776164</v>
      </c>
      <c r="E17" s="163" t="s">
        <v>366</v>
      </c>
      <c r="F17" s="163">
        <v>1975</v>
      </c>
      <c r="G17" s="160" t="s">
        <v>718</v>
      </c>
      <c r="H17" s="160" t="s">
        <v>11</v>
      </c>
      <c r="I17" s="166"/>
      <c r="J17" s="167"/>
    </row>
    <row r="18" spans="1:10" ht="13.9" customHeight="1">
      <c r="A18" s="152" t="s">
        <v>710</v>
      </c>
      <c r="B18" s="152" t="s">
        <v>711</v>
      </c>
      <c r="C18" s="152" t="s">
        <v>712</v>
      </c>
      <c r="D18" s="152" t="s">
        <v>713</v>
      </c>
      <c r="E18" s="152" t="s">
        <v>714</v>
      </c>
      <c r="F18" s="152" t="s">
        <v>139</v>
      </c>
      <c r="G18" s="148" t="s">
        <v>140</v>
      </c>
      <c r="H18" s="148" t="s">
        <v>141</v>
      </c>
      <c r="I18" s="149" t="s">
        <v>715</v>
      </c>
      <c r="J18" s="150" t="s">
        <v>716</v>
      </c>
    </row>
    <row r="19" spans="1:10">
      <c r="A19" s="146">
        <v>1</v>
      </c>
      <c r="B19" s="146">
        <v>1</v>
      </c>
      <c r="C19" s="146">
        <v>9155169</v>
      </c>
      <c r="D19" s="146">
        <v>887305</v>
      </c>
      <c r="E19" s="146" t="s">
        <v>730</v>
      </c>
      <c r="F19" s="131">
        <v>2010</v>
      </c>
      <c r="G19" s="131" t="s">
        <v>731</v>
      </c>
      <c r="H19" s="131" t="s">
        <v>11</v>
      </c>
      <c r="I19" s="86">
        <v>70</v>
      </c>
      <c r="J19" s="85">
        <v>50</v>
      </c>
    </row>
    <row r="20" spans="1:10">
      <c r="A20" s="146">
        <v>2</v>
      </c>
      <c r="B20" s="146">
        <v>2</v>
      </c>
      <c r="C20" s="146">
        <v>9155093</v>
      </c>
      <c r="D20" s="146">
        <v>889406</v>
      </c>
      <c r="E20" s="146" t="s">
        <v>170</v>
      </c>
      <c r="F20" s="131">
        <v>2004</v>
      </c>
      <c r="G20" s="131" t="s">
        <v>731</v>
      </c>
      <c r="H20" s="131" t="s">
        <v>11</v>
      </c>
      <c r="I20" s="86">
        <v>56</v>
      </c>
      <c r="J20" s="85">
        <v>40</v>
      </c>
    </row>
    <row r="21" spans="1:10">
      <c r="A21" s="146">
        <v>3</v>
      </c>
      <c r="B21" s="146">
        <v>5</v>
      </c>
      <c r="C21" s="146">
        <v>9155173</v>
      </c>
      <c r="D21" s="146">
        <v>889233</v>
      </c>
      <c r="E21" s="146" t="s">
        <v>732</v>
      </c>
      <c r="F21" s="131">
        <v>2010</v>
      </c>
      <c r="G21" s="131" t="s">
        <v>731</v>
      </c>
      <c r="H21" s="131" t="s">
        <v>11</v>
      </c>
      <c r="I21" s="86">
        <v>42</v>
      </c>
      <c r="J21" s="85">
        <v>30</v>
      </c>
    </row>
    <row r="22" spans="1:10">
      <c r="A22" s="146">
        <v>4</v>
      </c>
      <c r="B22" s="146">
        <v>7</v>
      </c>
      <c r="C22" s="146">
        <v>9435141</v>
      </c>
      <c r="D22" s="146">
        <v>0</v>
      </c>
      <c r="E22" s="146" t="s">
        <v>733</v>
      </c>
      <c r="F22" s="131">
        <v>2000</v>
      </c>
      <c r="G22" s="131" t="s">
        <v>731</v>
      </c>
      <c r="H22" s="131" t="s">
        <v>16</v>
      </c>
      <c r="I22" s="86">
        <v>35</v>
      </c>
      <c r="J22" s="85">
        <v>25</v>
      </c>
    </row>
    <row r="23" spans="1:10">
      <c r="A23" s="146">
        <v>5</v>
      </c>
      <c r="B23" s="146">
        <v>3</v>
      </c>
      <c r="C23" s="146">
        <v>9155152</v>
      </c>
      <c r="D23" s="146">
        <v>889231</v>
      </c>
      <c r="E23" s="146" t="s">
        <v>191</v>
      </c>
      <c r="F23" s="131">
        <v>2008</v>
      </c>
      <c r="G23" s="131" t="s">
        <v>731</v>
      </c>
      <c r="H23" s="131" t="s">
        <v>11</v>
      </c>
      <c r="I23" s="86">
        <v>31.5</v>
      </c>
      <c r="J23" s="85">
        <v>22.5</v>
      </c>
    </row>
    <row r="24" spans="1:10">
      <c r="A24" s="146">
        <v>6</v>
      </c>
      <c r="B24" s="146">
        <v>4</v>
      </c>
      <c r="C24" s="146">
        <v>9155181</v>
      </c>
      <c r="D24" s="146">
        <v>888625</v>
      </c>
      <c r="E24" s="146" t="s">
        <v>199</v>
      </c>
      <c r="F24" s="131">
        <v>2010</v>
      </c>
      <c r="G24" s="131" t="s">
        <v>731</v>
      </c>
      <c r="H24" s="131" t="s">
        <v>11</v>
      </c>
      <c r="I24" s="86">
        <v>28</v>
      </c>
      <c r="J24" s="85">
        <v>20</v>
      </c>
    </row>
    <row r="25" spans="1:10">
      <c r="A25" s="146">
        <v>7</v>
      </c>
      <c r="B25" s="146">
        <v>6</v>
      </c>
      <c r="C25" s="146">
        <v>9155176</v>
      </c>
      <c r="D25" s="146">
        <v>811339</v>
      </c>
      <c r="E25" s="146" t="s">
        <v>734</v>
      </c>
      <c r="F25" s="131">
        <v>2010</v>
      </c>
      <c r="G25" s="131" t="s">
        <v>731</v>
      </c>
      <c r="H25" s="131" t="s">
        <v>11</v>
      </c>
      <c r="I25" s="86">
        <v>25.2</v>
      </c>
      <c r="J25" s="85">
        <v>18</v>
      </c>
    </row>
    <row r="27" spans="1:10" ht="13.9" customHeight="1">
      <c r="A27" s="153" t="s">
        <v>735</v>
      </c>
      <c r="B27" s="153" t="s">
        <v>736</v>
      </c>
      <c r="C27" s="153" t="s">
        <v>712</v>
      </c>
      <c r="D27" s="153" t="s">
        <v>737</v>
      </c>
      <c r="E27" s="153" t="s">
        <v>738</v>
      </c>
      <c r="F27" s="153" t="s">
        <v>139</v>
      </c>
      <c r="G27" s="154" t="s">
        <v>140</v>
      </c>
      <c r="H27" s="154" t="s">
        <v>141</v>
      </c>
      <c r="I27" s="155" t="s">
        <v>715</v>
      </c>
      <c r="J27" s="155"/>
    </row>
    <row r="28" spans="1:10">
      <c r="A28" s="146">
        <v>1</v>
      </c>
      <c r="B28" s="146">
        <v>2</v>
      </c>
      <c r="C28" s="146">
        <v>0</v>
      </c>
      <c r="D28" s="146">
        <v>776450</v>
      </c>
      <c r="E28" s="146" t="s">
        <v>546</v>
      </c>
      <c r="F28" s="131">
        <v>2013</v>
      </c>
      <c r="G28" s="131" t="s">
        <v>606</v>
      </c>
      <c r="H28" s="131" t="s">
        <v>11</v>
      </c>
      <c r="I28" s="86">
        <v>100</v>
      </c>
    </row>
    <row r="29" spans="1:10">
      <c r="A29" s="146">
        <v>2</v>
      </c>
      <c r="B29" s="146">
        <v>1</v>
      </c>
      <c r="C29" s="146">
        <v>0</v>
      </c>
      <c r="D29" s="146">
        <v>776146</v>
      </c>
      <c r="E29" s="146" t="s">
        <v>545</v>
      </c>
      <c r="F29" s="131">
        <v>2011</v>
      </c>
      <c r="G29" s="131" t="s">
        <v>606</v>
      </c>
      <c r="H29" s="131" t="s">
        <v>11</v>
      </c>
      <c r="I29" s="86">
        <v>80</v>
      </c>
    </row>
    <row r="30" spans="1:10">
      <c r="A30" s="146">
        <v>3</v>
      </c>
      <c r="B30" s="146">
        <v>4</v>
      </c>
      <c r="C30" s="146">
        <v>0</v>
      </c>
      <c r="D30" s="146">
        <v>776145</v>
      </c>
      <c r="E30" s="146" t="s">
        <v>549</v>
      </c>
      <c r="F30" s="131">
        <v>2011</v>
      </c>
      <c r="G30" s="131" t="s">
        <v>606</v>
      </c>
      <c r="H30" s="131" t="s">
        <v>11</v>
      </c>
      <c r="I30" s="86">
        <v>60</v>
      </c>
    </row>
    <row r="31" spans="1:10">
      <c r="A31" s="146">
        <v>4</v>
      </c>
      <c r="B31" s="146">
        <v>3</v>
      </c>
      <c r="C31" s="146">
        <v>0</v>
      </c>
      <c r="D31" s="146">
        <v>774469</v>
      </c>
      <c r="E31" s="146" t="s">
        <v>547</v>
      </c>
      <c r="F31" s="131">
        <v>2014</v>
      </c>
      <c r="G31" s="131" t="s">
        <v>606</v>
      </c>
      <c r="H31" s="131" t="s">
        <v>11</v>
      </c>
      <c r="I31" s="86">
        <v>50</v>
      </c>
    </row>
    <row r="32" spans="1:10">
      <c r="A32" s="146">
        <v>5</v>
      </c>
      <c r="B32" s="146">
        <v>5</v>
      </c>
      <c r="C32" s="146">
        <v>0</v>
      </c>
      <c r="D32" s="146">
        <v>773750</v>
      </c>
      <c r="E32" s="146" t="s">
        <v>739</v>
      </c>
      <c r="F32" s="131">
        <v>2013</v>
      </c>
      <c r="G32" s="131" t="s">
        <v>606</v>
      </c>
      <c r="H32" s="131" t="s">
        <v>11</v>
      </c>
      <c r="I32" s="86">
        <v>45</v>
      </c>
    </row>
    <row r="33" spans="1:9">
      <c r="A33" s="146">
        <v>6</v>
      </c>
      <c r="B33" s="146">
        <v>7</v>
      </c>
      <c r="C33" s="146">
        <v>0</v>
      </c>
      <c r="D33" s="146">
        <v>776162</v>
      </c>
      <c r="E33" s="146" t="s">
        <v>556</v>
      </c>
      <c r="F33" s="131">
        <v>2011</v>
      </c>
      <c r="G33" s="131" t="s">
        <v>606</v>
      </c>
      <c r="H33" s="131" t="s">
        <v>11</v>
      </c>
      <c r="I33" s="86">
        <v>40</v>
      </c>
    </row>
    <row r="34" spans="1:9">
      <c r="A34" s="146">
        <v>7</v>
      </c>
      <c r="B34" s="146">
        <v>6</v>
      </c>
      <c r="C34" s="146">
        <v>0</v>
      </c>
      <c r="D34" s="146">
        <v>777420</v>
      </c>
      <c r="E34" s="146" t="s">
        <v>740</v>
      </c>
      <c r="F34" s="131">
        <v>2011</v>
      </c>
      <c r="G34" s="131" t="s">
        <v>606</v>
      </c>
      <c r="H34" s="131" t="s">
        <v>11</v>
      </c>
      <c r="I34" s="86">
        <v>36</v>
      </c>
    </row>
    <row r="35" spans="1:9">
      <c r="A35" s="146">
        <v>8</v>
      </c>
      <c r="B35" s="146">
        <v>8</v>
      </c>
      <c r="C35" s="146">
        <v>0</v>
      </c>
      <c r="D35" s="146">
        <v>777769</v>
      </c>
      <c r="E35" s="146" t="s">
        <v>553</v>
      </c>
      <c r="F35" s="131">
        <v>2013</v>
      </c>
      <c r="G35" s="131" t="s">
        <v>606</v>
      </c>
      <c r="H35" s="131" t="s">
        <v>11</v>
      </c>
      <c r="I35" s="86">
        <v>32</v>
      </c>
    </row>
    <row r="36" spans="1:9">
      <c r="A36" s="146">
        <v>9</v>
      </c>
      <c r="B36" s="146">
        <v>9</v>
      </c>
      <c r="C36" s="146">
        <v>0</v>
      </c>
      <c r="D36" s="146">
        <v>777706</v>
      </c>
      <c r="E36" s="146" t="s">
        <v>741</v>
      </c>
      <c r="F36" s="131">
        <v>2013</v>
      </c>
      <c r="G36" s="131" t="s">
        <v>606</v>
      </c>
      <c r="H36" s="131" t="s">
        <v>11</v>
      </c>
      <c r="I36" s="86">
        <v>29</v>
      </c>
    </row>
    <row r="37" spans="1:9">
      <c r="A37" s="146">
        <v>10</v>
      </c>
      <c r="B37" s="146">
        <v>10</v>
      </c>
      <c r="C37" s="146">
        <v>0</v>
      </c>
      <c r="D37" s="146">
        <v>1703</v>
      </c>
      <c r="E37" s="146" t="s">
        <v>589</v>
      </c>
      <c r="F37" s="131">
        <v>2011</v>
      </c>
      <c r="G37" s="131" t="s">
        <v>606</v>
      </c>
      <c r="H37" s="131" t="s">
        <v>248</v>
      </c>
      <c r="I37" s="86">
        <v>26</v>
      </c>
    </row>
    <row r="38" spans="1:9">
      <c r="A38" s="146">
        <v>11</v>
      </c>
      <c r="B38" s="146">
        <v>11</v>
      </c>
      <c r="C38" s="146">
        <v>0</v>
      </c>
      <c r="D38" s="146">
        <v>777770</v>
      </c>
      <c r="E38" s="146" t="s">
        <v>554</v>
      </c>
      <c r="F38" s="131">
        <v>2014</v>
      </c>
      <c r="G38" s="131" t="s">
        <v>606</v>
      </c>
      <c r="H38" s="131" t="s">
        <v>11</v>
      </c>
      <c r="I38" s="86">
        <v>24</v>
      </c>
    </row>
    <row r="40" spans="1:9" ht="13.9" customHeight="1">
      <c r="A40" s="153" t="s">
        <v>735</v>
      </c>
      <c r="B40" s="153" t="s">
        <v>736</v>
      </c>
      <c r="C40" s="153" t="s">
        <v>712</v>
      </c>
      <c r="D40" s="153" t="s">
        <v>737</v>
      </c>
      <c r="E40" s="153" t="s">
        <v>738</v>
      </c>
      <c r="F40" s="153" t="s">
        <v>139</v>
      </c>
      <c r="G40" s="154" t="s">
        <v>140</v>
      </c>
      <c r="H40" s="154" t="s">
        <v>141</v>
      </c>
      <c r="I40" s="155" t="s">
        <v>715</v>
      </c>
    </row>
    <row r="41" spans="1:9">
      <c r="A41" s="146">
        <v>1</v>
      </c>
      <c r="B41" s="146">
        <v>1</v>
      </c>
      <c r="C41" s="146">
        <v>9155182</v>
      </c>
      <c r="D41" s="146">
        <v>887885</v>
      </c>
      <c r="E41" s="146" t="s">
        <v>307</v>
      </c>
      <c r="F41" s="131">
        <v>2012</v>
      </c>
      <c r="G41" s="131" t="s">
        <v>595</v>
      </c>
      <c r="H41" s="131" t="s">
        <v>11</v>
      </c>
      <c r="I41" s="86">
        <v>100</v>
      </c>
    </row>
    <row r="42" spans="1:9">
      <c r="A42" s="146">
        <v>2</v>
      </c>
      <c r="B42" s="146">
        <v>2</v>
      </c>
      <c r="C42" s="146">
        <v>0</v>
      </c>
      <c r="D42" s="146">
        <v>889232</v>
      </c>
      <c r="E42" s="146" t="s">
        <v>308</v>
      </c>
      <c r="F42" s="131">
        <v>2012</v>
      </c>
      <c r="G42" s="131" t="s">
        <v>595</v>
      </c>
      <c r="H42" s="131" t="s">
        <v>11</v>
      </c>
      <c r="I42" s="86">
        <v>80</v>
      </c>
    </row>
    <row r="43" spans="1:9">
      <c r="A43" s="146">
        <v>3</v>
      </c>
      <c r="B43" s="146">
        <v>4</v>
      </c>
      <c r="C43" s="146">
        <v>0</v>
      </c>
      <c r="D43" s="146">
        <v>889229</v>
      </c>
      <c r="E43" s="146" t="s">
        <v>310</v>
      </c>
      <c r="F43" s="131">
        <v>2014</v>
      </c>
      <c r="G43" s="131" t="s">
        <v>595</v>
      </c>
      <c r="H43" s="131" t="s">
        <v>11</v>
      </c>
      <c r="I43" s="86">
        <v>60</v>
      </c>
    </row>
    <row r="44" spans="1:9">
      <c r="A44" s="146">
        <v>4</v>
      </c>
      <c r="B44" s="146">
        <v>3</v>
      </c>
      <c r="C44" s="146">
        <v>0</v>
      </c>
      <c r="D44" s="146">
        <v>889877</v>
      </c>
      <c r="E44" s="146" t="s">
        <v>611</v>
      </c>
      <c r="F44" s="131">
        <v>2012</v>
      </c>
      <c r="G44" s="131" t="s">
        <v>595</v>
      </c>
      <c r="H44" s="131" t="s">
        <v>93</v>
      </c>
      <c r="I44" s="86">
        <v>50</v>
      </c>
    </row>
    <row r="45" spans="1:9">
      <c r="A45" s="146">
        <v>5</v>
      </c>
      <c r="B45" s="146">
        <v>5</v>
      </c>
      <c r="C45" s="146">
        <v>0</v>
      </c>
      <c r="D45" s="146">
        <v>886600</v>
      </c>
      <c r="E45" s="146" t="s">
        <v>309</v>
      </c>
      <c r="F45" s="131">
        <v>2012</v>
      </c>
      <c r="G45" s="131" t="s">
        <v>595</v>
      </c>
      <c r="H45" s="131" t="s">
        <v>11</v>
      </c>
      <c r="I45" s="86">
        <v>45</v>
      </c>
    </row>
    <row r="46" spans="1:9">
      <c r="A46" s="146">
        <v>6</v>
      </c>
      <c r="B46" s="146">
        <v>6</v>
      </c>
      <c r="C46" s="146">
        <v>0</v>
      </c>
      <c r="D46" s="146">
        <v>887299</v>
      </c>
      <c r="E46" s="146" t="s">
        <v>90</v>
      </c>
      <c r="F46" s="131">
        <v>2012</v>
      </c>
      <c r="G46" s="131" t="s">
        <v>595</v>
      </c>
      <c r="H46" s="131" t="s">
        <v>11</v>
      </c>
      <c r="I46" s="86">
        <v>40</v>
      </c>
    </row>
    <row r="47" spans="1:9">
      <c r="A47" s="146">
        <v>7</v>
      </c>
      <c r="B47" s="146">
        <v>8</v>
      </c>
      <c r="C47" s="146">
        <v>0</v>
      </c>
      <c r="D47" s="146">
        <v>886522</v>
      </c>
      <c r="E47" s="146" t="s">
        <v>311</v>
      </c>
      <c r="F47" s="131">
        <v>2013</v>
      </c>
      <c r="G47" s="131" t="s">
        <v>595</v>
      </c>
      <c r="H47" s="131" t="s">
        <v>11</v>
      </c>
      <c r="I47" s="86">
        <v>36</v>
      </c>
    </row>
    <row r="48" spans="1:9">
      <c r="A48" s="146">
        <v>8</v>
      </c>
      <c r="B48" s="146">
        <v>7</v>
      </c>
      <c r="C48" s="146">
        <v>0</v>
      </c>
      <c r="D48" s="146">
        <v>889283</v>
      </c>
      <c r="E48" s="146" t="s">
        <v>312</v>
      </c>
      <c r="F48" s="131">
        <v>2011</v>
      </c>
      <c r="G48" s="131" t="s">
        <v>595</v>
      </c>
      <c r="H48" s="131" t="s">
        <v>11</v>
      </c>
      <c r="I48" s="86">
        <v>32</v>
      </c>
    </row>
    <row r="49" spans="1:9">
      <c r="A49" s="146">
        <v>9</v>
      </c>
      <c r="B49" s="146">
        <v>10</v>
      </c>
      <c r="C49" s="146">
        <v>0</v>
      </c>
      <c r="D49" s="146">
        <v>890705</v>
      </c>
      <c r="E49" s="146" t="s">
        <v>318</v>
      </c>
      <c r="F49" s="131">
        <v>2013</v>
      </c>
      <c r="G49" s="131" t="s">
        <v>595</v>
      </c>
      <c r="H49" s="131" t="s">
        <v>11</v>
      </c>
      <c r="I49" s="86">
        <v>29</v>
      </c>
    </row>
    <row r="50" spans="1:9">
      <c r="A50" s="146">
        <v>10</v>
      </c>
      <c r="B50" s="146">
        <v>9</v>
      </c>
      <c r="C50" s="146">
        <v>0</v>
      </c>
      <c r="D50" s="146">
        <v>807444</v>
      </c>
      <c r="E50" s="146" t="s">
        <v>95</v>
      </c>
      <c r="F50" s="131">
        <v>2012</v>
      </c>
      <c r="G50" s="131" t="s">
        <v>595</v>
      </c>
      <c r="H50" s="131" t="s">
        <v>11</v>
      </c>
      <c r="I50" s="86">
        <v>26</v>
      </c>
    </row>
    <row r="51" spans="1:9">
      <c r="A51" s="146">
        <v>11</v>
      </c>
      <c r="B51" s="146">
        <v>12</v>
      </c>
      <c r="C51" s="146">
        <v>0</v>
      </c>
      <c r="D51" s="146">
        <v>887307</v>
      </c>
      <c r="E51" s="146" t="s">
        <v>314</v>
      </c>
      <c r="F51" s="131">
        <v>2011</v>
      </c>
      <c r="G51" s="131" t="s">
        <v>595</v>
      </c>
      <c r="H51" s="131" t="s">
        <v>11</v>
      </c>
      <c r="I51" s="86">
        <v>24</v>
      </c>
    </row>
    <row r="52" spans="1:9">
      <c r="A52" s="146">
        <v>12</v>
      </c>
      <c r="B52" s="146">
        <v>11</v>
      </c>
      <c r="C52" s="146">
        <v>0</v>
      </c>
      <c r="D52" s="146">
        <v>887036</v>
      </c>
      <c r="E52" s="146" t="s">
        <v>328</v>
      </c>
      <c r="F52" s="131">
        <v>2014</v>
      </c>
      <c r="G52" s="131" t="s">
        <v>595</v>
      </c>
      <c r="H52" s="131" t="s">
        <v>11</v>
      </c>
      <c r="I52" s="86">
        <v>22</v>
      </c>
    </row>
    <row r="53" spans="1:9">
      <c r="A53" s="146">
        <v>13</v>
      </c>
      <c r="B53" s="146">
        <v>13</v>
      </c>
      <c r="C53" s="146">
        <v>0</v>
      </c>
      <c r="D53" s="146">
        <v>890578</v>
      </c>
      <c r="E53" s="146" t="s">
        <v>320</v>
      </c>
      <c r="F53" s="131">
        <v>2011</v>
      </c>
      <c r="G53" s="131" t="s">
        <v>595</v>
      </c>
      <c r="H53" s="131" t="s">
        <v>11</v>
      </c>
      <c r="I53" s="86">
        <v>20</v>
      </c>
    </row>
    <row r="54" spans="1:9">
      <c r="A54" s="146">
        <v>14</v>
      </c>
      <c r="B54" s="146">
        <v>14</v>
      </c>
      <c r="C54" s="146">
        <v>0</v>
      </c>
      <c r="D54" s="146">
        <v>890710</v>
      </c>
      <c r="E54" s="146" t="s">
        <v>319</v>
      </c>
      <c r="F54" s="131">
        <v>2014</v>
      </c>
      <c r="G54" s="131" t="s">
        <v>595</v>
      </c>
      <c r="H54" s="131" t="s">
        <v>11</v>
      </c>
      <c r="I54" s="86">
        <v>18</v>
      </c>
    </row>
    <row r="55" spans="1:9">
      <c r="A55" s="146">
        <v>15</v>
      </c>
      <c r="B55" s="146">
        <v>15</v>
      </c>
      <c r="C55" s="146">
        <v>0</v>
      </c>
      <c r="D55" s="146">
        <v>889938</v>
      </c>
      <c r="E55" s="146" t="s">
        <v>317</v>
      </c>
      <c r="F55" s="131">
        <v>2011</v>
      </c>
      <c r="G55" s="131" t="s">
        <v>595</v>
      </c>
      <c r="H55" s="131" t="s">
        <v>11</v>
      </c>
      <c r="I55" s="86">
        <v>16</v>
      </c>
    </row>
    <row r="57" spans="1:9" ht="13.9" customHeight="1">
      <c r="A57" s="153" t="s">
        <v>735</v>
      </c>
      <c r="B57" s="153" t="s">
        <v>736</v>
      </c>
      <c r="C57" s="153" t="s">
        <v>712</v>
      </c>
      <c r="D57" s="153" t="s">
        <v>737</v>
      </c>
      <c r="E57" s="153" t="s">
        <v>738</v>
      </c>
      <c r="F57" s="153" t="s">
        <v>139</v>
      </c>
      <c r="G57" s="154" t="s">
        <v>140</v>
      </c>
      <c r="H57" s="154" t="s">
        <v>141</v>
      </c>
      <c r="I57" s="155" t="s">
        <v>715</v>
      </c>
    </row>
    <row r="58" spans="1:9">
      <c r="A58" s="146">
        <v>1</v>
      </c>
      <c r="B58" s="146">
        <v>1</v>
      </c>
      <c r="C58" s="146">
        <v>0</v>
      </c>
      <c r="D58" s="146">
        <v>889228</v>
      </c>
      <c r="E58" s="146" t="s">
        <v>510</v>
      </c>
      <c r="F58" s="131">
        <v>2015</v>
      </c>
      <c r="G58" s="131" t="s">
        <v>114</v>
      </c>
      <c r="H58" s="131" t="s">
        <v>11</v>
      </c>
      <c r="I58" s="86">
        <v>80</v>
      </c>
    </row>
    <row r="59" spans="1:9">
      <c r="A59" s="146">
        <v>2</v>
      </c>
      <c r="B59" s="146">
        <v>2</v>
      </c>
      <c r="C59" s="146">
        <v>0</v>
      </c>
      <c r="D59" s="146">
        <v>777621</v>
      </c>
      <c r="E59" s="146" t="s">
        <v>511</v>
      </c>
      <c r="F59" s="131">
        <v>2015</v>
      </c>
      <c r="G59" s="131" t="s">
        <v>114</v>
      </c>
      <c r="H59" s="131" t="s">
        <v>11</v>
      </c>
      <c r="I59" s="86">
        <v>64</v>
      </c>
    </row>
    <row r="60" spans="1:9">
      <c r="A60" s="146">
        <v>3</v>
      </c>
      <c r="B60" s="146">
        <v>6</v>
      </c>
      <c r="C60" s="146">
        <v>0</v>
      </c>
      <c r="D60" s="146">
        <v>715295</v>
      </c>
      <c r="E60" s="146" t="s">
        <v>522</v>
      </c>
      <c r="F60" s="131">
        <v>2016</v>
      </c>
      <c r="G60" s="131" t="s">
        <v>114</v>
      </c>
      <c r="H60" s="131" t="s">
        <v>11</v>
      </c>
      <c r="I60" s="86">
        <v>48</v>
      </c>
    </row>
    <row r="61" spans="1:9">
      <c r="A61" s="146">
        <v>4</v>
      </c>
      <c r="B61" s="146">
        <v>3</v>
      </c>
      <c r="C61" s="146">
        <v>0</v>
      </c>
      <c r="D61" s="146">
        <v>1706</v>
      </c>
      <c r="E61" s="146" t="s">
        <v>490</v>
      </c>
      <c r="F61" s="131">
        <v>2017</v>
      </c>
      <c r="G61" s="131" t="s">
        <v>114</v>
      </c>
      <c r="H61" s="131" t="s">
        <v>248</v>
      </c>
      <c r="I61" s="86">
        <v>40</v>
      </c>
    </row>
    <row r="62" spans="1:9">
      <c r="A62" s="146">
        <v>5</v>
      </c>
      <c r="B62" s="146">
        <v>7</v>
      </c>
      <c r="C62" s="146">
        <v>0</v>
      </c>
      <c r="D62" s="146">
        <v>1604</v>
      </c>
      <c r="E62" s="146" t="s">
        <v>491</v>
      </c>
      <c r="F62" s="131">
        <v>2016</v>
      </c>
      <c r="G62" s="131" t="s">
        <v>114</v>
      </c>
      <c r="H62" s="131" t="s">
        <v>16</v>
      </c>
      <c r="I62" s="86">
        <v>36</v>
      </c>
    </row>
    <row r="63" spans="1:9">
      <c r="A63" s="146">
        <v>6</v>
      </c>
      <c r="B63" s="146">
        <v>4</v>
      </c>
      <c r="C63" s="146">
        <v>0</v>
      </c>
      <c r="D63" s="146">
        <v>777654</v>
      </c>
      <c r="E63" s="146" t="s">
        <v>515</v>
      </c>
      <c r="F63" s="131">
        <v>2019</v>
      </c>
      <c r="G63" s="131" t="s">
        <v>114</v>
      </c>
      <c r="H63" s="131" t="s">
        <v>11</v>
      </c>
      <c r="I63" s="86">
        <v>32</v>
      </c>
    </row>
    <row r="64" spans="1:9">
      <c r="A64" s="146">
        <v>7</v>
      </c>
      <c r="B64" s="146">
        <v>5</v>
      </c>
      <c r="C64" s="146">
        <v>0</v>
      </c>
      <c r="D64" s="146">
        <v>1705</v>
      </c>
      <c r="E64" s="146" t="s">
        <v>489</v>
      </c>
      <c r="F64" s="131">
        <v>2019</v>
      </c>
      <c r="G64" s="131" t="s">
        <v>114</v>
      </c>
      <c r="H64" s="131" t="s">
        <v>248</v>
      </c>
      <c r="I64" s="86">
        <v>28.8</v>
      </c>
    </row>
    <row r="65" spans="1:9">
      <c r="A65" s="146">
        <v>8</v>
      </c>
      <c r="B65" s="146">
        <v>8</v>
      </c>
      <c r="C65" s="146">
        <v>0</v>
      </c>
      <c r="D65" s="146">
        <v>1704</v>
      </c>
      <c r="E65" s="146" t="s">
        <v>488</v>
      </c>
      <c r="F65" s="131">
        <v>2018</v>
      </c>
      <c r="G65" s="131" t="s">
        <v>114</v>
      </c>
      <c r="H65" s="131" t="s">
        <v>248</v>
      </c>
      <c r="I65" s="86">
        <v>25.6</v>
      </c>
    </row>
    <row r="67" spans="1:9" ht="13.9" customHeight="1">
      <c r="A67" s="153" t="s">
        <v>735</v>
      </c>
      <c r="B67" s="153" t="s">
        <v>736</v>
      </c>
      <c r="C67" s="153" t="s">
        <v>712</v>
      </c>
      <c r="D67" s="153" t="s">
        <v>737</v>
      </c>
      <c r="E67" s="153" t="s">
        <v>738</v>
      </c>
      <c r="F67" s="153" t="s">
        <v>139</v>
      </c>
      <c r="G67" s="154" t="s">
        <v>140</v>
      </c>
      <c r="H67" s="154" t="s">
        <v>141</v>
      </c>
      <c r="I67" s="155" t="s">
        <v>715</v>
      </c>
    </row>
    <row r="68" spans="1:9">
      <c r="A68" s="146">
        <v>1</v>
      </c>
      <c r="B68" s="146">
        <v>1</v>
      </c>
      <c r="C68" s="146">
        <v>0</v>
      </c>
      <c r="D68" s="146">
        <v>887899</v>
      </c>
      <c r="E68" s="146" t="s">
        <v>240</v>
      </c>
      <c r="F68" s="131">
        <v>2015</v>
      </c>
      <c r="G68" s="131" t="s">
        <v>128</v>
      </c>
      <c r="H68" s="131" t="s">
        <v>11</v>
      </c>
      <c r="I68" s="86">
        <v>50</v>
      </c>
    </row>
    <row r="69" spans="1:9">
      <c r="A69" s="146">
        <v>2</v>
      </c>
      <c r="B69" s="146">
        <v>5</v>
      </c>
      <c r="C69" s="146">
        <v>0</v>
      </c>
      <c r="D69" s="146">
        <v>890401</v>
      </c>
      <c r="E69" s="146" t="s">
        <v>242</v>
      </c>
      <c r="F69" s="131">
        <v>2015</v>
      </c>
      <c r="G69" s="131" t="s">
        <v>128</v>
      </c>
      <c r="H69" s="131" t="s">
        <v>11</v>
      </c>
      <c r="I69" s="86">
        <v>40</v>
      </c>
    </row>
    <row r="70" spans="1:9">
      <c r="A70" s="146">
        <v>3</v>
      </c>
      <c r="B70" s="146">
        <v>2</v>
      </c>
      <c r="C70" s="146">
        <v>0</v>
      </c>
      <c r="D70" s="146">
        <v>887880</v>
      </c>
      <c r="E70" s="146" t="s">
        <v>241</v>
      </c>
      <c r="F70" s="131">
        <v>2016</v>
      </c>
      <c r="G70" s="131" t="s">
        <v>128</v>
      </c>
      <c r="H70" s="131" t="s">
        <v>11</v>
      </c>
      <c r="I70" s="86">
        <v>30</v>
      </c>
    </row>
    <row r="71" spans="1:9">
      <c r="A71" s="146">
        <v>4</v>
      </c>
      <c r="B71" s="146">
        <v>4</v>
      </c>
      <c r="C71" s="146">
        <v>0</v>
      </c>
      <c r="D71" s="146">
        <v>890598</v>
      </c>
      <c r="E71" s="146" t="s">
        <v>293</v>
      </c>
      <c r="F71" s="131">
        <v>2015</v>
      </c>
      <c r="G71" s="131" t="s">
        <v>128</v>
      </c>
      <c r="H71" s="131" t="s">
        <v>11</v>
      </c>
      <c r="I71" s="86">
        <v>25</v>
      </c>
    </row>
    <row r="72" spans="1:9">
      <c r="A72" s="146">
        <v>5</v>
      </c>
      <c r="B72" s="146">
        <v>3</v>
      </c>
      <c r="C72" s="146">
        <v>0</v>
      </c>
      <c r="D72" s="146">
        <v>811415</v>
      </c>
      <c r="E72" s="146" t="s">
        <v>650</v>
      </c>
      <c r="F72" s="131">
        <v>2015</v>
      </c>
      <c r="G72" s="131" t="s">
        <v>128</v>
      </c>
      <c r="H72" s="131" t="s">
        <v>11</v>
      </c>
      <c r="I72" s="86">
        <v>22.5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6"/>
  <sheetViews>
    <sheetView workbookViewId="0"/>
  </sheetViews>
  <sheetFormatPr defaultRowHeight="13.5"/>
  <sheetData>
    <row r="1" spans="1:10" ht="13.9" customHeight="1">
      <c r="A1" s="152" t="s">
        <v>710</v>
      </c>
      <c r="B1" s="152" t="s">
        <v>711</v>
      </c>
      <c r="C1" s="152" t="s">
        <v>712</v>
      </c>
      <c r="D1" s="152" t="s">
        <v>713</v>
      </c>
      <c r="E1" s="152" t="s">
        <v>714</v>
      </c>
      <c r="F1" s="152" t="s">
        <v>139</v>
      </c>
      <c r="G1" s="148" t="s">
        <v>140</v>
      </c>
      <c r="H1" s="148" t="s">
        <v>141</v>
      </c>
      <c r="I1" s="149" t="s">
        <v>715</v>
      </c>
      <c r="J1" s="150" t="s">
        <v>716</v>
      </c>
    </row>
    <row r="2" spans="1:10">
      <c r="A2" s="146">
        <v>1</v>
      </c>
      <c r="B2" s="146">
        <v>1</v>
      </c>
      <c r="C2" s="146">
        <v>9400127</v>
      </c>
      <c r="D2" s="146">
        <v>0</v>
      </c>
      <c r="E2" s="146" t="s">
        <v>717</v>
      </c>
      <c r="F2" s="146">
        <v>1997</v>
      </c>
      <c r="G2" s="131" t="s">
        <v>718</v>
      </c>
      <c r="H2" s="131" t="s">
        <v>719</v>
      </c>
      <c r="I2" s="86">
        <v>100</v>
      </c>
      <c r="J2" s="151">
        <v>50</v>
      </c>
    </row>
    <row r="3" spans="1:10">
      <c r="A3" s="146">
        <v>2</v>
      </c>
      <c r="B3" s="146">
        <v>7</v>
      </c>
      <c r="C3" s="146">
        <v>1154984</v>
      </c>
      <c r="D3" s="146">
        <v>774383</v>
      </c>
      <c r="E3" s="146" t="s">
        <v>361</v>
      </c>
      <c r="F3" s="146">
        <v>1988</v>
      </c>
      <c r="G3" s="131" t="s">
        <v>718</v>
      </c>
      <c r="H3" s="131" t="s">
        <v>11</v>
      </c>
      <c r="I3" s="86">
        <v>80</v>
      </c>
      <c r="J3" s="151">
        <v>40</v>
      </c>
    </row>
    <row r="4" spans="1:10">
      <c r="A4" s="146">
        <v>3</v>
      </c>
      <c r="B4" s="146">
        <v>2</v>
      </c>
      <c r="C4" s="146">
        <v>9150397</v>
      </c>
      <c r="D4" s="146">
        <v>773739</v>
      </c>
      <c r="E4" s="146" t="s">
        <v>459</v>
      </c>
      <c r="F4" s="146">
        <v>2008</v>
      </c>
      <c r="G4" s="131" t="s">
        <v>718</v>
      </c>
      <c r="H4" s="131" t="s">
        <v>11</v>
      </c>
      <c r="I4" s="86">
        <v>60</v>
      </c>
      <c r="J4" s="151">
        <v>30</v>
      </c>
    </row>
    <row r="5" spans="1:10">
      <c r="A5" s="146">
        <v>4</v>
      </c>
      <c r="B5" s="146">
        <v>4</v>
      </c>
      <c r="C5" s="146">
        <v>9430048</v>
      </c>
      <c r="D5" s="146">
        <v>0</v>
      </c>
      <c r="E5" s="146" t="s">
        <v>257</v>
      </c>
      <c r="F5" s="146">
        <v>1989</v>
      </c>
      <c r="G5" s="131" t="s">
        <v>718</v>
      </c>
      <c r="H5" s="131" t="s">
        <v>16</v>
      </c>
      <c r="I5" s="86">
        <v>50</v>
      </c>
      <c r="J5" s="151">
        <v>25</v>
      </c>
    </row>
    <row r="6" spans="1:10">
      <c r="A6" s="146">
        <v>5</v>
      </c>
      <c r="B6" s="146">
        <v>16</v>
      </c>
      <c r="C6" s="146">
        <v>9430171</v>
      </c>
      <c r="D6" s="146">
        <v>0</v>
      </c>
      <c r="E6" s="146" t="s">
        <v>722</v>
      </c>
      <c r="F6" s="146">
        <v>2000</v>
      </c>
      <c r="G6" s="131" t="s">
        <v>718</v>
      </c>
      <c r="H6" s="131" t="s">
        <v>16</v>
      </c>
      <c r="I6" s="86">
        <v>45</v>
      </c>
      <c r="J6" s="151">
        <v>22.5</v>
      </c>
    </row>
    <row r="7" spans="1:10">
      <c r="A7" s="146">
        <v>6</v>
      </c>
      <c r="B7" s="146">
        <v>3</v>
      </c>
      <c r="C7" s="146">
        <v>9150396</v>
      </c>
      <c r="D7" s="146">
        <v>776152</v>
      </c>
      <c r="E7" s="146" t="s">
        <v>463</v>
      </c>
      <c r="F7" s="146">
        <v>2008</v>
      </c>
      <c r="G7" s="131" t="s">
        <v>718</v>
      </c>
      <c r="H7" s="131" t="s">
        <v>11</v>
      </c>
      <c r="I7" s="86">
        <v>40</v>
      </c>
      <c r="J7" s="151">
        <v>20</v>
      </c>
    </row>
    <row r="8" spans="1:10">
      <c r="A8" s="146">
        <v>7</v>
      </c>
      <c r="B8" s="146">
        <v>5</v>
      </c>
      <c r="C8" s="146">
        <v>9150426</v>
      </c>
      <c r="D8" s="146">
        <v>776904</v>
      </c>
      <c r="E8" s="146" t="s">
        <v>720</v>
      </c>
      <c r="F8" s="146">
        <v>2010</v>
      </c>
      <c r="G8" s="131" t="s">
        <v>718</v>
      </c>
      <c r="H8" s="131" t="s">
        <v>11</v>
      </c>
      <c r="I8" s="86">
        <v>36</v>
      </c>
      <c r="J8" s="151">
        <v>18</v>
      </c>
    </row>
    <row r="9" spans="1:10">
      <c r="A9" s="146">
        <v>8</v>
      </c>
      <c r="B9" s="146">
        <v>6</v>
      </c>
      <c r="C9" s="146">
        <v>9150400</v>
      </c>
      <c r="D9" s="146">
        <v>776954</v>
      </c>
      <c r="E9" s="146" t="s">
        <v>457</v>
      </c>
      <c r="F9" s="146">
        <v>2008</v>
      </c>
      <c r="G9" s="131" t="s">
        <v>718</v>
      </c>
      <c r="H9" s="131" t="s">
        <v>11</v>
      </c>
      <c r="I9" s="86">
        <v>32</v>
      </c>
      <c r="J9" s="151">
        <v>16</v>
      </c>
    </row>
    <row r="10" spans="1:10">
      <c r="A10" s="146">
        <v>9</v>
      </c>
      <c r="B10" s="146">
        <v>11</v>
      </c>
      <c r="C10" s="146">
        <v>9150430</v>
      </c>
      <c r="D10" s="146">
        <v>773740</v>
      </c>
      <c r="E10" s="146" t="s">
        <v>721</v>
      </c>
      <c r="F10" s="146">
        <v>2010</v>
      </c>
      <c r="G10" s="131" t="s">
        <v>718</v>
      </c>
      <c r="H10" s="131" t="s">
        <v>11</v>
      </c>
      <c r="I10" s="86">
        <v>29</v>
      </c>
      <c r="J10" s="151">
        <v>14.5</v>
      </c>
    </row>
    <row r="11" spans="1:10">
      <c r="A11" s="146">
        <v>10</v>
      </c>
      <c r="B11" s="146">
        <v>10</v>
      </c>
      <c r="C11" s="146">
        <v>9220177</v>
      </c>
      <c r="D11" s="146">
        <v>0</v>
      </c>
      <c r="E11" s="146" t="s">
        <v>243</v>
      </c>
      <c r="F11" s="146">
        <v>2005</v>
      </c>
      <c r="G11" s="131" t="s">
        <v>718</v>
      </c>
      <c r="H11" s="131" t="s">
        <v>244</v>
      </c>
      <c r="I11" s="86">
        <v>26</v>
      </c>
      <c r="J11" s="151">
        <v>13</v>
      </c>
    </row>
    <row r="12" spans="1:10">
      <c r="A12" s="146">
        <v>11</v>
      </c>
      <c r="B12" s="146">
        <v>9</v>
      </c>
      <c r="C12" s="146">
        <v>9150429</v>
      </c>
      <c r="D12" s="146">
        <v>773749</v>
      </c>
      <c r="E12" s="146" t="s">
        <v>725</v>
      </c>
      <c r="F12" s="146">
        <v>2010</v>
      </c>
      <c r="G12" s="131" t="s">
        <v>718</v>
      </c>
      <c r="H12" s="131" t="s">
        <v>11</v>
      </c>
      <c r="I12" s="86">
        <v>24</v>
      </c>
      <c r="J12" s="151">
        <v>12</v>
      </c>
    </row>
    <row r="13" spans="1:10">
      <c r="A13" s="146">
        <v>12</v>
      </c>
      <c r="B13" s="146">
        <v>13</v>
      </c>
      <c r="C13" s="146">
        <v>9150428</v>
      </c>
      <c r="D13" s="146">
        <v>773748</v>
      </c>
      <c r="E13" s="146" t="s">
        <v>724</v>
      </c>
      <c r="F13" s="146">
        <v>2010</v>
      </c>
      <c r="G13" s="131" t="s">
        <v>718</v>
      </c>
      <c r="H13" s="131" t="s">
        <v>11</v>
      </c>
      <c r="I13" s="86">
        <v>22</v>
      </c>
      <c r="J13" s="151">
        <v>11</v>
      </c>
    </row>
    <row r="14" spans="1:10">
      <c r="A14" s="146">
        <v>13</v>
      </c>
      <c r="B14" s="146">
        <v>12</v>
      </c>
      <c r="C14" s="146">
        <v>9150425</v>
      </c>
      <c r="D14" s="146">
        <v>777428</v>
      </c>
      <c r="E14" s="146" t="s">
        <v>727</v>
      </c>
      <c r="F14" s="146">
        <v>2010</v>
      </c>
      <c r="G14" s="131" t="s">
        <v>718</v>
      </c>
      <c r="H14" s="131" t="s">
        <v>11</v>
      </c>
      <c r="I14" s="86">
        <v>20</v>
      </c>
      <c r="J14" s="151">
        <v>10</v>
      </c>
    </row>
    <row r="15" spans="1:10">
      <c r="A15" s="146">
        <v>14</v>
      </c>
      <c r="B15" s="146">
        <v>14</v>
      </c>
      <c r="C15" s="146">
        <v>9430195</v>
      </c>
      <c r="D15" s="146">
        <v>0</v>
      </c>
      <c r="E15" s="146" t="s">
        <v>726</v>
      </c>
      <c r="F15" s="146">
        <v>1985</v>
      </c>
      <c r="G15" s="131" t="s">
        <v>718</v>
      </c>
      <c r="H15" s="131" t="s">
        <v>16</v>
      </c>
      <c r="I15" s="86">
        <v>18</v>
      </c>
      <c r="J15" s="151">
        <v>9</v>
      </c>
    </row>
    <row r="16" spans="1:10">
      <c r="A16" s="146">
        <v>15</v>
      </c>
      <c r="B16" s="146">
        <v>15</v>
      </c>
      <c r="C16" s="146">
        <v>9150441</v>
      </c>
      <c r="D16" s="146">
        <v>779181</v>
      </c>
      <c r="E16" s="146" t="s">
        <v>729</v>
      </c>
      <c r="F16" s="146">
        <v>2005</v>
      </c>
      <c r="G16" s="131" t="s">
        <v>718</v>
      </c>
      <c r="H16" s="131" t="s">
        <v>11</v>
      </c>
      <c r="I16" s="86">
        <v>16</v>
      </c>
      <c r="J16" s="151">
        <v>8</v>
      </c>
    </row>
    <row r="17" spans="1:10">
      <c r="A17" s="146">
        <v>16</v>
      </c>
      <c r="B17" s="146">
        <v>8</v>
      </c>
      <c r="C17" s="146">
        <v>9150383</v>
      </c>
      <c r="D17" s="146">
        <v>776164</v>
      </c>
      <c r="E17" s="146" t="s">
        <v>366</v>
      </c>
      <c r="F17" s="146">
        <v>1975</v>
      </c>
      <c r="G17" s="131" t="s">
        <v>718</v>
      </c>
      <c r="H17" s="131" t="s">
        <v>11</v>
      </c>
      <c r="I17" s="86">
        <v>15</v>
      </c>
      <c r="J17" s="86"/>
    </row>
    <row r="18" spans="1:10" ht="13.9" customHeight="1">
      <c r="A18" s="152" t="s">
        <v>710</v>
      </c>
      <c r="B18" s="152" t="s">
        <v>711</v>
      </c>
      <c r="C18" s="152" t="s">
        <v>712</v>
      </c>
      <c r="D18" s="152" t="s">
        <v>713</v>
      </c>
      <c r="E18" s="152" t="s">
        <v>714</v>
      </c>
      <c r="F18" s="152" t="s">
        <v>139</v>
      </c>
      <c r="G18" s="148" t="s">
        <v>140</v>
      </c>
      <c r="H18" s="148" t="s">
        <v>141</v>
      </c>
      <c r="I18" s="149" t="s">
        <v>715</v>
      </c>
      <c r="J18" s="150" t="s">
        <v>716</v>
      </c>
    </row>
    <row r="19" spans="1:10">
      <c r="A19" s="146">
        <v>1</v>
      </c>
      <c r="B19" s="146">
        <v>101</v>
      </c>
      <c r="C19" s="146">
        <v>9155169</v>
      </c>
      <c r="D19" s="146">
        <v>887305</v>
      </c>
      <c r="E19" s="146" t="s">
        <v>730</v>
      </c>
      <c r="F19" s="146">
        <v>2010</v>
      </c>
      <c r="G19" s="131" t="s">
        <v>731</v>
      </c>
      <c r="H19" s="131" t="s">
        <v>11</v>
      </c>
      <c r="I19" s="86">
        <v>90</v>
      </c>
      <c r="J19" s="151">
        <v>50</v>
      </c>
    </row>
    <row r="20" spans="1:10">
      <c r="A20" s="146">
        <v>2</v>
      </c>
      <c r="B20" s="146">
        <v>102</v>
      </c>
      <c r="C20" s="146">
        <v>9155093</v>
      </c>
      <c r="D20" s="146">
        <v>889406</v>
      </c>
      <c r="E20" s="146" t="s">
        <v>170</v>
      </c>
      <c r="F20" s="146">
        <v>2004</v>
      </c>
      <c r="G20" s="131" t="s">
        <v>731</v>
      </c>
      <c r="H20" s="131" t="s">
        <v>11</v>
      </c>
      <c r="I20" s="86">
        <v>72</v>
      </c>
      <c r="J20" s="151">
        <v>40</v>
      </c>
    </row>
    <row r="21" spans="1:10">
      <c r="A21" s="146">
        <v>3</v>
      </c>
      <c r="B21" s="146">
        <v>103</v>
      </c>
      <c r="C21" s="146">
        <v>9155152</v>
      </c>
      <c r="D21" s="146">
        <v>889231</v>
      </c>
      <c r="E21" s="146" t="s">
        <v>191</v>
      </c>
      <c r="F21" s="146">
        <v>2008</v>
      </c>
      <c r="G21" s="131" t="s">
        <v>731</v>
      </c>
      <c r="H21" s="131" t="s">
        <v>11</v>
      </c>
      <c r="I21" s="86">
        <v>54</v>
      </c>
      <c r="J21" s="151">
        <v>30</v>
      </c>
    </row>
    <row r="22" spans="1:10">
      <c r="A22" s="146">
        <v>4</v>
      </c>
      <c r="B22" s="146">
        <v>108</v>
      </c>
      <c r="C22" s="146">
        <v>9155181</v>
      </c>
      <c r="D22" s="146">
        <v>888625</v>
      </c>
      <c r="E22" s="146" t="s">
        <v>199</v>
      </c>
      <c r="F22" s="146">
        <v>2010</v>
      </c>
      <c r="G22" s="131" t="s">
        <v>731</v>
      </c>
      <c r="H22" s="131" t="s">
        <v>11</v>
      </c>
      <c r="I22" s="86">
        <v>45</v>
      </c>
      <c r="J22" s="151">
        <v>25</v>
      </c>
    </row>
    <row r="23" spans="1:10">
      <c r="A23" s="146">
        <v>5</v>
      </c>
      <c r="B23" s="146">
        <v>105</v>
      </c>
      <c r="C23" s="146">
        <v>9155173</v>
      </c>
      <c r="D23" s="146">
        <v>889233</v>
      </c>
      <c r="E23" s="146" t="s">
        <v>732</v>
      </c>
      <c r="F23" s="146">
        <v>2010</v>
      </c>
      <c r="G23" s="131" t="s">
        <v>731</v>
      </c>
      <c r="H23" s="131" t="s">
        <v>11</v>
      </c>
      <c r="I23" s="86">
        <v>40.5</v>
      </c>
      <c r="J23" s="151">
        <v>22.5</v>
      </c>
    </row>
    <row r="24" spans="1:10">
      <c r="A24" s="146">
        <v>6</v>
      </c>
      <c r="B24" s="146">
        <v>104</v>
      </c>
      <c r="C24" s="146">
        <v>9155174</v>
      </c>
      <c r="D24" s="146">
        <v>887887</v>
      </c>
      <c r="E24" s="146" t="s">
        <v>742</v>
      </c>
      <c r="F24" s="146">
        <v>2010</v>
      </c>
      <c r="G24" s="131" t="s">
        <v>731</v>
      </c>
      <c r="H24" s="131" t="s">
        <v>11</v>
      </c>
      <c r="I24" s="86">
        <v>36</v>
      </c>
      <c r="J24" s="151">
        <v>20</v>
      </c>
    </row>
    <row r="25" spans="1:10">
      <c r="A25" s="146">
        <v>7</v>
      </c>
      <c r="B25" s="146">
        <v>107</v>
      </c>
      <c r="C25" s="146">
        <v>9155176</v>
      </c>
      <c r="D25" s="146">
        <v>811339</v>
      </c>
      <c r="E25" s="146" t="s">
        <v>734</v>
      </c>
      <c r="F25" s="146">
        <v>2010</v>
      </c>
      <c r="G25" s="131" t="s">
        <v>731</v>
      </c>
      <c r="H25" s="131" t="s">
        <v>11</v>
      </c>
      <c r="I25" s="86">
        <v>32.4</v>
      </c>
      <c r="J25" s="151">
        <v>18</v>
      </c>
    </row>
    <row r="26" spans="1:10">
      <c r="A26" s="146">
        <v>8</v>
      </c>
      <c r="B26" s="146">
        <v>110</v>
      </c>
      <c r="C26" s="146">
        <v>9435141</v>
      </c>
      <c r="D26" s="146">
        <v>0</v>
      </c>
      <c r="E26" s="146" t="s">
        <v>733</v>
      </c>
      <c r="F26" s="146">
        <v>2000</v>
      </c>
      <c r="G26" s="131" t="s">
        <v>731</v>
      </c>
      <c r="H26" s="131" t="s">
        <v>16</v>
      </c>
      <c r="I26" s="86">
        <v>28.8</v>
      </c>
      <c r="J26" s="151">
        <v>16</v>
      </c>
    </row>
    <row r="27" spans="1:10">
      <c r="A27" s="146">
        <v>9</v>
      </c>
      <c r="B27" s="146">
        <v>106</v>
      </c>
      <c r="C27" s="146">
        <v>9155178</v>
      </c>
      <c r="D27" s="146">
        <v>891734</v>
      </c>
      <c r="E27" s="146" t="s">
        <v>743</v>
      </c>
      <c r="F27" s="146">
        <v>2006</v>
      </c>
      <c r="G27" s="131" t="s">
        <v>731</v>
      </c>
      <c r="H27" s="131" t="s">
        <v>11</v>
      </c>
      <c r="I27" s="86">
        <v>26.1</v>
      </c>
      <c r="J27" s="151">
        <v>14.5</v>
      </c>
    </row>
    <row r="28" spans="1:10">
      <c r="J28" s="151"/>
    </row>
    <row r="29" spans="1:10" ht="13.9" customHeight="1">
      <c r="A29" s="153" t="s">
        <v>735</v>
      </c>
      <c r="B29" s="153" t="s">
        <v>736</v>
      </c>
      <c r="C29" s="153" t="s">
        <v>712</v>
      </c>
      <c r="D29" s="153" t="s">
        <v>737</v>
      </c>
      <c r="E29" s="153" t="s">
        <v>738</v>
      </c>
      <c r="F29" s="153" t="s">
        <v>139</v>
      </c>
      <c r="G29" s="154" t="s">
        <v>140</v>
      </c>
      <c r="H29" s="154" t="s">
        <v>141</v>
      </c>
      <c r="I29" s="155" t="s">
        <v>715</v>
      </c>
      <c r="J29" s="156"/>
    </row>
    <row r="30" spans="1:10">
      <c r="A30" s="146">
        <v>1</v>
      </c>
      <c r="B30" s="146">
        <v>31</v>
      </c>
      <c r="C30" s="146">
        <v>0</v>
      </c>
      <c r="D30" s="146">
        <v>776146</v>
      </c>
      <c r="E30" s="146" t="s">
        <v>545</v>
      </c>
      <c r="F30" s="146">
        <v>2011</v>
      </c>
      <c r="G30" s="131" t="s">
        <v>606</v>
      </c>
      <c r="H30" s="131" t="s">
        <v>11</v>
      </c>
      <c r="I30" s="86">
        <v>100</v>
      </c>
    </row>
    <row r="31" spans="1:10">
      <c r="A31" s="146">
        <v>2</v>
      </c>
      <c r="B31" s="146">
        <v>32</v>
      </c>
      <c r="C31" s="146">
        <v>0</v>
      </c>
      <c r="D31" s="146">
        <v>776450</v>
      </c>
      <c r="E31" s="146" t="s">
        <v>546</v>
      </c>
      <c r="F31" s="146">
        <v>2013</v>
      </c>
      <c r="G31" s="131" t="s">
        <v>606</v>
      </c>
      <c r="H31" s="131" t="s">
        <v>11</v>
      </c>
      <c r="I31" s="86">
        <v>80</v>
      </c>
    </row>
    <row r="32" spans="1:10">
      <c r="A32" s="146">
        <v>3</v>
      </c>
      <c r="B32" s="146">
        <v>35</v>
      </c>
      <c r="C32" s="146">
        <v>0</v>
      </c>
      <c r="D32" s="146">
        <v>774469</v>
      </c>
      <c r="E32" s="146" t="s">
        <v>547</v>
      </c>
      <c r="F32" s="146">
        <v>2014</v>
      </c>
      <c r="G32" s="131" t="s">
        <v>606</v>
      </c>
      <c r="H32" s="131" t="s">
        <v>11</v>
      </c>
      <c r="I32" s="86">
        <v>60</v>
      </c>
    </row>
    <row r="33" spans="1:9">
      <c r="A33" s="146">
        <v>4</v>
      </c>
      <c r="B33" s="146">
        <v>34</v>
      </c>
      <c r="C33" s="146">
        <v>0</v>
      </c>
      <c r="D33" s="146">
        <v>776145</v>
      </c>
      <c r="E33" s="146" t="s">
        <v>549</v>
      </c>
      <c r="F33" s="146">
        <v>2011</v>
      </c>
      <c r="G33" s="131" t="s">
        <v>606</v>
      </c>
      <c r="H33" s="131" t="s">
        <v>11</v>
      </c>
      <c r="I33" s="86">
        <v>50</v>
      </c>
    </row>
    <row r="34" spans="1:9">
      <c r="A34" s="146">
        <v>5</v>
      </c>
      <c r="B34" s="146">
        <v>36</v>
      </c>
      <c r="C34" s="146">
        <v>0</v>
      </c>
      <c r="D34" s="146">
        <v>773750</v>
      </c>
      <c r="E34" s="146" t="s">
        <v>739</v>
      </c>
      <c r="F34" s="146">
        <v>2013</v>
      </c>
      <c r="G34" s="131" t="s">
        <v>606</v>
      </c>
      <c r="H34" s="131" t="s">
        <v>11</v>
      </c>
      <c r="I34" s="86">
        <v>45</v>
      </c>
    </row>
    <row r="35" spans="1:9">
      <c r="A35" s="146">
        <v>6</v>
      </c>
      <c r="B35" s="146">
        <v>38</v>
      </c>
      <c r="C35" s="146">
        <v>0</v>
      </c>
      <c r="D35" s="146">
        <v>777420</v>
      </c>
      <c r="E35" s="146" t="s">
        <v>740</v>
      </c>
      <c r="F35" s="146">
        <v>2011</v>
      </c>
      <c r="G35" s="131" t="s">
        <v>606</v>
      </c>
      <c r="H35" s="131" t="s">
        <v>11</v>
      </c>
      <c r="I35" s="86">
        <v>40</v>
      </c>
    </row>
    <row r="36" spans="1:9">
      <c r="A36" s="146">
        <v>7</v>
      </c>
      <c r="B36" s="146">
        <v>41</v>
      </c>
      <c r="C36" s="146">
        <v>0</v>
      </c>
      <c r="D36" s="146">
        <v>776162</v>
      </c>
      <c r="E36" s="146" t="s">
        <v>556</v>
      </c>
      <c r="F36" s="146">
        <v>2011</v>
      </c>
      <c r="G36" s="131" t="s">
        <v>606</v>
      </c>
      <c r="H36" s="131" t="s">
        <v>11</v>
      </c>
      <c r="I36" s="86">
        <v>36</v>
      </c>
    </row>
    <row r="37" spans="1:9">
      <c r="A37" s="146">
        <v>8</v>
      </c>
      <c r="B37" s="146">
        <v>39</v>
      </c>
      <c r="C37" s="146">
        <v>0</v>
      </c>
      <c r="D37" s="146">
        <v>777769</v>
      </c>
      <c r="E37" s="146" t="s">
        <v>553</v>
      </c>
      <c r="F37" s="146">
        <v>2013</v>
      </c>
      <c r="G37" s="131" t="s">
        <v>606</v>
      </c>
      <c r="H37" s="131" t="s">
        <v>11</v>
      </c>
      <c r="I37" s="86">
        <v>32</v>
      </c>
    </row>
    <row r="38" spans="1:9">
      <c r="A38" s="146">
        <v>9</v>
      </c>
      <c r="B38" s="146">
        <v>40</v>
      </c>
      <c r="C38" s="146">
        <v>0</v>
      </c>
      <c r="D38" s="146">
        <v>777706</v>
      </c>
      <c r="E38" s="146" t="s">
        <v>741</v>
      </c>
      <c r="F38" s="146">
        <v>2013</v>
      </c>
      <c r="G38" s="131" t="s">
        <v>606</v>
      </c>
      <c r="H38" s="131" t="s">
        <v>11</v>
      </c>
      <c r="I38" s="86">
        <v>29</v>
      </c>
    </row>
    <row r="39" spans="1:9">
      <c r="A39" s="146">
        <v>10</v>
      </c>
      <c r="B39" s="146">
        <v>42</v>
      </c>
      <c r="C39" s="146">
        <v>0</v>
      </c>
      <c r="D39" s="146">
        <v>1703</v>
      </c>
      <c r="E39" s="146" t="s">
        <v>589</v>
      </c>
      <c r="F39" s="146">
        <v>2011</v>
      </c>
      <c r="G39" s="131" t="s">
        <v>606</v>
      </c>
      <c r="H39" s="131" t="s">
        <v>248</v>
      </c>
      <c r="I39" s="86">
        <v>26</v>
      </c>
    </row>
    <row r="40" spans="1:9">
      <c r="A40" s="146">
        <v>11</v>
      </c>
      <c r="B40" s="146">
        <v>37</v>
      </c>
      <c r="C40" s="146">
        <v>0</v>
      </c>
      <c r="D40" s="146">
        <v>777770</v>
      </c>
      <c r="E40" s="146" t="s">
        <v>554</v>
      </c>
      <c r="F40" s="146">
        <v>2014</v>
      </c>
      <c r="G40" s="131" t="s">
        <v>606</v>
      </c>
      <c r="H40" s="131" t="s">
        <v>11</v>
      </c>
      <c r="I40" s="86">
        <v>24</v>
      </c>
    </row>
    <row r="42" spans="1:9" ht="13.9" customHeight="1">
      <c r="A42" s="153" t="s">
        <v>735</v>
      </c>
      <c r="B42" s="153" t="s">
        <v>736</v>
      </c>
      <c r="C42" s="153" t="s">
        <v>712</v>
      </c>
      <c r="D42" s="153" t="s">
        <v>737</v>
      </c>
      <c r="E42" s="153" t="s">
        <v>738</v>
      </c>
      <c r="F42" s="153" t="s">
        <v>139</v>
      </c>
      <c r="G42" s="154" t="s">
        <v>140</v>
      </c>
      <c r="H42" s="154" t="s">
        <v>141</v>
      </c>
      <c r="I42" s="155" t="s">
        <v>715</v>
      </c>
    </row>
    <row r="43" spans="1:9">
      <c r="A43" s="146">
        <v>1</v>
      </c>
      <c r="B43" s="146">
        <v>121</v>
      </c>
      <c r="C43" s="146">
        <v>9155182</v>
      </c>
      <c r="D43" s="146">
        <v>887885</v>
      </c>
      <c r="E43" s="146" t="s">
        <v>307</v>
      </c>
      <c r="F43" s="146">
        <v>2012</v>
      </c>
      <c r="G43" s="131" t="s">
        <v>595</v>
      </c>
      <c r="H43" s="131" t="s">
        <v>11</v>
      </c>
      <c r="I43" s="86">
        <v>100</v>
      </c>
    </row>
    <row r="44" spans="1:9">
      <c r="A44" s="146">
        <v>2</v>
      </c>
      <c r="B44" s="146">
        <v>122</v>
      </c>
      <c r="C44" s="146">
        <v>0</v>
      </c>
      <c r="D44" s="146">
        <v>889232</v>
      </c>
      <c r="E44" s="146" t="s">
        <v>308</v>
      </c>
      <c r="F44" s="146">
        <v>2012</v>
      </c>
      <c r="G44" s="131" t="s">
        <v>595</v>
      </c>
      <c r="H44" s="131" t="s">
        <v>11</v>
      </c>
      <c r="I44" s="86">
        <v>80</v>
      </c>
    </row>
    <row r="45" spans="1:9">
      <c r="A45" s="146">
        <v>3</v>
      </c>
      <c r="B45" s="146">
        <v>124</v>
      </c>
      <c r="C45" s="146">
        <v>0</v>
      </c>
      <c r="D45" s="146">
        <v>889877</v>
      </c>
      <c r="E45" s="146" t="s">
        <v>611</v>
      </c>
      <c r="F45" s="146">
        <v>2012</v>
      </c>
      <c r="G45" s="131" t="s">
        <v>595</v>
      </c>
      <c r="H45" s="131" t="s">
        <v>93</v>
      </c>
      <c r="I45" s="86">
        <v>60</v>
      </c>
    </row>
    <row r="46" spans="1:9">
      <c r="A46" s="146">
        <v>4</v>
      </c>
      <c r="B46" s="146">
        <v>126</v>
      </c>
      <c r="C46" s="146">
        <v>0</v>
      </c>
      <c r="D46" s="146">
        <v>889229</v>
      </c>
      <c r="E46" s="146" t="s">
        <v>310</v>
      </c>
      <c r="F46" s="146">
        <v>2014</v>
      </c>
      <c r="G46" s="131" t="s">
        <v>595</v>
      </c>
      <c r="H46" s="131" t="s">
        <v>11</v>
      </c>
      <c r="I46" s="86">
        <v>50</v>
      </c>
    </row>
    <row r="47" spans="1:9">
      <c r="A47" s="146">
        <v>5</v>
      </c>
      <c r="B47" s="146">
        <v>123</v>
      </c>
      <c r="C47" s="146">
        <v>0</v>
      </c>
      <c r="D47" s="146">
        <v>886600</v>
      </c>
      <c r="E47" s="146" t="s">
        <v>309</v>
      </c>
      <c r="F47" s="146">
        <v>2012</v>
      </c>
      <c r="G47" s="131" t="s">
        <v>595</v>
      </c>
      <c r="H47" s="131" t="s">
        <v>11</v>
      </c>
      <c r="I47" s="86">
        <v>45</v>
      </c>
    </row>
    <row r="48" spans="1:9">
      <c r="A48" s="146">
        <v>6</v>
      </c>
      <c r="B48" s="146">
        <v>125</v>
      </c>
      <c r="C48" s="146">
        <v>0</v>
      </c>
      <c r="D48" s="146">
        <v>887299</v>
      </c>
      <c r="E48" s="146" t="s">
        <v>90</v>
      </c>
      <c r="F48" s="146">
        <v>2012</v>
      </c>
      <c r="G48" s="131" t="s">
        <v>595</v>
      </c>
      <c r="H48" s="131" t="s">
        <v>11</v>
      </c>
      <c r="I48" s="86">
        <v>40</v>
      </c>
    </row>
    <row r="49" spans="1:9">
      <c r="A49" s="146">
        <v>7</v>
      </c>
      <c r="B49" s="146">
        <v>129</v>
      </c>
      <c r="C49" s="146">
        <v>0</v>
      </c>
      <c r="D49" s="146">
        <v>889283</v>
      </c>
      <c r="E49" s="146" t="s">
        <v>312</v>
      </c>
      <c r="F49" s="146">
        <v>2011</v>
      </c>
      <c r="G49" s="131" t="s">
        <v>595</v>
      </c>
      <c r="H49" s="131" t="s">
        <v>11</v>
      </c>
      <c r="I49" s="86">
        <v>36</v>
      </c>
    </row>
    <row r="50" spans="1:9">
      <c r="A50" s="146">
        <v>8</v>
      </c>
      <c r="B50" s="146">
        <v>127</v>
      </c>
      <c r="C50" s="146">
        <v>0</v>
      </c>
      <c r="D50" s="146">
        <v>886522</v>
      </c>
      <c r="E50" s="146" t="s">
        <v>311</v>
      </c>
      <c r="F50" s="146">
        <v>2013</v>
      </c>
      <c r="G50" s="131" t="s">
        <v>595</v>
      </c>
      <c r="H50" s="131" t="s">
        <v>11</v>
      </c>
      <c r="I50" s="86">
        <v>32</v>
      </c>
    </row>
    <row r="51" spans="1:9">
      <c r="A51" s="146">
        <v>9</v>
      </c>
      <c r="B51" s="146">
        <v>134</v>
      </c>
      <c r="C51" s="146">
        <v>0</v>
      </c>
      <c r="D51" s="146">
        <v>807444</v>
      </c>
      <c r="E51" s="146" t="s">
        <v>95</v>
      </c>
      <c r="F51" s="146">
        <v>2012</v>
      </c>
      <c r="G51" s="131" t="s">
        <v>595</v>
      </c>
      <c r="H51" s="131" t="s">
        <v>11</v>
      </c>
      <c r="I51" s="86">
        <v>29</v>
      </c>
    </row>
    <row r="52" spans="1:9">
      <c r="A52" s="146">
        <v>10</v>
      </c>
      <c r="B52" s="146">
        <v>132</v>
      </c>
      <c r="C52" s="146">
        <v>0</v>
      </c>
      <c r="D52" s="146">
        <v>890705</v>
      </c>
      <c r="E52" s="146" t="s">
        <v>318</v>
      </c>
      <c r="F52" s="146">
        <v>2013</v>
      </c>
      <c r="G52" s="131" t="s">
        <v>595</v>
      </c>
      <c r="H52" s="131" t="s">
        <v>11</v>
      </c>
      <c r="I52" s="86">
        <v>26</v>
      </c>
    </row>
    <row r="53" spans="1:9">
      <c r="A53" s="146">
        <v>11</v>
      </c>
      <c r="B53" s="146">
        <v>128</v>
      </c>
      <c r="C53" s="146">
        <v>0</v>
      </c>
      <c r="D53" s="146">
        <v>887307</v>
      </c>
      <c r="E53" s="146" t="s">
        <v>314</v>
      </c>
      <c r="F53" s="146">
        <v>2011</v>
      </c>
      <c r="G53" s="131" t="s">
        <v>595</v>
      </c>
      <c r="H53" s="131" t="s">
        <v>11</v>
      </c>
      <c r="I53" s="86">
        <v>24</v>
      </c>
    </row>
    <row r="54" spans="1:9">
      <c r="A54" s="146">
        <v>12</v>
      </c>
      <c r="B54" s="146">
        <v>133</v>
      </c>
      <c r="C54" s="146">
        <v>0</v>
      </c>
      <c r="D54" s="146">
        <v>890578</v>
      </c>
      <c r="E54" s="146" t="s">
        <v>320</v>
      </c>
      <c r="F54" s="146">
        <v>2011</v>
      </c>
      <c r="G54" s="131" t="s">
        <v>595</v>
      </c>
      <c r="H54" s="131" t="s">
        <v>11</v>
      </c>
      <c r="I54" s="86">
        <v>22</v>
      </c>
    </row>
    <row r="55" spans="1:9">
      <c r="A55" s="146">
        <v>13</v>
      </c>
      <c r="B55" s="146">
        <v>131</v>
      </c>
      <c r="C55" s="146">
        <v>0</v>
      </c>
      <c r="D55" s="146">
        <v>890710</v>
      </c>
      <c r="E55" s="146" t="s">
        <v>319</v>
      </c>
      <c r="F55" s="146">
        <v>2014</v>
      </c>
      <c r="G55" s="131" t="s">
        <v>595</v>
      </c>
      <c r="H55" s="131" t="s">
        <v>11</v>
      </c>
      <c r="I55" s="86">
        <v>20</v>
      </c>
    </row>
    <row r="57" spans="1:9" ht="13.9" customHeight="1">
      <c r="A57" s="153" t="s">
        <v>735</v>
      </c>
      <c r="B57" s="153" t="s">
        <v>736</v>
      </c>
      <c r="C57" s="153" t="s">
        <v>712</v>
      </c>
      <c r="D57" s="153" t="s">
        <v>737</v>
      </c>
      <c r="E57" s="153" t="s">
        <v>738</v>
      </c>
      <c r="F57" s="153" t="s">
        <v>139</v>
      </c>
      <c r="G57" s="154" t="s">
        <v>140</v>
      </c>
      <c r="H57" s="154" t="s">
        <v>141</v>
      </c>
      <c r="I57" s="155" t="s">
        <v>715</v>
      </c>
    </row>
    <row r="58" spans="1:9">
      <c r="A58" s="146">
        <v>1</v>
      </c>
      <c r="B58" s="146">
        <v>21</v>
      </c>
      <c r="C58" s="146">
        <v>0</v>
      </c>
      <c r="D58" s="146">
        <v>889228</v>
      </c>
      <c r="E58" s="146" t="s">
        <v>510</v>
      </c>
      <c r="F58" s="146">
        <v>2015</v>
      </c>
      <c r="G58" s="131" t="s">
        <v>114</v>
      </c>
      <c r="H58" s="131" t="s">
        <v>11</v>
      </c>
      <c r="I58" s="86">
        <v>80</v>
      </c>
    </row>
    <row r="59" spans="1:9">
      <c r="A59" s="146">
        <v>2</v>
      </c>
      <c r="B59" s="146">
        <v>22</v>
      </c>
      <c r="C59" s="146">
        <v>0</v>
      </c>
      <c r="D59" s="146">
        <v>777621</v>
      </c>
      <c r="E59" s="146" t="s">
        <v>511</v>
      </c>
      <c r="F59" s="146">
        <v>2015</v>
      </c>
      <c r="G59" s="131" t="s">
        <v>114</v>
      </c>
      <c r="H59" s="131" t="s">
        <v>11</v>
      </c>
      <c r="I59" s="86">
        <v>64</v>
      </c>
    </row>
    <row r="60" spans="1:9">
      <c r="A60" s="146">
        <v>3</v>
      </c>
      <c r="B60" s="146">
        <v>27</v>
      </c>
      <c r="C60" s="146">
        <v>0</v>
      </c>
      <c r="D60" s="146">
        <v>1706</v>
      </c>
      <c r="E60" s="146" t="s">
        <v>490</v>
      </c>
      <c r="F60" s="146">
        <v>2017</v>
      </c>
      <c r="G60" s="131" t="s">
        <v>114</v>
      </c>
      <c r="H60" s="131" t="s">
        <v>248</v>
      </c>
      <c r="I60" s="86">
        <v>48</v>
      </c>
    </row>
    <row r="61" spans="1:9">
      <c r="A61" s="146">
        <v>4</v>
      </c>
      <c r="B61" s="146">
        <v>23</v>
      </c>
      <c r="C61" s="146">
        <v>0</v>
      </c>
      <c r="D61" s="146">
        <v>777654</v>
      </c>
      <c r="E61" s="146" t="s">
        <v>515</v>
      </c>
      <c r="F61" s="146">
        <v>2019</v>
      </c>
      <c r="G61" s="131" t="s">
        <v>114</v>
      </c>
      <c r="H61" s="131" t="s">
        <v>11</v>
      </c>
      <c r="I61" s="86">
        <v>40</v>
      </c>
    </row>
    <row r="62" spans="1:9">
      <c r="A62" s="146">
        <v>5</v>
      </c>
      <c r="B62" s="146">
        <v>26</v>
      </c>
      <c r="C62" s="146">
        <v>0</v>
      </c>
      <c r="D62" s="146">
        <v>1705</v>
      </c>
      <c r="E62" s="146" t="s">
        <v>489</v>
      </c>
      <c r="F62" s="146">
        <v>2019</v>
      </c>
      <c r="G62" s="131" t="s">
        <v>114</v>
      </c>
      <c r="H62" s="131" t="s">
        <v>248</v>
      </c>
      <c r="I62" s="86">
        <v>36</v>
      </c>
    </row>
    <row r="63" spans="1:9">
      <c r="A63" s="146">
        <v>6</v>
      </c>
      <c r="B63" s="146">
        <v>28</v>
      </c>
      <c r="C63" s="146">
        <v>0</v>
      </c>
      <c r="D63" s="146">
        <v>715295</v>
      </c>
      <c r="E63" s="146" t="s">
        <v>522</v>
      </c>
      <c r="F63" s="146">
        <v>2016</v>
      </c>
      <c r="G63" s="131" t="s">
        <v>114</v>
      </c>
      <c r="H63" s="131" t="s">
        <v>11</v>
      </c>
      <c r="I63" s="86">
        <v>32</v>
      </c>
    </row>
    <row r="64" spans="1:9">
      <c r="A64" s="146">
        <v>7</v>
      </c>
      <c r="B64" s="146">
        <v>24</v>
      </c>
      <c r="C64" s="146">
        <v>0</v>
      </c>
      <c r="D64" s="146">
        <v>1604</v>
      </c>
      <c r="E64" s="146" t="s">
        <v>491</v>
      </c>
      <c r="F64" s="146">
        <v>2016</v>
      </c>
      <c r="G64" s="131" t="s">
        <v>114</v>
      </c>
      <c r="H64" s="131" t="s">
        <v>16</v>
      </c>
      <c r="I64" s="86">
        <v>28.8</v>
      </c>
    </row>
    <row r="65" spans="1:9">
      <c r="A65" s="146">
        <v>8</v>
      </c>
      <c r="B65" s="146">
        <v>25</v>
      </c>
      <c r="C65" s="146">
        <v>0</v>
      </c>
      <c r="D65" s="146">
        <v>1704</v>
      </c>
      <c r="E65" s="146" t="s">
        <v>488</v>
      </c>
      <c r="F65" s="146">
        <v>2018</v>
      </c>
      <c r="G65" s="131" t="s">
        <v>114</v>
      </c>
      <c r="H65" s="131" t="s">
        <v>248</v>
      </c>
      <c r="I65" s="86">
        <v>25.6</v>
      </c>
    </row>
    <row r="67" spans="1:9" ht="13.9" customHeight="1">
      <c r="A67" s="153" t="s">
        <v>735</v>
      </c>
      <c r="B67" s="153" t="s">
        <v>736</v>
      </c>
      <c r="C67" s="153" t="s">
        <v>712</v>
      </c>
      <c r="D67" s="153" t="s">
        <v>737</v>
      </c>
      <c r="E67" s="153" t="s">
        <v>738</v>
      </c>
      <c r="F67" s="153" t="s">
        <v>139</v>
      </c>
      <c r="G67" s="154" t="s">
        <v>140</v>
      </c>
      <c r="H67" s="154" t="s">
        <v>141</v>
      </c>
      <c r="I67" s="155" t="s">
        <v>715</v>
      </c>
    </row>
    <row r="68" spans="1:9">
      <c r="A68" s="146">
        <v>1</v>
      </c>
      <c r="B68" s="146">
        <v>112</v>
      </c>
      <c r="C68" s="146">
        <v>0</v>
      </c>
      <c r="D68" s="146">
        <v>887899</v>
      </c>
      <c r="E68" s="146" t="s">
        <v>240</v>
      </c>
      <c r="F68" s="146">
        <v>2015</v>
      </c>
      <c r="G68" s="131" t="s">
        <v>128</v>
      </c>
      <c r="H68" s="131" t="s">
        <v>11</v>
      </c>
      <c r="I68" s="86">
        <v>60</v>
      </c>
    </row>
    <row r="69" spans="1:9">
      <c r="A69" s="146">
        <v>2</v>
      </c>
      <c r="B69" s="146">
        <v>111</v>
      </c>
      <c r="C69" s="146">
        <v>0</v>
      </c>
      <c r="D69" s="146">
        <v>887880</v>
      </c>
      <c r="E69" s="146" t="s">
        <v>241</v>
      </c>
      <c r="F69" s="146">
        <v>2016</v>
      </c>
      <c r="G69" s="131" t="s">
        <v>128</v>
      </c>
      <c r="H69" s="131" t="s">
        <v>11</v>
      </c>
      <c r="I69" s="86">
        <v>48</v>
      </c>
    </row>
    <row r="70" spans="1:9">
      <c r="A70" s="146">
        <v>3</v>
      </c>
      <c r="B70" s="146">
        <v>115</v>
      </c>
      <c r="C70" s="146">
        <v>0</v>
      </c>
      <c r="D70" s="146">
        <v>811415</v>
      </c>
      <c r="E70" s="146" t="s">
        <v>650</v>
      </c>
      <c r="F70" s="146">
        <v>2015</v>
      </c>
      <c r="G70" s="131" t="s">
        <v>128</v>
      </c>
      <c r="H70" s="131" t="s">
        <v>11</v>
      </c>
      <c r="I70" s="86">
        <v>36</v>
      </c>
    </row>
    <row r="71" spans="1:9">
      <c r="A71" s="146">
        <v>4</v>
      </c>
      <c r="B71" s="146">
        <v>114</v>
      </c>
      <c r="C71" s="146">
        <v>0</v>
      </c>
      <c r="D71" s="146">
        <v>890598</v>
      </c>
      <c r="E71" s="146" t="s">
        <v>293</v>
      </c>
      <c r="F71" s="146">
        <v>2015</v>
      </c>
      <c r="G71" s="131" t="s">
        <v>128</v>
      </c>
      <c r="H71" s="131" t="s">
        <v>11</v>
      </c>
      <c r="I71" s="86">
        <v>30</v>
      </c>
    </row>
    <row r="72" spans="1:9">
      <c r="A72" s="146">
        <v>5</v>
      </c>
      <c r="B72" s="146">
        <v>113</v>
      </c>
      <c r="C72" s="146">
        <v>0</v>
      </c>
      <c r="D72" s="146">
        <v>890401</v>
      </c>
      <c r="E72" s="146" t="s">
        <v>242</v>
      </c>
      <c r="F72" s="146">
        <v>2015</v>
      </c>
      <c r="G72" s="131" t="s">
        <v>128</v>
      </c>
      <c r="H72" s="131" t="s">
        <v>11</v>
      </c>
      <c r="I72" s="86">
        <v>27</v>
      </c>
    </row>
    <row r="73" spans="1:9">
      <c r="A73" s="146">
        <v>6</v>
      </c>
      <c r="B73" s="146">
        <v>116</v>
      </c>
      <c r="C73" s="146">
        <v>0</v>
      </c>
      <c r="D73" s="146">
        <v>887094</v>
      </c>
      <c r="E73" s="146" t="s">
        <v>295</v>
      </c>
      <c r="F73" s="146">
        <v>2016</v>
      </c>
      <c r="G73" s="131" t="s">
        <v>128</v>
      </c>
      <c r="H73" s="131" t="s">
        <v>11</v>
      </c>
      <c r="I73" s="86">
        <v>24</v>
      </c>
    </row>
    <row r="76" spans="1:9">
      <c r="A76" s="157">
        <v>887036</v>
      </c>
      <c r="B76" s="158" t="s">
        <v>744</v>
      </c>
      <c r="C76" s="158" t="s">
        <v>745</v>
      </c>
      <c r="D76" s="157">
        <v>2014</v>
      </c>
      <c r="E76" s="157" t="s">
        <v>164</v>
      </c>
      <c r="F76" s="157" t="s">
        <v>11</v>
      </c>
      <c r="G76" s="157" t="s">
        <v>59</v>
      </c>
      <c r="H76" s="158" t="s">
        <v>746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8"/>
  <sheetViews>
    <sheetView workbookViewId="0"/>
  </sheetViews>
  <sheetFormatPr defaultRowHeight="13.5"/>
  <sheetData>
    <row r="1" spans="1:9">
      <c r="A1" s="73">
        <v>1</v>
      </c>
      <c r="B1" s="73">
        <v>55</v>
      </c>
      <c r="C1" s="74"/>
      <c r="D1" s="73">
        <v>776450</v>
      </c>
      <c r="E1" s="75" t="s">
        <v>546</v>
      </c>
      <c r="F1" s="73">
        <v>2013</v>
      </c>
      <c r="G1" s="73" t="s">
        <v>606</v>
      </c>
      <c r="H1" s="73" t="s">
        <v>11</v>
      </c>
      <c r="I1" s="73">
        <v>100</v>
      </c>
    </row>
    <row r="2" spans="1:9">
      <c r="A2" s="73">
        <v>2</v>
      </c>
      <c r="B2" s="73">
        <v>52</v>
      </c>
      <c r="C2" s="74"/>
      <c r="D2" s="73">
        <v>774469</v>
      </c>
      <c r="E2" s="75" t="s">
        <v>547</v>
      </c>
      <c r="F2" s="73">
        <v>2014</v>
      </c>
      <c r="G2" s="73" t="s">
        <v>606</v>
      </c>
      <c r="H2" s="73" t="s">
        <v>11</v>
      </c>
      <c r="I2" s="73">
        <v>80</v>
      </c>
    </row>
    <row r="3" spans="1:9">
      <c r="A3" s="73">
        <v>3</v>
      </c>
      <c r="B3" s="73">
        <v>54</v>
      </c>
      <c r="C3" s="74"/>
      <c r="D3" s="73">
        <v>776953</v>
      </c>
      <c r="E3" s="75" t="s">
        <v>550</v>
      </c>
      <c r="F3" s="73">
        <v>2011</v>
      </c>
      <c r="G3" s="73" t="s">
        <v>606</v>
      </c>
      <c r="H3" s="73" t="s">
        <v>11</v>
      </c>
      <c r="I3" s="73">
        <v>60</v>
      </c>
    </row>
    <row r="4" spans="1:9">
      <c r="A4" s="73">
        <v>4</v>
      </c>
      <c r="B4" s="73">
        <v>60</v>
      </c>
      <c r="C4" s="74"/>
      <c r="D4" s="73">
        <v>1108</v>
      </c>
      <c r="E4" s="75" t="s">
        <v>591</v>
      </c>
      <c r="F4" s="73">
        <v>2011</v>
      </c>
      <c r="G4" s="73" t="s">
        <v>606</v>
      </c>
      <c r="H4" s="73" t="s">
        <v>388</v>
      </c>
      <c r="I4" s="73">
        <v>50</v>
      </c>
    </row>
    <row r="5" spans="1:9">
      <c r="A5" s="73">
        <v>5</v>
      </c>
      <c r="B5" s="73">
        <v>51</v>
      </c>
      <c r="C5" s="74"/>
      <c r="D5" s="73">
        <v>776146</v>
      </c>
      <c r="E5" s="75" t="s">
        <v>545</v>
      </c>
      <c r="F5" s="73">
        <v>2011</v>
      </c>
      <c r="G5" s="73" t="s">
        <v>606</v>
      </c>
      <c r="H5" s="73" t="s">
        <v>11</v>
      </c>
      <c r="I5" s="73">
        <v>45</v>
      </c>
    </row>
    <row r="6" spans="1:9">
      <c r="A6" s="73">
        <v>6</v>
      </c>
      <c r="B6" s="73">
        <v>59</v>
      </c>
      <c r="C6" s="74"/>
      <c r="D6" s="73">
        <v>1510</v>
      </c>
      <c r="E6" s="75" t="s">
        <v>747</v>
      </c>
      <c r="F6" s="73">
        <v>2011</v>
      </c>
      <c r="G6" s="73" t="s">
        <v>606</v>
      </c>
      <c r="H6" s="73" t="s">
        <v>268</v>
      </c>
      <c r="I6" s="73">
        <v>40</v>
      </c>
    </row>
    <row r="7" spans="1:9">
      <c r="A7" s="73">
        <v>7</v>
      </c>
      <c r="B7" s="73">
        <v>53</v>
      </c>
      <c r="C7" s="74"/>
      <c r="D7" s="73">
        <v>776145</v>
      </c>
      <c r="E7" s="75" t="s">
        <v>549</v>
      </c>
      <c r="F7" s="73">
        <v>2011</v>
      </c>
      <c r="G7" s="73" t="s">
        <v>606</v>
      </c>
      <c r="H7" s="73" t="s">
        <v>11</v>
      </c>
      <c r="I7" s="73">
        <v>36</v>
      </c>
    </row>
    <row r="8" spans="1:9">
      <c r="A8" s="73">
        <v>8</v>
      </c>
      <c r="B8" s="73">
        <v>56</v>
      </c>
      <c r="C8" s="74"/>
      <c r="D8" s="73">
        <v>774468</v>
      </c>
      <c r="E8" s="75" t="s">
        <v>564</v>
      </c>
      <c r="F8" s="73">
        <v>2013</v>
      </c>
      <c r="G8" s="73" t="s">
        <v>606</v>
      </c>
      <c r="H8" s="73" t="s">
        <v>11</v>
      </c>
      <c r="I8" s="73">
        <v>32</v>
      </c>
    </row>
    <row r="9" spans="1:9">
      <c r="A9" s="73">
        <v>9</v>
      </c>
      <c r="B9" s="73">
        <v>58</v>
      </c>
      <c r="C9" s="74"/>
      <c r="D9" s="73">
        <v>773200</v>
      </c>
      <c r="E9" s="75" t="s">
        <v>565</v>
      </c>
      <c r="F9" s="73">
        <v>2012</v>
      </c>
      <c r="G9" s="73" t="s">
        <v>606</v>
      </c>
      <c r="H9" s="73" t="s">
        <v>11</v>
      </c>
      <c r="I9" s="73">
        <v>29</v>
      </c>
    </row>
    <row r="10" spans="1:9">
      <c r="A10" s="73">
        <v>10</v>
      </c>
      <c r="B10" s="73">
        <v>57</v>
      </c>
      <c r="C10" s="74"/>
      <c r="D10" s="73">
        <v>773750</v>
      </c>
      <c r="E10" s="75" t="s">
        <v>739</v>
      </c>
      <c r="F10" s="73">
        <v>2013</v>
      </c>
      <c r="G10" s="73" t="s">
        <v>606</v>
      </c>
      <c r="H10" s="73" t="s">
        <v>11</v>
      </c>
      <c r="I10" s="73">
        <v>26</v>
      </c>
    </row>
    <row r="11" spans="1:9">
      <c r="A11" s="73">
        <v>11</v>
      </c>
      <c r="B11" s="73">
        <v>61</v>
      </c>
      <c r="C11" s="74"/>
      <c r="D11" s="73">
        <v>775667</v>
      </c>
      <c r="E11" s="75" t="s">
        <v>567</v>
      </c>
      <c r="F11" s="73">
        <v>2011</v>
      </c>
      <c r="G11" s="73" t="s">
        <v>606</v>
      </c>
      <c r="H11" s="73" t="s">
        <v>11</v>
      </c>
      <c r="I11" s="73">
        <v>24</v>
      </c>
    </row>
    <row r="12" spans="1:9">
      <c r="A12" s="73">
        <v>12</v>
      </c>
      <c r="B12" s="73">
        <v>63</v>
      </c>
      <c r="C12" s="74"/>
      <c r="D12" s="73">
        <v>777770</v>
      </c>
      <c r="E12" s="75" t="s">
        <v>554</v>
      </c>
      <c r="F12" s="73">
        <v>2014</v>
      </c>
      <c r="G12" s="73" t="s">
        <v>606</v>
      </c>
      <c r="H12" s="73" t="s">
        <v>11</v>
      </c>
      <c r="I12" s="73">
        <v>22</v>
      </c>
    </row>
    <row r="13" spans="1:9">
      <c r="A13" s="73">
        <v>13</v>
      </c>
      <c r="B13" s="73">
        <v>62</v>
      </c>
      <c r="C13" s="74"/>
      <c r="D13" s="73">
        <v>777769</v>
      </c>
      <c r="E13" s="75" t="s">
        <v>553</v>
      </c>
      <c r="F13" s="73">
        <v>2013</v>
      </c>
      <c r="G13" s="73" t="s">
        <v>606</v>
      </c>
      <c r="H13" s="73" t="s">
        <v>11</v>
      </c>
      <c r="I13" s="73">
        <v>20</v>
      </c>
    </row>
    <row r="14" spans="1:9">
      <c r="A14" s="76">
        <v>1</v>
      </c>
      <c r="B14" s="77">
        <v>101</v>
      </c>
      <c r="C14" s="78">
        <v>1159964</v>
      </c>
      <c r="D14" s="76">
        <v>887702</v>
      </c>
      <c r="E14" s="78" t="s">
        <v>167</v>
      </c>
      <c r="F14" s="76">
        <v>1993</v>
      </c>
      <c r="G14" s="76" t="s">
        <v>748</v>
      </c>
      <c r="H14" s="76" t="s">
        <v>11</v>
      </c>
      <c r="I14" s="79">
        <v>100</v>
      </c>
    </row>
    <row r="15" spans="1:9">
      <c r="A15" s="76">
        <v>2</v>
      </c>
      <c r="B15" s="77">
        <v>104</v>
      </c>
      <c r="C15" s="78">
        <v>9155053</v>
      </c>
      <c r="D15" s="76">
        <v>887704</v>
      </c>
      <c r="E15" s="78" t="s">
        <v>165</v>
      </c>
      <c r="F15" s="76">
        <v>2002</v>
      </c>
      <c r="G15" s="76" t="s">
        <v>748</v>
      </c>
      <c r="H15" s="76" t="s">
        <v>11</v>
      </c>
      <c r="I15" s="79">
        <v>80</v>
      </c>
    </row>
    <row r="16" spans="1:9">
      <c r="A16" s="76">
        <v>3</v>
      </c>
      <c r="B16" s="77">
        <v>110</v>
      </c>
      <c r="C16" s="78">
        <v>9155114</v>
      </c>
      <c r="D16" s="76">
        <v>889223</v>
      </c>
      <c r="E16" s="78" t="s">
        <v>168</v>
      </c>
      <c r="F16" s="76">
        <v>2005</v>
      </c>
      <c r="G16" s="76" t="s">
        <v>748</v>
      </c>
      <c r="H16" s="76" t="s">
        <v>11</v>
      </c>
      <c r="I16" s="79">
        <v>60</v>
      </c>
    </row>
    <row r="17" spans="1:9">
      <c r="A17" s="76">
        <v>4</v>
      </c>
      <c r="B17" s="77">
        <v>106</v>
      </c>
      <c r="C17" s="78">
        <v>1709958</v>
      </c>
      <c r="D17" s="76"/>
      <c r="E17" s="78" t="s">
        <v>423</v>
      </c>
      <c r="F17" s="76">
        <v>2007</v>
      </c>
      <c r="G17" s="76" t="s">
        <v>748</v>
      </c>
      <c r="H17" s="76" t="s">
        <v>268</v>
      </c>
      <c r="I17" s="79">
        <v>50</v>
      </c>
    </row>
    <row r="18" spans="1:9">
      <c r="A18" s="76">
        <v>5</v>
      </c>
      <c r="B18" s="77">
        <v>103</v>
      </c>
      <c r="C18" s="78">
        <v>1709951</v>
      </c>
      <c r="D18" s="76"/>
      <c r="E18" s="78" t="s">
        <v>267</v>
      </c>
      <c r="F18" s="76">
        <v>2003</v>
      </c>
      <c r="G18" s="76" t="s">
        <v>748</v>
      </c>
      <c r="H18" s="76" t="s">
        <v>268</v>
      </c>
      <c r="I18" s="79">
        <v>45</v>
      </c>
    </row>
    <row r="19" spans="1:9">
      <c r="A19" s="76">
        <v>6</v>
      </c>
      <c r="B19" s="77">
        <v>105</v>
      </c>
      <c r="C19" s="78">
        <v>1709956</v>
      </c>
      <c r="D19" s="76"/>
      <c r="E19" s="78" t="s">
        <v>269</v>
      </c>
      <c r="F19" s="76">
        <v>2005</v>
      </c>
      <c r="G19" s="76" t="s">
        <v>748</v>
      </c>
      <c r="H19" s="76" t="s">
        <v>268</v>
      </c>
      <c r="I19" s="79">
        <v>40</v>
      </c>
    </row>
    <row r="20" spans="1:9">
      <c r="A20" s="76">
        <v>7</v>
      </c>
      <c r="B20" s="77">
        <v>102</v>
      </c>
      <c r="C20" s="78">
        <v>9155130</v>
      </c>
      <c r="D20" s="76">
        <v>887295</v>
      </c>
      <c r="E20" s="78" t="s">
        <v>192</v>
      </c>
      <c r="F20" s="76">
        <v>2007</v>
      </c>
      <c r="G20" s="76" t="s">
        <v>748</v>
      </c>
      <c r="H20" s="76" t="s">
        <v>11</v>
      </c>
      <c r="I20" s="79">
        <v>36</v>
      </c>
    </row>
    <row r="21" spans="1:9">
      <c r="A21" s="76">
        <v>8</v>
      </c>
      <c r="B21" s="77">
        <v>117</v>
      </c>
      <c r="C21" s="78">
        <v>9155169</v>
      </c>
      <c r="D21" s="76">
        <v>887305</v>
      </c>
      <c r="E21" s="78" t="s">
        <v>730</v>
      </c>
      <c r="F21" s="76">
        <v>2010</v>
      </c>
      <c r="G21" s="76" t="s">
        <v>748</v>
      </c>
      <c r="H21" s="76" t="s">
        <v>11</v>
      </c>
      <c r="I21" s="79">
        <v>32</v>
      </c>
    </row>
    <row r="22" spans="1:9">
      <c r="A22" s="76">
        <v>9</v>
      </c>
      <c r="B22" s="77">
        <v>123</v>
      </c>
      <c r="C22" s="78">
        <v>9055135</v>
      </c>
      <c r="D22" s="76"/>
      <c r="E22" s="78" t="s">
        <v>162</v>
      </c>
      <c r="F22" s="76">
        <v>2005</v>
      </c>
      <c r="G22" s="76" t="s">
        <v>748</v>
      </c>
      <c r="H22" s="76" t="s">
        <v>163</v>
      </c>
      <c r="I22" s="79">
        <v>29</v>
      </c>
    </row>
    <row r="23" spans="1:9">
      <c r="A23" s="76">
        <v>10</v>
      </c>
      <c r="B23" s="77">
        <v>111</v>
      </c>
      <c r="C23" s="78">
        <v>1249972</v>
      </c>
      <c r="D23" s="76"/>
      <c r="E23" s="78" t="s">
        <v>389</v>
      </c>
      <c r="F23" s="76">
        <v>2007</v>
      </c>
      <c r="G23" s="76" t="s">
        <v>748</v>
      </c>
      <c r="H23" s="76" t="s">
        <v>388</v>
      </c>
      <c r="I23" s="57">
        <v>26</v>
      </c>
    </row>
    <row r="24" spans="1:9">
      <c r="A24" s="76">
        <v>11</v>
      </c>
      <c r="B24" s="77">
        <v>121</v>
      </c>
      <c r="C24" s="78">
        <v>1709959</v>
      </c>
      <c r="D24" s="76"/>
      <c r="E24" s="78" t="s">
        <v>425</v>
      </c>
      <c r="F24" s="76">
        <v>2010</v>
      </c>
      <c r="G24" s="76" t="s">
        <v>748</v>
      </c>
      <c r="H24" s="76" t="s">
        <v>268</v>
      </c>
      <c r="I24" s="57">
        <v>24</v>
      </c>
    </row>
    <row r="25" spans="1:9">
      <c r="A25" s="76">
        <v>12</v>
      </c>
      <c r="B25" s="77">
        <v>109</v>
      </c>
      <c r="C25" s="78">
        <v>9155143</v>
      </c>
      <c r="D25" s="76">
        <v>887891</v>
      </c>
      <c r="E25" s="78" t="s">
        <v>194</v>
      </c>
      <c r="F25" s="76">
        <v>2009</v>
      </c>
      <c r="G25" s="76" t="s">
        <v>748</v>
      </c>
      <c r="H25" s="76" t="s">
        <v>11</v>
      </c>
      <c r="I25" s="57">
        <v>22</v>
      </c>
    </row>
    <row r="26" spans="1:9">
      <c r="A26" s="76">
        <v>13</v>
      </c>
      <c r="B26" s="77">
        <v>114</v>
      </c>
      <c r="C26" s="78">
        <v>9055134</v>
      </c>
      <c r="D26" s="76"/>
      <c r="E26" s="78" t="s">
        <v>284</v>
      </c>
      <c r="F26" s="76">
        <v>2010</v>
      </c>
      <c r="G26" s="76" t="s">
        <v>748</v>
      </c>
      <c r="H26" s="76" t="s">
        <v>163</v>
      </c>
      <c r="I26" s="57">
        <v>20</v>
      </c>
    </row>
    <row r="27" spans="1:9">
      <c r="A27" s="76">
        <v>14</v>
      </c>
      <c r="B27" s="77">
        <v>115</v>
      </c>
      <c r="C27" s="78">
        <v>9155093</v>
      </c>
      <c r="D27" s="76">
        <v>889406</v>
      </c>
      <c r="E27" s="78" t="s">
        <v>170</v>
      </c>
      <c r="F27" s="76">
        <v>2004</v>
      </c>
      <c r="G27" s="76" t="s">
        <v>748</v>
      </c>
      <c r="H27" s="76" t="s">
        <v>11</v>
      </c>
      <c r="I27" s="57">
        <v>18</v>
      </c>
    </row>
    <row r="28" spans="1:9">
      <c r="A28" s="76">
        <v>15</v>
      </c>
      <c r="B28" s="77">
        <v>113</v>
      </c>
      <c r="C28" s="78">
        <v>9155152</v>
      </c>
      <c r="D28" s="76">
        <v>889231</v>
      </c>
      <c r="E28" s="78" t="s">
        <v>191</v>
      </c>
      <c r="F28" s="76">
        <v>2008</v>
      </c>
      <c r="G28" s="76" t="s">
        <v>748</v>
      </c>
      <c r="H28" s="76" t="s">
        <v>11</v>
      </c>
      <c r="I28" s="57">
        <v>16</v>
      </c>
    </row>
    <row r="29" spans="1:9">
      <c r="A29" s="76">
        <v>16</v>
      </c>
      <c r="B29" s="77">
        <v>108</v>
      </c>
      <c r="C29" s="78">
        <v>9155109</v>
      </c>
      <c r="D29" s="76">
        <v>889234</v>
      </c>
      <c r="E29" s="78" t="s">
        <v>172</v>
      </c>
      <c r="F29" s="76">
        <v>2005</v>
      </c>
      <c r="G29" s="76" t="s">
        <v>748</v>
      </c>
      <c r="H29" s="76" t="s">
        <v>11</v>
      </c>
      <c r="I29" s="57">
        <v>15</v>
      </c>
    </row>
    <row r="30" spans="1:9">
      <c r="A30" s="76">
        <v>17</v>
      </c>
      <c r="B30" s="77">
        <v>119</v>
      </c>
      <c r="C30" s="78">
        <v>1469969</v>
      </c>
      <c r="D30" s="76"/>
      <c r="E30" s="78" t="s">
        <v>416</v>
      </c>
      <c r="F30" s="76">
        <v>2009</v>
      </c>
      <c r="G30" s="76" t="s">
        <v>748</v>
      </c>
      <c r="H30" s="76" t="s">
        <v>414</v>
      </c>
      <c r="I30" s="57">
        <v>14</v>
      </c>
    </row>
    <row r="31" spans="1:9">
      <c r="A31" s="76">
        <v>18</v>
      </c>
      <c r="B31" s="77">
        <v>107</v>
      </c>
      <c r="C31" s="78">
        <v>1499982</v>
      </c>
      <c r="D31" s="76"/>
      <c r="E31" s="78" t="s">
        <v>420</v>
      </c>
      <c r="F31" s="76">
        <v>2006</v>
      </c>
      <c r="G31" s="76" t="s">
        <v>748</v>
      </c>
      <c r="H31" s="76" t="s">
        <v>419</v>
      </c>
      <c r="I31" s="57">
        <v>13</v>
      </c>
    </row>
    <row r="32" spans="1:9">
      <c r="A32" s="76">
        <v>19</v>
      </c>
      <c r="B32" s="77">
        <v>116</v>
      </c>
      <c r="C32" s="78">
        <v>1249975</v>
      </c>
      <c r="D32" s="76"/>
      <c r="E32" s="78" t="s">
        <v>387</v>
      </c>
      <c r="F32" s="76">
        <v>2009</v>
      </c>
      <c r="G32" s="76" t="s">
        <v>748</v>
      </c>
      <c r="H32" s="76" t="s">
        <v>388</v>
      </c>
      <c r="I32" s="57">
        <v>12</v>
      </c>
    </row>
    <row r="33" spans="1:9">
      <c r="A33" s="76">
        <v>20</v>
      </c>
      <c r="B33" s="77">
        <v>112</v>
      </c>
      <c r="C33" s="78">
        <v>9055132</v>
      </c>
      <c r="D33" s="76"/>
      <c r="E33" s="78" t="s">
        <v>282</v>
      </c>
      <c r="F33" s="76">
        <v>2009</v>
      </c>
      <c r="G33" s="76" t="s">
        <v>748</v>
      </c>
      <c r="H33" s="76" t="s">
        <v>163</v>
      </c>
      <c r="I33" s="57">
        <v>11</v>
      </c>
    </row>
    <row r="34" spans="1:9">
      <c r="A34" s="76">
        <v>21</v>
      </c>
      <c r="B34" s="77">
        <v>120</v>
      </c>
      <c r="C34" s="78">
        <v>1469970</v>
      </c>
      <c r="D34" s="76"/>
      <c r="E34" s="78" t="s">
        <v>415</v>
      </c>
      <c r="F34" s="76">
        <v>2009</v>
      </c>
      <c r="G34" s="76" t="s">
        <v>748</v>
      </c>
      <c r="H34" s="76" t="s">
        <v>414</v>
      </c>
      <c r="I34" s="57">
        <v>10</v>
      </c>
    </row>
    <row r="35" spans="1:9">
      <c r="A35" s="76">
        <v>22</v>
      </c>
      <c r="B35" s="77">
        <v>125</v>
      </c>
      <c r="C35" s="78">
        <v>9155174</v>
      </c>
      <c r="D35" s="76">
        <v>887887</v>
      </c>
      <c r="E35" s="78" t="s">
        <v>742</v>
      </c>
      <c r="F35" s="76">
        <v>2010</v>
      </c>
      <c r="G35" s="76" t="s">
        <v>748</v>
      </c>
      <c r="H35" s="76" t="s">
        <v>11</v>
      </c>
      <c r="I35" s="57">
        <v>9</v>
      </c>
    </row>
    <row r="36" spans="1:9">
      <c r="A36" s="76">
        <v>23</v>
      </c>
      <c r="B36" s="77">
        <v>122</v>
      </c>
      <c r="C36" s="78">
        <v>9055137</v>
      </c>
      <c r="D36" s="76"/>
      <c r="E36" s="78" t="s">
        <v>288</v>
      </c>
      <c r="F36" s="76">
        <v>2010</v>
      </c>
      <c r="G36" s="76" t="s">
        <v>748</v>
      </c>
      <c r="H36" s="76" t="s">
        <v>163</v>
      </c>
      <c r="I36" s="57">
        <v>8</v>
      </c>
    </row>
    <row r="37" spans="1:9">
      <c r="A37" s="76">
        <v>24</v>
      </c>
      <c r="B37" s="77">
        <v>118</v>
      </c>
      <c r="C37" s="78">
        <v>1249974</v>
      </c>
      <c r="D37" s="76"/>
      <c r="E37" s="78" t="s">
        <v>390</v>
      </c>
      <c r="F37" s="76">
        <v>2009</v>
      </c>
      <c r="G37" s="76" t="s">
        <v>748</v>
      </c>
      <c r="H37" s="76" t="s">
        <v>388</v>
      </c>
      <c r="I37" s="57">
        <v>7</v>
      </c>
    </row>
    <row r="38" spans="1:9">
      <c r="A38" s="76">
        <v>25</v>
      </c>
      <c r="B38" s="77">
        <v>124</v>
      </c>
      <c r="C38" s="78">
        <v>9155173</v>
      </c>
      <c r="D38" s="76">
        <v>889233</v>
      </c>
      <c r="E38" s="78" t="s">
        <v>732</v>
      </c>
      <c r="F38" s="76">
        <v>2010</v>
      </c>
      <c r="G38" s="76" t="s">
        <v>748</v>
      </c>
      <c r="H38" s="76" t="s">
        <v>11</v>
      </c>
      <c r="I38" s="57">
        <v>6</v>
      </c>
    </row>
    <row r="39" spans="1:9">
      <c r="A39">
        <v>32</v>
      </c>
      <c r="B39">
        <v>26</v>
      </c>
      <c r="C39">
        <v>9150349</v>
      </c>
      <c r="D39">
        <v>773715</v>
      </c>
      <c r="E39" t="s">
        <v>368</v>
      </c>
      <c r="F39">
        <v>1993</v>
      </c>
      <c r="G39" t="s">
        <v>161</v>
      </c>
      <c r="H39" t="s">
        <v>11</v>
      </c>
      <c r="I39">
        <v>2.6</v>
      </c>
    </row>
    <row r="40" spans="1:9">
      <c r="A40">
        <v>2</v>
      </c>
      <c r="B40">
        <v>4</v>
      </c>
      <c r="C40">
        <v>9150149</v>
      </c>
      <c r="D40">
        <v>775052</v>
      </c>
      <c r="E40" t="s">
        <v>359</v>
      </c>
      <c r="F40">
        <v>1996</v>
      </c>
      <c r="G40" t="s">
        <v>161</v>
      </c>
      <c r="H40" t="s">
        <v>11</v>
      </c>
      <c r="I40">
        <v>80</v>
      </c>
    </row>
    <row r="41" spans="1:9">
      <c r="A41">
        <v>8</v>
      </c>
      <c r="B41">
        <v>1</v>
      </c>
      <c r="C41">
        <v>9150234</v>
      </c>
      <c r="D41">
        <v>775167</v>
      </c>
      <c r="E41" t="s">
        <v>356</v>
      </c>
      <c r="F41">
        <v>1996</v>
      </c>
      <c r="G41" t="s">
        <v>161</v>
      </c>
      <c r="H41" t="s">
        <v>11</v>
      </c>
      <c r="I41">
        <v>32</v>
      </c>
    </row>
    <row r="42" spans="1:9">
      <c r="A42">
        <v>37</v>
      </c>
      <c r="B42">
        <v>38</v>
      </c>
      <c r="C42">
        <v>9150144</v>
      </c>
      <c r="D42">
        <v>710866</v>
      </c>
      <c r="E42" t="s">
        <v>370</v>
      </c>
      <c r="F42">
        <v>1996</v>
      </c>
      <c r="G42" t="s">
        <v>161</v>
      </c>
      <c r="H42" t="s">
        <v>11</v>
      </c>
      <c r="I42">
        <v>1.91</v>
      </c>
    </row>
    <row r="43" spans="1:9">
      <c r="A43">
        <v>6</v>
      </c>
      <c r="B43">
        <v>31</v>
      </c>
      <c r="C43">
        <v>9150182</v>
      </c>
      <c r="D43">
        <v>775660</v>
      </c>
      <c r="E43" t="s">
        <v>364</v>
      </c>
      <c r="F43">
        <v>1998</v>
      </c>
      <c r="G43" t="s">
        <v>161</v>
      </c>
      <c r="H43" t="s">
        <v>11</v>
      </c>
      <c r="I43">
        <v>40</v>
      </c>
    </row>
    <row r="44" spans="1:9">
      <c r="A44">
        <v>4</v>
      </c>
      <c r="B44">
        <v>2</v>
      </c>
      <c r="C44">
        <v>9150187</v>
      </c>
      <c r="D44">
        <v>776392</v>
      </c>
      <c r="E44" t="s">
        <v>362</v>
      </c>
      <c r="F44">
        <v>2000</v>
      </c>
      <c r="G44" t="s">
        <v>161</v>
      </c>
      <c r="H44" t="s">
        <v>11</v>
      </c>
      <c r="I44">
        <v>50</v>
      </c>
    </row>
    <row r="45" spans="1:9">
      <c r="A45">
        <v>37</v>
      </c>
      <c r="B45">
        <v>37</v>
      </c>
      <c r="C45">
        <v>9150249</v>
      </c>
      <c r="D45">
        <v>701902</v>
      </c>
      <c r="E45" t="s">
        <v>369</v>
      </c>
      <c r="F45">
        <v>2000</v>
      </c>
      <c r="G45" t="s">
        <v>161</v>
      </c>
      <c r="H45" t="s">
        <v>11</v>
      </c>
      <c r="I45">
        <v>1.94</v>
      </c>
    </row>
    <row r="46" spans="1:9">
      <c r="A46">
        <v>12</v>
      </c>
      <c r="B46">
        <v>29</v>
      </c>
      <c r="C46">
        <v>9020054</v>
      </c>
      <c r="E46" t="s">
        <v>159</v>
      </c>
      <c r="F46">
        <v>2001</v>
      </c>
      <c r="G46" t="s">
        <v>161</v>
      </c>
      <c r="H46" t="s">
        <v>160</v>
      </c>
      <c r="I46">
        <v>22</v>
      </c>
    </row>
    <row r="47" spans="1:9">
      <c r="A47">
        <v>9</v>
      </c>
      <c r="B47">
        <v>11</v>
      </c>
      <c r="C47">
        <v>9155100</v>
      </c>
      <c r="D47">
        <v>776144</v>
      </c>
      <c r="E47" t="s">
        <v>358</v>
      </c>
      <c r="F47">
        <v>2004</v>
      </c>
      <c r="G47" t="s">
        <v>161</v>
      </c>
      <c r="H47" t="s">
        <v>11</v>
      </c>
      <c r="I47">
        <v>29</v>
      </c>
    </row>
    <row r="48" spans="1:9">
      <c r="A48">
        <v>1</v>
      </c>
      <c r="B48">
        <v>5</v>
      </c>
      <c r="C48">
        <v>9150334</v>
      </c>
      <c r="D48">
        <v>776393</v>
      </c>
      <c r="E48" t="s">
        <v>357</v>
      </c>
      <c r="F48">
        <v>2005</v>
      </c>
      <c r="G48" t="s">
        <v>161</v>
      </c>
      <c r="H48" t="s">
        <v>11</v>
      </c>
      <c r="I48">
        <v>100</v>
      </c>
    </row>
    <row r="49" spans="1:9">
      <c r="A49">
        <v>24</v>
      </c>
      <c r="B49">
        <v>23</v>
      </c>
      <c r="C49">
        <v>9220177</v>
      </c>
      <c r="E49" t="s">
        <v>243</v>
      </c>
      <c r="F49">
        <v>2005</v>
      </c>
      <c r="G49" t="s">
        <v>161</v>
      </c>
      <c r="H49" t="s">
        <v>244</v>
      </c>
      <c r="I49">
        <v>7</v>
      </c>
    </row>
    <row r="50" spans="1:9">
      <c r="A50">
        <v>7</v>
      </c>
      <c r="B50">
        <v>3</v>
      </c>
      <c r="C50">
        <v>9150338</v>
      </c>
      <c r="D50">
        <v>776136</v>
      </c>
      <c r="E50" t="s">
        <v>461</v>
      </c>
      <c r="F50">
        <v>2006</v>
      </c>
      <c r="G50" t="s">
        <v>161</v>
      </c>
      <c r="H50" t="s">
        <v>11</v>
      </c>
      <c r="I50">
        <v>36</v>
      </c>
    </row>
    <row r="51" spans="1:9">
      <c r="A51">
        <v>17</v>
      </c>
      <c r="B51">
        <v>24</v>
      </c>
      <c r="C51">
        <v>9220191</v>
      </c>
      <c r="E51" t="s">
        <v>386</v>
      </c>
      <c r="F51">
        <v>2006</v>
      </c>
      <c r="G51" t="s">
        <v>161</v>
      </c>
      <c r="H51" t="s">
        <v>244</v>
      </c>
      <c r="I51">
        <v>14</v>
      </c>
    </row>
    <row r="52" spans="1:9">
      <c r="A52">
        <v>22</v>
      </c>
      <c r="B52">
        <v>21</v>
      </c>
      <c r="C52">
        <v>9150339</v>
      </c>
      <c r="D52">
        <v>775801</v>
      </c>
      <c r="E52" t="s">
        <v>473</v>
      </c>
      <c r="F52">
        <v>2006</v>
      </c>
      <c r="G52" t="s">
        <v>161</v>
      </c>
      <c r="H52" t="s">
        <v>11</v>
      </c>
      <c r="I52">
        <v>9</v>
      </c>
    </row>
    <row r="53" spans="1:9">
      <c r="A53">
        <v>28</v>
      </c>
      <c r="B53">
        <v>20</v>
      </c>
      <c r="C53">
        <v>9240044</v>
      </c>
      <c r="E53" t="s">
        <v>391</v>
      </c>
      <c r="F53">
        <v>2006</v>
      </c>
      <c r="G53" t="s">
        <v>161</v>
      </c>
      <c r="H53" t="s">
        <v>388</v>
      </c>
      <c r="I53">
        <v>4</v>
      </c>
    </row>
    <row r="54" spans="1:9">
      <c r="A54">
        <v>5</v>
      </c>
      <c r="B54">
        <v>9</v>
      </c>
      <c r="C54">
        <v>9150386</v>
      </c>
      <c r="D54">
        <v>776142</v>
      </c>
      <c r="E54" t="s">
        <v>456</v>
      </c>
      <c r="F54">
        <v>2007</v>
      </c>
      <c r="G54" t="s">
        <v>161</v>
      </c>
      <c r="H54" t="s">
        <v>11</v>
      </c>
      <c r="I54">
        <v>45</v>
      </c>
    </row>
    <row r="55" spans="1:9">
      <c r="A55">
        <v>13</v>
      </c>
      <c r="B55">
        <v>7</v>
      </c>
      <c r="C55">
        <v>9150361</v>
      </c>
      <c r="D55">
        <v>774472</v>
      </c>
      <c r="E55" t="s">
        <v>470</v>
      </c>
      <c r="F55">
        <v>2007</v>
      </c>
      <c r="G55" t="s">
        <v>161</v>
      </c>
      <c r="H55" t="s">
        <v>11</v>
      </c>
      <c r="I55">
        <v>20</v>
      </c>
    </row>
    <row r="56" spans="1:9">
      <c r="A56">
        <v>3</v>
      </c>
      <c r="B56">
        <v>6</v>
      </c>
      <c r="C56">
        <v>9700073</v>
      </c>
      <c r="E56" t="s">
        <v>421</v>
      </c>
      <c r="F56">
        <v>2008</v>
      </c>
      <c r="G56" t="s">
        <v>161</v>
      </c>
      <c r="H56" t="s">
        <v>268</v>
      </c>
      <c r="I56">
        <v>60</v>
      </c>
    </row>
    <row r="57" spans="1:9">
      <c r="A57">
        <v>10</v>
      </c>
      <c r="B57">
        <v>10</v>
      </c>
      <c r="C57">
        <v>9150353</v>
      </c>
      <c r="D57">
        <v>775680</v>
      </c>
      <c r="E57" t="s">
        <v>462</v>
      </c>
      <c r="F57">
        <v>2008</v>
      </c>
      <c r="G57" t="s">
        <v>161</v>
      </c>
      <c r="H57" t="s">
        <v>11</v>
      </c>
      <c r="I57">
        <v>26</v>
      </c>
    </row>
    <row r="58" spans="1:9">
      <c r="A58">
        <v>15</v>
      </c>
      <c r="B58">
        <v>12</v>
      </c>
      <c r="C58">
        <v>9490286</v>
      </c>
      <c r="E58" t="s">
        <v>418</v>
      </c>
      <c r="F58">
        <v>2008</v>
      </c>
      <c r="G58" t="s">
        <v>161</v>
      </c>
      <c r="H58" t="s">
        <v>419</v>
      </c>
      <c r="I58">
        <v>16</v>
      </c>
    </row>
    <row r="59" spans="1:9">
      <c r="A59">
        <v>18</v>
      </c>
      <c r="B59">
        <v>16</v>
      </c>
      <c r="C59">
        <v>9700074</v>
      </c>
      <c r="E59" t="s">
        <v>422</v>
      </c>
      <c r="F59">
        <v>2008</v>
      </c>
      <c r="G59" t="s">
        <v>161</v>
      </c>
      <c r="H59" t="s">
        <v>268</v>
      </c>
      <c r="I59">
        <v>13</v>
      </c>
    </row>
    <row r="60" spans="1:9">
      <c r="A60">
        <v>21</v>
      </c>
      <c r="B60">
        <v>13</v>
      </c>
      <c r="C60">
        <v>9150396</v>
      </c>
      <c r="D60">
        <v>776152</v>
      </c>
      <c r="E60" t="s">
        <v>463</v>
      </c>
      <c r="F60">
        <v>2008</v>
      </c>
      <c r="G60" t="s">
        <v>161</v>
      </c>
      <c r="H60" t="s">
        <v>11</v>
      </c>
      <c r="I60">
        <v>10</v>
      </c>
    </row>
    <row r="61" spans="1:9">
      <c r="A61">
        <v>25</v>
      </c>
      <c r="B61">
        <v>17</v>
      </c>
      <c r="C61">
        <v>9050331</v>
      </c>
      <c r="E61" t="s">
        <v>289</v>
      </c>
      <c r="F61">
        <v>2008</v>
      </c>
      <c r="G61" t="s">
        <v>161</v>
      </c>
      <c r="H61" t="s">
        <v>163</v>
      </c>
      <c r="I61">
        <v>6</v>
      </c>
    </row>
    <row r="62" spans="1:9">
      <c r="A62">
        <v>27</v>
      </c>
      <c r="B62">
        <v>19</v>
      </c>
      <c r="C62">
        <v>9150400</v>
      </c>
      <c r="D62">
        <v>776954</v>
      </c>
      <c r="E62" t="s">
        <v>457</v>
      </c>
      <c r="F62">
        <v>2008</v>
      </c>
      <c r="G62" t="s">
        <v>161</v>
      </c>
      <c r="H62" t="s">
        <v>11</v>
      </c>
      <c r="I62">
        <v>4.5</v>
      </c>
    </row>
    <row r="63" spans="1:9">
      <c r="A63">
        <v>11</v>
      </c>
      <c r="B63">
        <v>8</v>
      </c>
      <c r="C63">
        <v>9460058</v>
      </c>
      <c r="E63" t="s">
        <v>413</v>
      </c>
      <c r="F63">
        <v>2009</v>
      </c>
      <c r="G63" t="s">
        <v>161</v>
      </c>
      <c r="H63" t="s">
        <v>414</v>
      </c>
      <c r="I63">
        <v>24</v>
      </c>
    </row>
    <row r="64" spans="1:9">
      <c r="A64">
        <v>20</v>
      </c>
      <c r="B64">
        <v>18</v>
      </c>
      <c r="C64">
        <v>9700079</v>
      </c>
      <c r="E64" t="s">
        <v>424</v>
      </c>
      <c r="F64">
        <v>2009</v>
      </c>
      <c r="G64" t="s">
        <v>161</v>
      </c>
      <c r="H64" t="s">
        <v>268</v>
      </c>
      <c r="I64">
        <v>11</v>
      </c>
    </row>
    <row r="65" spans="1:9">
      <c r="A65">
        <v>23</v>
      </c>
      <c r="B65">
        <v>30</v>
      </c>
      <c r="C65">
        <v>9050340</v>
      </c>
      <c r="E65" t="s">
        <v>287</v>
      </c>
      <c r="F65">
        <v>2009</v>
      </c>
      <c r="G65" t="s">
        <v>161</v>
      </c>
      <c r="H65" t="s">
        <v>163</v>
      </c>
      <c r="I65">
        <v>8</v>
      </c>
    </row>
    <row r="66" spans="1:9">
      <c r="A66">
        <v>29</v>
      </c>
      <c r="B66">
        <v>25</v>
      </c>
      <c r="C66">
        <v>9050336</v>
      </c>
      <c r="E66" t="s">
        <v>285</v>
      </c>
      <c r="F66">
        <v>2009</v>
      </c>
      <c r="G66" t="s">
        <v>161</v>
      </c>
      <c r="H66" t="s">
        <v>163</v>
      </c>
      <c r="I66">
        <v>3.6</v>
      </c>
    </row>
    <row r="67" spans="1:9">
      <c r="A67">
        <v>31</v>
      </c>
      <c r="B67">
        <v>22</v>
      </c>
      <c r="C67">
        <v>9150409</v>
      </c>
      <c r="D67">
        <v>777005</v>
      </c>
      <c r="E67" t="s">
        <v>477</v>
      </c>
      <c r="F67">
        <v>2009</v>
      </c>
      <c r="G67" t="s">
        <v>161</v>
      </c>
      <c r="H67" t="s">
        <v>11</v>
      </c>
      <c r="I67">
        <v>2.8</v>
      </c>
    </row>
    <row r="68" spans="1:9">
      <c r="A68">
        <v>37</v>
      </c>
      <c r="B68">
        <v>39</v>
      </c>
      <c r="C68">
        <v>9700080</v>
      </c>
      <c r="E68" t="s">
        <v>428</v>
      </c>
      <c r="F68" t="s">
        <v>429</v>
      </c>
      <c r="G68" t="s">
        <v>161</v>
      </c>
      <c r="H68" t="s">
        <v>268</v>
      </c>
      <c r="I68">
        <v>1.88</v>
      </c>
    </row>
    <row r="69" spans="1:9">
      <c r="A69">
        <v>14</v>
      </c>
      <c r="B69">
        <v>14</v>
      </c>
      <c r="C69">
        <v>9150418</v>
      </c>
      <c r="D69">
        <v>777425</v>
      </c>
      <c r="E69" t="s">
        <v>749</v>
      </c>
      <c r="F69">
        <v>2010</v>
      </c>
      <c r="G69" t="s">
        <v>161</v>
      </c>
      <c r="H69" t="s">
        <v>11</v>
      </c>
      <c r="I69">
        <v>18</v>
      </c>
    </row>
    <row r="70" spans="1:9">
      <c r="A70">
        <v>16</v>
      </c>
      <c r="B70">
        <v>32</v>
      </c>
      <c r="C70">
        <v>9150431</v>
      </c>
      <c r="D70">
        <v>777659</v>
      </c>
      <c r="E70" t="s">
        <v>475</v>
      </c>
      <c r="F70">
        <v>2010</v>
      </c>
      <c r="G70" t="s">
        <v>161</v>
      </c>
      <c r="H70" t="s">
        <v>11</v>
      </c>
      <c r="I70">
        <v>15</v>
      </c>
    </row>
    <row r="71" spans="1:9">
      <c r="A71">
        <v>19</v>
      </c>
      <c r="B71">
        <v>27</v>
      </c>
      <c r="C71">
        <v>9050339</v>
      </c>
      <c r="E71" t="s">
        <v>286</v>
      </c>
      <c r="F71">
        <v>2010</v>
      </c>
      <c r="G71" t="s">
        <v>161</v>
      </c>
      <c r="H71" t="s">
        <v>163</v>
      </c>
      <c r="I71">
        <v>12</v>
      </c>
    </row>
    <row r="72" spans="1:9">
      <c r="A72">
        <v>26</v>
      </c>
      <c r="B72">
        <v>15</v>
      </c>
      <c r="C72">
        <v>9460059</v>
      </c>
      <c r="E72" t="s">
        <v>417</v>
      </c>
      <c r="F72">
        <v>2010</v>
      </c>
      <c r="G72" t="s">
        <v>161</v>
      </c>
      <c r="H72" t="s">
        <v>414</v>
      </c>
      <c r="I72">
        <v>5</v>
      </c>
    </row>
    <row r="73" spans="1:9">
      <c r="A73">
        <v>30</v>
      </c>
      <c r="B73">
        <v>28</v>
      </c>
      <c r="C73">
        <v>9150423</v>
      </c>
      <c r="D73">
        <v>773744</v>
      </c>
      <c r="E73" t="s">
        <v>750</v>
      </c>
      <c r="F73">
        <v>2010</v>
      </c>
      <c r="G73" t="s">
        <v>161</v>
      </c>
      <c r="H73" t="s">
        <v>11</v>
      </c>
      <c r="I73">
        <v>3.2</v>
      </c>
    </row>
    <row r="74" spans="1:9">
      <c r="A74">
        <v>33</v>
      </c>
      <c r="B74">
        <v>33</v>
      </c>
      <c r="C74">
        <v>9150428</v>
      </c>
      <c r="D74">
        <v>773748</v>
      </c>
      <c r="E74" t="s">
        <v>469</v>
      </c>
      <c r="F74">
        <v>2010</v>
      </c>
      <c r="G74" t="s">
        <v>161</v>
      </c>
      <c r="H74" t="s">
        <v>11</v>
      </c>
      <c r="I74">
        <v>2.4</v>
      </c>
    </row>
    <row r="75" spans="1:9">
      <c r="A75">
        <v>33</v>
      </c>
      <c r="B75">
        <v>34</v>
      </c>
      <c r="C75">
        <v>9150430</v>
      </c>
      <c r="D75">
        <v>773740</v>
      </c>
      <c r="E75" t="s">
        <v>455</v>
      </c>
      <c r="F75">
        <v>2010</v>
      </c>
      <c r="G75" t="s">
        <v>161</v>
      </c>
      <c r="H75" t="s">
        <v>11</v>
      </c>
      <c r="I75">
        <v>2.2000000000000002</v>
      </c>
    </row>
    <row r="76" spans="1:9">
      <c r="A76">
        <v>33</v>
      </c>
      <c r="B76">
        <v>35</v>
      </c>
      <c r="C76">
        <v>9150426</v>
      </c>
      <c r="D76">
        <v>776904</v>
      </c>
      <c r="E76" t="s">
        <v>458</v>
      </c>
      <c r="F76">
        <v>2010</v>
      </c>
      <c r="G76" t="s">
        <v>161</v>
      </c>
      <c r="H76" t="s">
        <v>11</v>
      </c>
      <c r="I76">
        <v>2</v>
      </c>
    </row>
    <row r="77" spans="1:9">
      <c r="A77">
        <v>33</v>
      </c>
      <c r="B77">
        <v>36</v>
      </c>
      <c r="C77">
        <v>9150425</v>
      </c>
      <c r="D77">
        <v>777428</v>
      </c>
      <c r="E77" t="s">
        <v>468</v>
      </c>
      <c r="F77">
        <v>2010</v>
      </c>
      <c r="G77" t="s">
        <v>161</v>
      </c>
      <c r="H77" t="s">
        <v>11</v>
      </c>
      <c r="I77">
        <v>1.97</v>
      </c>
    </row>
    <row r="78" spans="1:9">
      <c r="A78">
        <v>37</v>
      </c>
      <c r="B78">
        <v>40</v>
      </c>
      <c r="C78">
        <v>9700081</v>
      </c>
      <c r="E78" t="s">
        <v>426</v>
      </c>
      <c r="F78" t="s">
        <v>427</v>
      </c>
      <c r="G78" t="s">
        <v>161</v>
      </c>
      <c r="H78" t="s">
        <v>268</v>
      </c>
      <c r="I78">
        <v>1.85</v>
      </c>
    </row>
    <row r="79" spans="1:9">
      <c r="A79">
        <v>1</v>
      </c>
      <c r="B79">
        <v>131</v>
      </c>
      <c r="D79">
        <v>887885</v>
      </c>
      <c r="E79" t="s">
        <v>307</v>
      </c>
      <c r="F79">
        <v>2012</v>
      </c>
      <c r="G79" t="s">
        <v>748</v>
      </c>
      <c r="H79" t="s">
        <v>11</v>
      </c>
      <c r="I79">
        <v>100</v>
      </c>
    </row>
    <row r="80" spans="1:9">
      <c r="A80">
        <v>2</v>
      </c>
      <c r="B80">
        <v>143</v>
      </c>
      <c r="D80">
        <v>1601</v>
      </c>
      <c r="E80" t="s">
        <v>495</v>
      </c>
      <c r="F80">
        <v>2011</v>
      </c>
      <c r="G80" t="s">
        <v>748</v>
      </c>
      <c r="H80" t="s">
        <v>163</v>
      </c>
      <c r="I80">
        <v>80</v>
      </c>
    </row>
    <row r="81" spans="1:9">
      <c r="A81">
        <v>3</v>
      </c>
      <c r="B81">
        <v>144</v>
      </c>
      <c r="D81">
        <v>1006</v>
      </c>
      <c r="E81" t="s">
        <v>590</v>
      </c>
      <c r="F81">
        <v>2011</v>
      </c>
      <c r="G81" t="s">
        <v>748</v>
      </c>
      <c r="H81" t="s">
        <v>388</v>
      </c>
      <c r="I81">
        <v>60</v>
      </c>
    </row>
    <row r="82" spans="1:9">
      <c r="A82">
        <v>4</v>
      </c>
      <c r="B82">
        <v>132</v>
      </c>
      <c r="D82">
        <v>889229</v>
      </c>
      <c r="E82" t="s">
        <v>310</v>
      </c>
      <c r="F82">
        <v>2014</v>
      </c>
      <c r="G82" t="s">
        <v>748</v>
      </c>
      <c r="H82" t="s">
        <v>11</v>
      </c>
      <c r="I82">
        <v>50</v>
      </c>
    </row>
    <row r="83" spans="1:9">
      <c r="A83">
        <v>5</v>
      </c>
      <c r="B83">
        <v>133</v>
      </c>
      <c r="D83">
        <v>889232</v>
      </c>
      <c r="E83" t="s">
        <v>308</v>
      </c>
      <c r="F83">
        <v>2012</v>
      </c>
      <c r="G83" t="s">
        <v>748</v>
      </c>
      <c r="H83" t="s">
        <v>11</v>
      </c>
      <c r="I83">
        <v>45</v>
      </c>
    </row>
    <row r="84" spans="1:9">
      <c r="A84">
        <v>6</v>
      </c>
      <c r="B84">
        <v>137</v>
      </c>
      <c r="D84">
        <v>889877</v>
      </c>
      <c r="E84" t="s">
        <v>611</v>
      </c>
      <c r="F84">
        <v>2012</v>
      </c>
      <c r="G84" t="s">
        <v>748</v>
      </c>
      <c r="H84" t="s">
        <v>93</v>
      </c>
      <c r="I84">
        <v>40</v>
      </c>
    </row>
    <row r="85" spans="1:9">
      <c r="A85">
        <v>7</v>
      </c>
      <c r="B85">
        <v>142</v>
      </c>
      <c r="D85">
        <v>1509</v>
      </c>
      <c r="E85" t="s">
        <v>607</v>
      </c>
      <c r="F85">
        <v>2011</v>
      </c>
      <c r="G85" t="s">
        <v>748</v>
      </c>
      <c r="H85" t="s">
        <v>268</v>
      </c>
      <c r="I85">
        <v>36</v>
      </c>
    </row>
    <row r="86" spans="1:9">
      <c r="A86">
        <v>8</v>
      </c>
      <c r="B86">
        <v>148</v>
      </c>
      <c r="D86" s="76">
        <v>886522</v>
      </c>
      <c r="E86" t="s">
        <v>311</v>
      </c>
      <c r="F86">
        <v>2013</v>
      </c>
      <c r="G86" t="s">
        <v>748</v>
      </c>
      <c r="H86" t="s">
        <v>11</v>
      </c>
      <c r="I86">
        <v>32</v>
      </c>
    </row>
    <row r="87" spans="1:9">
      <c r="A87">
        <v>9</v>
      </c>
      <c r="B87">
        <v>136</v>
      </c>
      <c r="D87">
        <v>886600</v>
      </c>
      <c r="E87" t="s">
        <v>309</v>
      </c>
      <c r="F87">
        <v>2012</v>
      </c>
      <c r="G87" t="s">
        <v>748</v>
      </c>
      <c r="H87" t="s">
        <v>11</v>
      </c>
      <c r="I87">
        <v>29</v>
      </c>
    </row>
    <row r="88" spans="1:9">
      <c r="A88">
        <v>10</v>
      </c>
      <c r="B88">
        <v>134</v>
      </c>
      <c r="D88">
        <v>887299</v>
      </c>
      <c r="E88" t="s">
        <v>90</v>
      </c>
      <c r="F88">
        <v>2012</v>
      </c>
      <c r="G88" t="s">
        <v>748</v>
      </c>
      <c r="H88" t="s">
        <v>11</v>
      </c>
      <c r="I88">
        <v>26</v>
      </c>
    </row>
    <row r="89" spans="1:9">
      <c r="A89">
        <v>11</v>
      </c>
      <c r="B89">
        <v>139</v>
      </c>
      <c r="D89">
        <v>889991</v>
      </c>
      <c r="E89" t="s">
        <v>316</v>
      </c>
      <c r="F89">
        <v>2013</v>
      </c>
      <c r="G89" t="s">
        <v>748</v>
      </c>
      <c r="H89" t="s">
        <v>11</v>
      </c>
      <c r="I89">
        <v>24</v>
      </c>
    </row>
    <row r="90" spans="1:9">
      <c r="A90">
        <v>12</v>
      </c>
      <c r="B90">
        <v>140</v>
      </c>
      <c r="D90">
        <v>889938</v>
      </c>
      <c r="E90" t="s">
        <v>317</v>
      </c>
      <c r="F90">
        <v>2011</v>
      </c>
      <c r="G90" t="s">
        <v>748</v>
      </c>
      <c r="H90" t="s">
        <v>11</v>
      </c>
      <c r="I90">
        <v>22</v>
      </c>
    </row>
    <row r="91" spans="1:9">
      <c r="A91">
        <v>13</v>
      </c>
      <c r="B91">
        <v>141</v>
      </c>
      <c r="D91">
        <v>889283</v>
      </c>
      <c r="E91" t="s">
        <v>312</v>
      </c>
      <c r="F91">
        <v>2011</v>
      </c>
      <c r="G91" t="s">
        <v>748</v>
      </c>
      <c r="H91" t="s">
        <v>11</v>
      </c>
      <c r="I91">
        <v>20</v>
      </c>
    </row>
    <row r="92" spans="1:9">
      <c r="A92">
        <v>14</v>
      </c>
      <c r="B92">
        <v>135</v>
      </c>
      <c r="D92">
        <v>887893</v>
      </c>
      <c r="E92" t="s">
        <v>315</v>
      </c>
      <c r="F92">
        <v>2014</v>
      </c>
      <c r="G92" t="s">
        <v>748</v>
      </c>
      <c r="H92" t="s">
        <v>11</v>
      </c>
      <c r="I92">
        <v>18</v>
      </c>
    </row>
    <row r="93" spans="1:9">
      <c r="A93">
        <v>15</v>
      </c>
      <c r="B93">
        <v>138</v>
      </c>
      <c r="D93">
        <v>887307</v>
      </c>
      <c r="E93" t="s">
        <v>314</v>
      </c>
      <c r="F93">
        <v>2011</v>
      </c>
      <c r="G93" t="s">
        <v>748</v>
      </c>
      <c r="H93" t="s">
        <v>11</v>
      </c>
      <c r="I93">
        <v>16</v>
      </c>
    </row>
    <row r="94" spans="1:9" ht="13.9" customHeight="1">
      <c r="A94">
        <v>16</v>
      </c>
      <c r="B94">
        <v>145</v>
      </c>
      <c r="D94" s="80">
        <v>891579</v>
      </c>
      <c r="E94" t="s">
        <v>331</v>
      </c>
      <c r="F94">
        <v>2012</v>
      </c>
      <c r="G94" t="s">
        <v>748</v>
      </c>
      <c r="H94" t="s">
        <v>11</v>
      </c>
      <c r="I94">
        <v>15</v>
      </c>
    </row>
    <row r="95" spans="1:9">
      <c r="A95" s="73">
        <v>1</v>
      </c>
      <c r="B95" s="73">
        <v>72</v>
      </c>
      <c r="D95" s="73">
        <v>773713</v>
      </c>
      <c r="E95" s="75" t="s">
        <v>512</v>
      </c>
      <c r="F95" s="73">
        <v>2016</v>
      </c>
      <c r="G95" s="73" t="s">
        <v>114</v>
      </c>
      <c r="H95" s="73" t="s">
        <v>751</v>
      </c>
      <c r="I95" s="73">
        <v>70</v>
      </c>
    </row>
    <row r="96" spans="1:9">
      <c r="A96" s="73">
        <v>2</v>
      </c>
      <c r="B96" s="73">
        <v>71</v>
      </c>
      <c r="D96" s="73">
        <v>889228</v>
      </c>
      <c r="E96" s="75" t="s">
        <v>510</v>
      </c>
      <c r="F96" s="73">
        <v>2015</v>
      </c>
      <c r="G96" s="73" t="s">
        <v>114</v>
      </c>
      <c r="H96" s="73" t="s">
        <v>751</v>
      </c>
      <c r="I96" s="73">
        <v>56</v>
      </c>
    </row>
    <row r="97" spans="1:9">
      <c r="A97" s="73">
        <v>3</v>
      </c>
      <c r="B97" s="73">
        <v>73</v>
      </c>
      <c r="D97" s="73">
        <v>774474</v>
      </c>
      <c r="E97" s="75" t="s">
        <v>513</v>
      </c>
      <c r="F97" s="73">
        <v>2015</v>
      </c>
      <c r="G97" s="73" t="s">
        <v>114</v>
      </c>
      <c r="H97" s="73" t="s">
        <v>751</v>
      </c>
      <c r="I97" s="73">
        <v>42</v>
      </c>
    </row>
    <row r="98" spans="1:9">
      <c r="A98" s="73">
        <v>4</v>
      </c>
      <c r="B98" s="73">
        <v>76</v>
      </c>
      <c r="D98" s="73">
        <v>779013</v>
      </c>
      <c r="E98" s="75" t="s">
        <v>752</v>
      </c>
      <c r="F98" s="73">
        <v>2016</v>
      </c>
      <c r="G98" s="73" t="s">
        <v>114</v>
      </c>
      <c r="H98" s="73" t="s">
        <v>751</v>
      </c>
      <c r="I98" s="73">
        <v>35</v>
      </c>
    </row>
    <row r="99" spans="1:9">
      <c r="A99" s="73">
        <v>5</v>
      </c>
      <c r="B99" s="73">
        <v>74</v>
      </c>
      <c r="D99" s="73">
        <v>773714</v>
      </c>
      <c r="E99" s="75" t="s">
        <v>753</v>
      </c>
      <c r="F99" s="73">
        <v>2017</v>
      </c>
      <c r="G99" s="73" t="s">
        <v>114</v>
      </c>
      <c r="H99" s="73" t="s">
        <v>751</v>
      </c>
      <c r="I99" s="73">
        <v>31.5</v>
      </c>
    </row>
    <row r="100" spans="1:9">
      <c r="A100" s="73">
        <v>6</v>
      </c>
      <c r="B100" s="73">
        <v>77</v>
      </c>
      <c r="D100" s="73">
        <v>777654</v>
      </c>
      <c r="E100" s="75" t="s">
        <v>515</v>
      </c>
      <c r="F100" s="73">
        <v>2019</v>
      </c>
      <c r="G100" s="73" t="s">
        <v>114</v>
      </c>
      <c r="H100" s="73" t="s">
        <v>751</v>
      </c>
      <c r="I100" s="73">
        <v>28</v>
      </c>
    </row>
    <row r="101" spans="1:9">
      <c r="A101" s="73">
        <v>7</v>
      </c>
      <c r="B101" s="73">
        <v>75</v>
      </c>
      <c r="D101" s="73">
        <v>777621</v>
      </c>
      <c r="E101" s="75" t="s">
        <v>511</v>
      </c>
      <c r="F101" s="73">
        <v>2015</v>
      </c>
      <c r="G101" s="73" t="s">
        <v>114</v>
      </c>
      <c r="H101" s="73" t="s">
        <v>751</v>
      </c>
      <c r="I101" s="73">
        <v>25.2</v>
      </c>
    </row>
    <row r="102" spans="1:9" ht="13.9" customHeight="1">
      <c r="A102" s="73">
        <v>1</v>
      </c>
      <c r="B102" s="73">
        <v>162</v>
      </c>
      <c r="D102" s="73">
        <v>887899</v>
      </c>
      <c r="E102" s="75" t="s">
        <v>240</v>
      </c>
      <c r="F102" s="73">
        <v>2015</v>
      </c>
      <c r="G102" s="73" t="s">
        <v>128</v>
      </c>
      <c r="H102" s="73" t="s">
        <v>751</v>
      </c>
      <c r="I102" s="81">
        <v>50</v>
      </c>
    </row>
    <row r="103" spans="1:9" ht="13.9" customHeight="1">
      <c r="A103" s="73">
        <v>2</v>
      </c>
      <c r="B103" s="73">
        <v>165</v>
      </c>
      <c r="D103" s="73">
        <v>887898</v>
      </c>
      <c r="E103" s="75" t="s">
        <v>292</v>
      </c>
      <c r="F103" s="73">
        <v>2016</v>
      </c>
      <c r="G103" s="73" t="s">
        <v>128</v>
      </c>
      <c r="H103" s="73" t="s">
        <v>751</v>
      </c>
      <c r="I103" s="81">
        <v>40</v>
      </c>
    </row>
    <row r="104" spans="1:9" ht="13.9" customHeight="1">
      <c r="A104" s="73">
        <v>3</v>
      </c>
      <c r="B104" s="73">
        <v>161</v>
      </c>
      <c r="D104" s="73">
        <v>887880</v>
      </c>
      <c r="E104" s="75" t="s">
        <v>241</v>
      </c>
      <c r="F104" s="73">
        <v>2016</v>
      </c>
      <c r="G104" s="73" t="s">
        <v>128</v>
      </c>
      <c r="H104" s="73" t="s">
        <v>751</v>
      </c>
      <c r="I104" s="81">
        <v>30</v>
      </c>
    </row>
    <row r="105" spans="1:9" ht="13.9" customHeight="1">
      <c r="A105" s="73">
        <v>4</v>
      </c>
      <c r="B105" s="73">
        <v>164</v>
      </c>
      <c r="D105" s="73">
        <v>890598</v>
      </c>
      <c r="E105" s="75" t="s">
        <v>293</v>
      </c>
      <c r="F105" s="73">
        <v>2015</v>
      </c>
      <c r="G105" s="73" t="s">
        <v>128</v>
      </c>
      <c r="H105" s="73" t="s">
        <v>751</v>
      </c>
      <c r="I105" s="81">
        <v>25</v>
      </c>
    </row>
    <row r="106" spans="1:9" ht="13.9" customHeight="1">
      <c r="A106" s="73">
        <v>5</v>
      </c>
      <c r="B106" s="73">
        <v>163</v>
      </c>
      <c r="D106" s="73">
        <v>890401</v>
      </c>
      <c r="E106" s="75" t="s">
        <v>242</v>
      </c>
      <c r="F106" s="73">
        <v>2015</v>
      </c>
      <c r="G106" s="73" t="s">
        <v>128</v>
      </c>
      <c r="H106" s="73" t="s">
        <v>751</v>
      </c>
      <c r="I106" s="81">
        <v>22</v>
      </c>
    </row>
    <row r="107" spans="1:9">
      <c r="A107" s="76">
        <v>146</v>
      </c>
      <c r="B107" s="78"/>
      <c r="D107" s="78">
        <v>1501</v>
      </c>
      <c r="E107" s="78" t="s">
        <v>754</v>
      </c>
      <c r="F107" s="76">
        <v>2014</v>
      </c>
      <c r="G107" s="76" t="s">
        <v>595</v>
      </c>
      <c r="H107" s="76" t="s">
        <v>388</v>
      </c>
      <c r="I107" s="76">
        <v>14</v>
      </c>
    </row>
    <row r="108" spans="1:9">
      <c r="A108" s="76">
        <v>147</v>
      </c>
      <c r="B108" s="78"/>
      <c r="D108" s="78">
        <v>890710</v>
      </c>
      <c r="E108" s="78" t="s">
        <v>319</v>
      </c>
      <c r="F108" s="76">
        <v>2014</v>
      </c>
      <c r="G108" s="82" t="s">
        <v>595</v>
      </c>
      <c r="H108" s="76" t="s">
        <v>11</v>
      </c>
      <c r="I108" s="76">
        <v>13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1"/>
  <sheetViews>
    <sheetView workbookViewId="0"/>
  </sheetViews>
  <sheetFormatPr defaultRowHeight="13.5"/>
  <sheetData>
    <row r="1" spans="1:10">
      <c r="A1" s="76">
        <v>1</v>
      </c>
      <c r="B1" s="77">
        <v>105</v>
      </c>
      <c r="C1" s="78">
        <v>1709951</v>
      </c>
      <c r="D1" s="76"/>
      <c r="E1" s="78" t="s">
        <v>267</v>
      </c>
      <c r="F1" s="76">
        <v>2003</v>
      </c>
      <c r="G1" s="76" t="s">
        <v>748</v>
      </c>
      <c r="H1" s="76" t="s">
        <v>268</v>
      </c>
      <c r="I1" s="57">
        <v>100</v>
      </c>
      <c r="J1" s="79"/>
    </row>
    <row r="2" spans="1:10">
      <c r="A2" s="76">
        <v>2</v>
      </c>
      <c r="B2" s="77">
        <v>106</v>
      </c>
      <c r="C2" s="78">
        <v>1709956</v>
      </c>
      <c r="D2" s="76"/>
      <c r="E2" s="78" t="s">
        <v>269</v>
      </c>
      <c r="F2" s="76">
        <v>2005</v>
      </c>
      <c r="G2" s="76" t="s">
        <v>748</v>
      </c>
      <c r="H2" s="76" t="s">
        <v>268</v>
      </c>
      <c r="I2" s="57">
        <v>80</v>
      </c>
      <c r="J2" s="79"/>
    </row>
    <row r="3" spans="1:10">
      <c r="A3" s="76">
        <v>3</v>
      </c>
      <c r="B3" s="77">
        <v>102</v>
      </c>
      <c r="C3" s="78">
        <v>9155053</v>
      </c>
      <c r="D3" s="76">
        <v>887704</v>
      </c>
      <c r="E3" s="78" t="s">
        <v>165</v>
      </c>
      <c r="F3" s="76">
        <v>2002</v>
      </c>
      <c r="G3" s="76" t="s">
        <v>748</v>
      </c>
      <c r="H3" s="76" t="s">
        <v>11</v>
      </c>
      <c r="I3" s="57">
        <v>60</v>
      </c>
      <c r="J3" s="79"/>
    </row>
    <row r="4" spans="1:10">
      <c r="A4" s="76">
        <v>4</v>
      </c>
      <c r="B4" s="77">
        <v>104</v>
      </c>
      <c r="C4" s="78">
        <v>1709958</v>
      </c>
      <c r="D4" s="76"/>
      <c r="E4" s="78" t="s">
        <v>423</v>
      </c>
      <c r="F4" s="76">
        <v>2007</v>
      </c>
      <c r="G4" s="76" t="s">
        <v>748</v>
      </c>
      <c r="H4" s="76" t="s">
        <v>268</v>
      </c>
      <c r="I4" s="57">
        <v>50</v>
      </c>
      <c r="J4" s="79"/>
    </row>
    <row r="5" spans="1:10">
      <c r="A5" s="76">
        <v>5</v>
      </c>
      <c r="B5" s="77">
        <v>109</v>
      </c>
      <c r="C5" s="78">
        <v>9055135</v>
      </c>
      <c r="D5" s="76"/>
      <c r="E5" s="78" t="s">
        <v>162</v>
      </c>
      <c r="F5" s="76">
        <v>2005</v>
      </c>
      <c r="G5" s="76" t="s">
        <v>748</v>
      </c>
      <c r="H5" s="76" t="s">
        <v>163</v>
      </c>
      <c r="I5" s="57">
        <v>45</v>
      </c>
      <c r="J5" s="79"/>
    </row>
    <row r="6" spans="1:10">
      <c r="A6" s="76">
        <v>6</v>
      </c>
      <c r="B6" s="77">
        <v>103</v>
      </c>
      <c r="C6" s="78">
        <v>9155114</v>
      </c>
      <c r="D6" s="76">
        <v>889223</v>
      </c>
      <c r="E6" s="78" t="s">
        <v>168</v>
      </c>
      <c r="F6" s="76">
        <v>2005</v>
      </c>
      <c r="G6" s="76" t="s">
        <v>748</v>
      </c>
      <c r="H6" s="76" t="s">
        <v>11</v>
      </c>
      <c r="I6" s="57">
        <v>40</v>
      </c>
      <c r="J6" s="79"/>
    </row>
    <row r="7" spans="1:10">
      <c r="A7" s="76">
        <v>7</v>
      </c>
      <c r="B7" s="77">
        <v>116</v>
      </c>
      <c r="C7" s="78">
        <v>1469969</v>
      </c>
      <c r="D7" s="76"/>
      <c r="E7" s="78" t="s">
        <v>416</v>
      </c>
      <c r="F7" s="76">
        <v>2009</v>
      </c>
      <c r="G7" s="76" t="s">
        <v>748</v>
      </c>
      <c r="H7" s="76" t="s">
        <v>414</v>
      </c>
      <c r="I7" s="57">
        <v>36</v>
      </c>
      <c r="J7" s="79"/>
    </row>
    <row r="8" spans="1:10">
      <c r="A8" s="76">
        <v>8</v>
      </c>
      <c r="B8" s="77">
        <v>118</v>
      </c>
      <c r="C8" s="78">
        <v>1249975</v>
      </c>
      <c r="D8" s="76"/>
      <c r="E8" s="78" t="s">
        <v>387</v>
      </c>
      <c r="F8" s="76">
        <v>2009</v>
      </c>
      <c r="G8" s="76" t="s">
        <v>748</v>
      </c>
      <c r="H8" s="76" t="s">
        <v>388</v>
      </c>
      <c r="I8" s="57">
        <v>32</v>
      </c>
      <c r="J8" s="79"/>
    </row>
    <row r="9" spans="1:10">
      <c r="A9" s="76">
        <v>9</v>
      </c>
      <c r="B9" s="77">
        <v>108</v>
      </c>
      <c r="C9" s="78">
        <v>9155169</v>
      </c>
      <c r="D9" s="76">
        <v>887305</v>
      </c>
      <c r="E9" s="78" t="s">
        <v>730</v>
      </c>
      <c r="F9" s="76">
        <v>2010</v>
      </c>
      <c r="G9" s="76" t="s">
        <v>748</v>
      </c>
      <c r="H9" s="76" t="s">
        <v>11</v>
      </c>
      <c r="I9" s="57">
        <v>29</v>
      </c>
      <c r="J9" s="79"/>
    </row>
    <row r="10" spans="1:10">
      <c r="A10" s="76">
        <v>10</v>
      </c>
      <c r="B10" s="77">
        <v>111</v>
      </c>
      <c r="C10" s="78">
        <v>1709959</v>
      </c>
      <c r="D10" s="76"/>
      <c r="E10" s="78" t="s">
        <v>425</v>
      </c>
      <c r="F10" s="76">
        <v>2010</v>
      </c>
      <c r="G10" s="76" t="s">
        <v>748</v>
      </c>
      <c r="H10" s="76" t="s">
        <v>268</v>
      </c>
      <c r="I10" s="57">
        <v>26</v>
      </c>
      <c r="J10" s="79"/>
    </row>
    <row r="11" spans="1:10">
      <c r="A11" s="76">
        <v>11</v>
      </c>
      <c r="B11" s="77">
        <v>123</v>
      </c>
      <c r="C11" s="78">
        <v>1249974</v>
      </c>
      <c r="D11" s="76"/>
      <c r="E11" s="78" t="s">
        <v>390</v>
      </c>
      <c r="F11" s="76">
        <v>2009</v>
      </c>
      <c r="G11" s="76" t="s">
        <v>748</v>
      </c>
      <c r="H11" s="76" t="s">
        <v>388</v>
      </c>
      <c r="I11" s="57">
        <v>24</v>
      </c>
      <c r="J11" s="79"/>
    </row>
    <row r="12" spans="1:10">
      <c r="A12" s="76">
        <v>12</v>
      </c>
      <c r="B12" s="77">
        <v>113</v>
      </c>
      <c r="C12" s="78">
        <v>9055134</v>
      </c>
      <c r="D12" s="76"/>
      <c r="E12" s="78" t="s">
        <v>284</v>
      </c>
      <c r="F12" s="76">
        <v>2010</v>
      </c>
      <c r="G12" s="76" t="s">
        <v>748</v>
      </c>
      <c r="H12" s="76" t="s">
        <v>163</v>
      </c>
      <c r="I12" s="57">
        <v>22</v>
      </c>
      <c r="J12" s="79"/>
    </row>
    <row r="13" spans="1:10">
      <c r="A13" s="76">
        <v>13</v>
      </c>
      <c r="B13" s="77">
        <v>117</v>
      </c>
      <c r="C13" s="78">
        <v>1499982</v>
      </c>
      <c r="D13" s="76"/>
      <c r="E13" s="78" t="s">
        <v>420</v>
      </c>
      <c r="F13" s="76">
        <v>2006</v>
      </c>
      <c r="G13" s="76" t="s">
        <v>748</v>
      </c>
      <c r="H13" s="76" t="s">
        <v>419</v>
      </c>
      <c r="I13" s="57">
        <v>20</v>
      </c>
      <c r="J13" s="79"/>
    </row>
    <row r="14" spans="1:10">
      <c r="A14" s="76">
        <v>14</v>
      </c>
      <c r="B14" s="77">
        <v>112</v>
      </c>
      <c r="C14" s="78">
        <v>9155143</v>
      </c>
      <c r="D14" s="76">
        <v>887891</v>
      </c>
      <c r="E14" s="78" t="s">
        <v>194</v>
      </c>
      <c r="F14" s="76">
        <v>2009</v>
      </c>
      <c r="G14" s="76" t="s">
        <v>748</v>
      </c>
      <c r="H14" s="76" t="s">
        <v>11</v>
      </c>
      <c r="I14" s="57">
        <v>18</v>
      </c>
      <c r="J14" s="79"/>
    </row>
    <row r="15" spans="1:10">
      <c r="A15" s="76">
        <v>15</v>
      </c>
      <c r="B15" s="77">
        <v>119</v>
      </c>
      <c r="C15" s="78">
        <v>9055132</v>
      </c>
      <c r="D15" s="76"/>
      <c r="E15" s="78" t="s">
        <v>282</v>
      </c>
      <c r="F15" s="76">
        <v>2009</v>
      </c>
      <c r="G15" s="76" t="s">
        <v>748</v>
      </c>
      <c r="H15" s="76" t="s">
        <v>163</v>
      </c>
      <c r="I15" s="57">
        <v>16</v>
      </c>
      <c r="J15" s="79"/>
    </row>
    <row r="16" spans="1:10">
      <c r="A16" s="76">
        <v>16</v>
      </c>
      <c r="B16" s="77">
        <v>110</v>
      </c>
      <c r="C16" s="78">
        <v>1249972</v>
      </c>
      <c r="D16" s="76"/>
      <c r="E16" s="78" t="s">
        <v>389</v>
      </c>
      <c r="F16" s="76">
        <v>2007</v>
      </c>
      <c r="G16" s="76" t="s">
        <v>748</v>
      </c>
      <c r="H16" s="76" t="s">
        <v>388</v>
      </c>
      <c r="I16" s="57">
        <v>15</v>
      </c>
      <c r="J16" s="79"/>
    </row>
    <row r="17" spans="1:10">
      <c r="A17" s="76">
        <v>17</v>
      </c>
      <c r="B17" s="77">
        <v>124</v>
      </c>
      <c r="C17" s="78">
        <v>9155173</v>
      </c>
      <c r="D17" s="76">
        <v>889233</v>
      </c>
      <c r="E17" s="78" t="s">
        <v>732</v>
      </c>
      <c r="F17" s="76">
        <v>2010</v>
      </c>
      <c r="G17" s="76" t="s">
        <v>748</v>
      </c>
      <c r="H17" s="76" t="s">
        <v>11</v>
      </c>
      <c r="I17" s="57">
        <v>14</v>
      </c>
      <c r="J17" s="79"/>
    </row>
    <row r="18" spans="1:10">
      <c r="A18" s="76">
        <v>18</v>
      </c>
      <c r="B18" s="77">
        <v>114</v>
      </c>
      <c r="C18" s="78">
        <v>9155093</v>
      </c>
      <c r="D18" s="76">
        <v>889406</v>
      </c>
      <c r="E18" s="78" t="s">
        <v>170</v>
      </c>
      <c r="F18" s="76">
        <v>2004</v>
      </c>
      <c r="G18" s="76" t="s">
        <v>748</v>
      </c>
      <c r="H18" s="76" t="s">
        <v>11</v>
      </c>
      <c r="I18" s="57">
        <v>13</v>
      </c>
      <c r="J18" s="79"/>
    </row>
    <row r="19" spans="1:10">
      <c r="A19" s="76">
        <v>19</v>
      </c>
      <c r="B19" s="77">
        <v>121</v>
      </c>
      <c r="C19" s="78">
        <v>9155174</v>
      </c>
      <c r="D19" s="76">
        <v>887887</v>
      </c>
      <c r="E19" s="78" t="s">
        <v>742</v>
      </c>
      <c r="F19" s="76">
        <v>2010</v>
      </c>
      <c r="G19" s="76" t="s">
        <v>748</v>
      </c>
      <c r="H19" s="76" t="s">
        <v>11</v>
      </c>
      <c r="I19" s="57">
        <v>12</v>
      </c>
      <c r="J19" s="79"/>
    </row>
    <row r="20" spans="1:10">
      <c r="A20" s="76">
        <v>20</v>
      </c>
      <c r="B20" s="77">
        <v>115</v>
      </c>
      <c r="C20" s="78">
        <v>9155152</v>
      </c>
      <c r="D20" s="76">
        <v>889231</v>
      </c>
      <c r="E20" s="78" t="s">
        <v>191</v>
      </c>
      <c r="F20" s="76">
        <v>2008</v>
      </c>
      <c r="G20" s="76" t="s">
        <v>748</v>
      </c>
      <c r="H20" s="76" t="s">
        <v>11</v>
      </c>
      <c r="I20" s="57">
        <v>11</v>
      </c>
      <c r="J20" s="79"/>
    </row>
    <row r="21" spans="1:10">
      <c r="A21" s="76">
        <v>21</v>
      </c>
      <c r="B21" s="77">
        <v>120</v>
      </c>
      <c r="C21" s="78">
        <v>1469970</v>
      </c>
      <c r="D21" s="76"/>
      <c r="E21" s="78" t="s">
        <v>415</v>
      </c>
      <c r="F21" s="76">
        <v>2009</v>
      </c>
      <c r="G21" s="76" t="s">
        <v>748</v>
      </c>
      <c r="H21" s="76" t="s">
        <v>414</v>
      </c>
      <c r="I21" s="57">
        <v>10</v>
      </c>
      <c r="J21" s="79"/>
    </row>
    <row r="22" spans="1:10">
      <c r="A22" s="76">
        <v>22</v>
      </c>
      <c r="B22" s="77">
        <v>122</v>
      </c>
      <c r="C22" s="78">
        <v>9055137</v>
      </c>
      <c r="D22" s="76"/>
      <c r="E22" s="78" t="s">
        <v>288</v>
      </c>
      <c r="F22" s="76">
        <v>2010</v>
      </c>
      <c r="G22" s="76" t="s">
        <v>748</v>
      </c>
      <c r="H22" s="76" t="s">
        <v>163</v>
      </c>
      <c r="I22" s="57">
        <v>9</v>
      </c>
      <c r="J22" s="79"/>
    </row>
    <row r="23" spans="1:10">
      <c r="A23" s="76">
        <v>1</v>
      </c>
      <c r="B23" s="76">
        <v>55</v>
      </c>
      <c r="C23" s="78"/>
      <c r="D23" s="76">
        <v>776146</v>
      </c>
      <c r="E23" s="78" t="s">
        <v>545</v>
      </c>
      <c r="F23" s="76">
        <v>2011</v>
      </c>
      <c r="G23" s="76" t="s">
        <v>161</v>
      </c>
      <c r="H23" s="76" t="s">
        <v>11</v>
      </c>
      <c r="I23" s="76">
        <v>100</v>
      </c>
    </row>
    <row r="24" spans="1:10">
      <c r="A24" s="76">
        <v>2</v>
      </c>
      <c r="B24" s="76">
        <v>51</v>
      </c>
      <c r="C24" s="78"/>
      <c r="D24" s="76">
        <v>776450</v>
      </c>
      <c r="E24" s="78" t="s">
        <v>546</v>
      </c>
      <c r="F24" s="76">
        <v>2013</v>
      </c>
      <c r="G24" s="76" t="s">
        <v>161</v>
      </c>
      <c r="H24" s="76" t="s">
        <v>11</v>
      </c>
      <c r="I24" s="76">
        <v>80</v>
      </c>
    </row>
    <row r="25" spans="1:10">
      <c r="A25" s="76">
        <v>3</v>
      </c>
      <c r="B25" s="76">
        <v>56</v>
      </c>
      <c r="C25" s="78"/>
      <c r="D25" s="76">
        <v>1510</v>
      </c>
      <c r="E25" s="78" t="s">
        <v>747</v>
      </c>
      <c r="F25" s="76">
        <v>2011</v>
      </c>
      <c r="G25" s="76" t="s">
        <v>161</v>
      </c>
      <c r="H25" s="76" t="s">
        <v>268</v>
      </c>
      <c r="I25" s="76">
        <v>60</v>
      </c>
    </row>
    <row r="26" spans="1:10">
      <c r="A26" s="76">
        <v>4</v>
      </c>
      <c r="B26" s="76">
        <v>52</v>
      </c>
      <c r="C26" s="78"/>
      <c r="D26" s="76">
        <v>774469</v>
      </c>
      <c r="E26" s="78" t="s">
        <v>547</v>
      </c>
      <c r="F26" s="76">
        <v>2014</v>
      </c>
      <c r="G26" s="76" t="s">
        <v>161</v>
      </c>
      <c r="H26" s="76" t="s">
        <v>11</v>
      </c>
      <c r="I26" s="76">
        <v>50</v>
      </c>
    </row>
    <row r="27" spans="1:10">
      <c r="A27" s="76">
        <v>5</v>
      </c>
      <c r="B27" s="76">
        <v>54</v>
      </c>
      <c r="C27" s="78"/>
      <c r="D27" s="76">
        <v>1108</v>
      </c>
      <c r="E27" s="78" t="s">
        <v>591</v>
      </c>
      <c r="F27" s="76">
        <v>2011</v>
      </c>
      <c r="G27" s="76" t="s">
        <v>161</v>
      </c>
      <c r="H27" s="76" t="s">
        <v>388</v>
      </c>
      <c r="I27" s="76">
        <v>45</v>
      </c>
    </row>
    <row r="28" spans="1:10">
      <c r="A28" s="76">
        <v>6</v>
      </c>
      <c r="B28" s="76">
        <v>53</v>
      </c>
      <c r="C28" s="78"/>
      <c r="D28" s="76">
        <v>776953</v>
      </c>
      <c r="E28" s="78" t="s">
        <v>550</v>
      </c>
      <c r="F28" s="76">
        <v>2011</v>
      </c>
      <c r="G28" s="76" t="s">
        <v>161</v>
      </c>
      <c r="H28" s="76" t="s">
        <v>11</v>
      </c>
      <c r="I28" s="76">
        <v>40</v>
      </c>
    </row>
    <row r="29" spans="1:10">
      <c r="A29" s="76">
        <v>7</v>
      </c>
      <c r="B29" s="76">
        <v>57</v>
      </c>
      <c r="C29" s="78"/>
      <c r="D29" s="76">
        <v>776145</v>
      </c>
      <c r="E29" s="78" t="s">
        <v>549</v>
      </c>
      <c r="F29" s="76">
        <v>2011</v>
      </c>
      <c r="G29" s="76" t="s">
        <v>161</v>
      </c>
      <c r="H29" s="76" t="s">
        <v>11</v>
      </c>
      <c r="I29" s="76">
        <v>36</v>
      </c>
    </row>
    <row r="30" spans="1:10">
      <c r="A30" s="76">
        <v>8</v>
      </c>
      <c r="B30" s="76">
        <v>59</v>
      </c>
      <c r="C30" s="78"/>
      <c r="D30" s="76">
        <v>773200</v>
      </c>
      <c r="E30" s="78" t="s">
        <v>565</v>
      </c>
      <c r="F30" s="76">
        <v>2012</v>
      </c>
      <c r="G30" s="76" t="s">
        <v>161</v>
      </c>
      <c r="H30" s="76" t="s">
        <v>11</v>
      </c>
      <c r="I30" s="76">
        <v>32</v>
      </c>
    </row>
    <row r="31" spans="1:10">
      <c r="A31" s="76">
        <v>9</v>
      </c>
      <c r="B31" s="76">
        <v>58</v>
      </c>
      <c r="C31" s="78"/>
      <c r="D31" s="76">
        <v>774468</v>
      </c>
      <c r="E31" s="78" t="s">
        <v>564</v>
      </c>
      <c r="F31" s="76">
        <v>2013</v>
      </c>
      <c r="G31" s="76" t="s">
        <v>161</v>
      </c>
      <c r="H31" s="76" t="s">
        <v>11</v>
      </c>
      <c r="I31" s="76">
        <v>29</v>
      </c>
    </row>
    <row r="32" spans="1:10">
      <c r="A32" s="76">
        <v>10</v>
      </c>
      <c r="B32" s="76">
        <v>60</v>
      </c>
      <c r="C32" s="78"/>
      <c r="D32" s="76">
        <v>773750</v>
      </c>
      <c r="E32" s="78" t="s">
        <v>739</v>
      </c>
      <c r="F32" s="76">
        <v>2013</v>
      </c>
      <c r="G32" s="76" t="s">
        <v>161</v>
      </c>
      <c r="H32" s="76" t="s">
        <v>11</v>
      </c>
      <c r="I32" s="76">
        <v>26</v>
      </c>
    </row>
    <row r="33" spans="1:9">
      <c r="A33" s="76">
        <v>11</v>
      </c>
      <c r="B33" s="76">
        <v>61</v>
      </c>
      <c r="C33" s="78"/>
      <c r="D33" s="76">
        <v>775667</v>
      </c>
      <c r="E33" s="78" t="s">
        <v>567</v>
      </c>
      <c r="F33" s="76">
        <v>2011</v>
      </c>
      <c r="G33" s="76" t="s">
        <v>161</v>
      </c>
      <c r="H33" s="76" t="s">
        <v>11</v>
      </c>
      <c r="I33" s="76">
        <v>24</v>
      </c>
    </row>
    <row r="34" spans="1:9">
      <c r="A34" s="76">
        <v>12</v>
      </c>
      <c r="B34" s="76">
        <v>62</v>
      </c>
      <c r="C34" s="78"/>
      <c r="D34" s="76">
        <v>777770</v>
      </c>
      <c r="E34" s="78" t="s">
        <v>554</v>
      </c>
      <c r="F34" s="76">
        <v>2014</v>
      </c>
      <c r="G34" s="76" t="s">
        <v>161</v>
      </c>
      <c r="H34" s="76" t="s">
        <v>11</v>
      </c>
      <c r="I34" s="76">
        <v>22</v>
      </c>
    </row>
    <row r="35" spans="1:9">
      <c r="A35" s="76">
        <v>13</v>
      </c>
      <c r="B35" s="76">
        <v>63</v>
      </c>
      <c r="C35" s="78"/>
      <c r="D35" s="76">
        <v>777769</v>
      </c>
      <c r="E35" s="78" t="s">
        <v>553</v>
      </c>
      <c r="F35" s="76">
        <v>2013</v>
      </c>
      <c r="G35" s="76" t="s">
        <v>161</v>
      </c>
      <c r="H35" s="76" t="s">
        <v>11</v>
      </c>
      <c r="I35" s="76">
        <v>20</v>
      </c>
    </row>
    <row r="36" spans="1:9">
      <c r="A36" s="76">
        <v>1</v>
      </c>
      <c r="B36" s="76">
        <v>131</v>
      </c>
      <c r="C36" s="78"/>
      <c r="D36" s="76">
        <v>887885</v>
      </c>
      <c r="E36" s="78" t="s">
        <v>307</v>
      </c>
      <c r="F36" s="76">
        <v>2012</v>
      </c>
      <c r="G36" s="76" t="s">
        <v>595</v>
      </c>
      <c r="H36" s="76" t="s">
        <v>11</v>
      </c>
      <c r="I36" s="76">
        <v>100</v>
      </c>
    </row>
    <row r="37" spans="1:9">
      <c r="A37" s="76">
        <v>2</v>
      </c>
      <c r="B37" s="76">
        <v>133</v>
      </c>
      <c r="C37" s="78"/>
      <c r="D37" s="76">
        <v>1006</v>
      </c>
      <c r="E37" s="78" t="s">
        <v>590</v>
      </c>
      <c r="F37" s="76">
        <v>2011</v>
      </c>
      <c r="G37" s="76" t="s">
        <v>595</v>
      </c>
      <c r="H37" s="76" t="s">
        <v>388</v>
      </c>
      <c r="I37" s="76">
        <v>80</v>
      </c>
    </row>
    <row r="38" spans="1:9">
      <c r="A38" s="76">
        <v>3</v>
      </c>
      <c r="B38" s="76">
        <v>135</v>
      </c>
      <c r="C38" s="78"/>
      <c r="D38" s="76">
        <v>889877</v>
      </c>
      <c r="E38" s="78" t="s">
        <v>611</v>
      </c>
      <c r="F38" s="76">
        <v>2012</v>
      </c>
      <c r="G38" s="76" t="s">
        <v>595</v>
      </c>
      <c r="H38" s="76" t="s">
        <v>93</v>
      </c>
      <c r="I38" s="76">
        <v>60</v>
      </c>
    </row>
    <row r="39" spans="1:9">
      <c r="A39" s="76">
        <v>4</v>
      </c>
      <c r="B39" s="76">
        <v>132</v>
      </c>
      <c r="C39" s="78"/>
      <c r="D39" s="76">
        <v>1601</v>
      </c>
      <c r="E39" s="78" t="s">
        <v>495</v>
      </c>
      <c r="F39" s="76">
        <v>2011</v>
      </c>
      <c r="G39" s="76" t="s">
        <v>595</v>
      </c>
      <c r="H39" s="76" t="s">
        <v>163</v>
      </c>
      <c r="I39" s="76">
        <v>50</v>
      </c>
    </row>
    <row r="40" spans="1:9">
      <c r="A40" s="76">
        <v>5</v>
      </c>
      <c r="B40" s="76">
        <v>134</v>
      </c>
      <c r="C40" s="78"/>
      <c r="D40" s="76">
        <v>889232</v>
      </c>
      <c r="E40" s="78" t="s">
        <v>308</v>
      </c>
      <c r="F40" s="76">
        <v>2012</v>
      </c>
      <c r="G40" s="76" t="s">
        <v>595</v>
      </c>
      <c r="H40" s="76" t="s">
        <v>11</v>
      </c>
      <c r="I40" s="76">
        <v>45</v>
      </c>
    </row>
    <row r="41" spans="1:9">
      <c r="A41" s="76">
        <v>6</v>
      </c>
      <c r="B41" s="76">
        <v>138</v>
      </c>
      <c r="C41" s="78"/>
      <c r="D41" s="76">
        <v>886600</v>
      </c>
      <c r="E41" s="78" t="s">
        <v>309</v>
      </c>
      <c r="F41" s="76">
        <v>2012</v>
      </c>
      <c r="G41" s="76" t="s">
        <v>595</v>
      </c>
      <c r="H41" s="76" t="s">
        <v>11</v>
      </c>
      <c r="I41" s="76">
        <v>40</v>
      </c>
    </row>
    <row r="42" spans="1:9">
      <c r="A42" s="76">
        <v>7</v>
      </c>
      <c r="B42" s="76">
        <v>136</v>
      </c>
      <c r="C42" s="78"/>
      <c r="D42" s="76">
        <v>1509</v>
      </c>
      <c r="E42" s="78" t="s">
        <v>607</v>
      </c>
      <c r="F42" s="76">
        <v>2011</v>
      </c>
      <c r="G42" s="76" t="s">
        <v>595</v>
      </c>
      <c r="H42" s="76" t="s">
        <v>268</v>
      </c>
      <c r="I42" s="76">
        <v>36</v>
      </c>
    </row>
    <row r="43" spans="1:9">
      <c r="A43" s="76">
        <v>8</v>
      </c>
      <c r="B43" s="76">
        <v>137</v>
      </c>
      <c r="C43" s="78"/>
      <c r="D43" s="76">
        <v>886522</v>
      </c>
      <c r="E43" s="78" t="s">
        <v>311</v>
      </c>
      <c r="F43" s="76">
        <v>2013</v>
      </c>
      <c r="G43" s="76" t="s">
        <v>595</v>
      </c>
      <c r="H43" s="76" t="s">
        <v>11</v>
      </c>
      <c r="I43" s="76">
        <v>32</v>
      </c>
    </row>
    <row r="44" spans="1:9">
      <c r="A44" s="76">
        <v>9</v>
      </c>
      <c r="B44" s="76">
        <v>139</v>
      </c>
      <c r="C44" s="78"/>
      <c r="D44" s="76">
        <v>887299</v>
      </c>
      <c r="E44" s="78" t="s">
        <v>90</v>
      </c>
      <c r="F44" s="76">
        <v>2012</v>
      </c>
      <c r="G44" s="76" t="s">
        <v>595</v>
      </c>
      <c r="H44" s="76" t="s">
        <v>11</v>
      </c>
      <c r="I44" s="76">
        <v>29</v>
      </c>
    </row>
    <row r="45" spans="1:9">
      <c r="A45" s="76">
        <v>10</v>
      </c>
      <c r="B45" s="76">
        <v>143</v>
      </c>
      <c r="C45" s="78"/>
      <c r="D45" s="76">
        <v>887893</v>
      </c>
      <c r="E45" s="78" t="s">
        <v>315</v>
      </c>
      <c r="F45" s="76">
        <v>2014</v>
      </c>
      <c r="G45" s="76" t="s">
        <v>595</v>
      </c>
      <c r="H45" s="76" t="s">
        <v>11</v>
      </c>
      <c r="I45" s="76">
        <v>26</v>
      </c>
    </row>
    <row r="46" spans="1:9">
      <c r="A46" s="76">
        <v>11</v>
      </c>
      <c r="B46" s="76">
        <v>140</v>
      </c>
      <c r="C46" s="78"/>
      <c r="D46" s="76">
        <v>889991</v>
      </c>
      <c r="E46" s="78" t="s">
        <v>316</v>
      </c>
      <c r="F46" s="76">
        <v>2013</v>
      </c>
      <c r="G46" s="76" t="s">
        <v>595</v>
      </c>
      <c r="H46" s="76" t="s">
        <v>11</v>
      </c>
      <c r="I46" s="76">
        <v>24</v>
      </c>
    </row>
    <row r="47" spans="1:9">
      <c r="A47" s="76">
        <v>12</v>
      </c>
      <c r="B47" s="76">
        <v>144</v>
      </c>
      <c r="C47" s="78"/>
      <c r="D47" s="76">
        <v>887307</v>
      </c>
      <c r="E47" s="78" t="s">
        <v>314</v>
      </c>
      <c r="F47" s="76">
        <v>2011</v>
      </c>
      <c r="G47" s="76" t="s">
        <v>595</v>
      </c>
      <c r="H47" s="76" t="s">
        <v>11</v>
      </c>
      <c r="I47" s="76">
        <v>22</v>
      </c>
    </row>
    <row r="48" spans="1:9">
      <c r="A48" s="76">
        <v>13</v>
      </c>
      <c r="B48" s="76">
        <v>142</v>
      </c>
      <c r="C48" s="78"/>
      <c r="D48" s="76">
        <v>889283</v>
      </c>
      <c r="E48" s="78" t="s">
        <v>312</v>
      </c>
      <c r="F48" s="76">
        <v>2011</v>
      </c>
      <c r="G48" s="76" t="s">
        <v>595</v>
      </c>
      <c r="H48" s="76" t="s">
        <v>11</v>
      </c>
      <c r="I48" s="76">
        <v>20</v>
      </c>
    </row>
    <row r="49" spans="1:10">
      <c r="A49" s="76">
        <v>14</v>
      </c>
      <c r="B49" s="76">
        <v>141</v>
      </c>
      <c r="C49" s="78"/>
      <c r="D49" s="76">
        <v>889938</v>
      </c>
      <c r="E49" s="78" t="s">
        <v>317</v>
      </c>
      <c r="F49" s="76">
        <v>2011</v>
      </c>
      <c r="G49" s="76" t="s">
        <v>595</v>
      </c>
      <c r="H49" s="76" t="s">
        <v>11</v>
      </c>
      <c r="I49" s="76">
        <v>18</v>
      </c>
    </row>
    <row r="50" spans="1:10">
      <c r="A50" s="76">
        <v>15</v>
      </c>
      <c r="B50" s="76">
        <v>146</v>
      </c>
      <c r="C50" s="78"/>
      <c r="D50" s="76">
        <v>891579</v>
      </c>
      <c r="E50" s="78" t="s">
        <v>331</v>
      </c>
      <c r="F50" s="76">
        <v>2012</v>
      </c>
      <c r="G50" s="76" t="s">
        <v>595</v>
      </c>
      <c r="H50" s="76" t="s">
        <v>11</v>
      </c>
      <c r="I50" s="76">
        <v>16</v>
      </c>
    </row>
    <row r="51" spans="1:10">
      <c r="A51" s="76">
        <v>16</v>
      </c>
      <c r="B51" s="76">
        <v>145</v>
      </c>
      <c r="C51" s="78"/>
      <c r="D51" s="76">
        <v>890705</v>
      </c>
      <c r="E51" s="78" t="s">
        <v>318</v>
      </c>
      <c r="F51" s="76">
        <v>2013</v>
      </c>
      <c r="G51" s="76" t="s">
        <v>595</v>
      </c>
      <c r="H51" s="76" t="s">
        <v>11</v>
      </c>
      <c r="I51" s="76">
        <v>15</v>
      </c>
    </row>
    <row r="52" spans="1:10">
      <c r="A52" s="76">
        <v>1</v>
      </c>
      <c r="B52" s="76">
        <v>161</v>
      </c>
      <c r="C52" s="78"/>
      <c r="D52" s="76">
        <v>887899</v>
      </c>
      <c r="E52" s="78" t="s">
        <v>240</v>
      </c>
      <c r="F52" s="76">
        <v>2015</v>
      </c>
      <c r="G52" s="76" t="s">
        <v>128</v>
      </c>
      <c r="H52" s="76" t="s">
        <v>751</v>
      </c>
      <c r="I52" s="76">
        <v>50</v>
      </c>
    </row>
    <row r="53" spans="1:10">
      <c r="A53" s="76">
        <v>2</v>
      </c>
      <c r="B53" s="76">
        <v>162</v>
      </c>
      <c r="C53" s="78"/>
      <c r="D53" s="76">
        <v>887898</v>
      </c>
      <c r="E53" s="78" t="s">
        <v>292</v>
      </c>
      <c r="F53" s="76">
        <v>2016</v>
      </c>
      <c r="G53" s="76" t="s">
        <v>128</v>
      </c>
      <c r="H53" s="76" t="s">
        <v>751</v>
      </c>
      <c r="I53" s="76">
        <v>40</v>
      </c>
    </row>
    <row r="54" spans="1:10">
      <c r="A54" s="76">
        <v>3</v>
      </c>
      <c r="B54" s="76">
        <v>163</v>
      </c>
      <c r="C54" s="78"/>
      <c r="D54" s="76">
        <v>887880</v>
      </c>
      <c r="E54" s="78" t="s">
        <v>241</v>
      </c>
      <c r="F54" s="76">
        <v>2016</v>
      </c>
      <c r="G54" s="76" t="s">
        <v>128</v>
      </c>
      <c r="H54" s="76" t="s">
        <v>751</v>
      </c>
      <c r="I54" s="76">
        <v>30</v>
      </c>
    </row>
    <row r="55" spans="1:10">
      <c r="A55" s="76">
        <v>4</v>
      </c>
      <c r="B55" s="76">
        <v>165</v>
      </c>
      <c r="C55" s="78"/>
      <c r="D55" s="76">
        <v>890401</v>
      </c>
      <c r="E55" s="78" t="s">
        <v>242</v>
      </c>
      <c r="F55" s="76">
        <v>2015</v>
      </c>
      <c r="G55" s="76" t="s">
        <v>128</v>
      </c>
      <c r="H55" s="76" t="s">
        <v>751</v>
      </c>
      <c r="I55" s="76">
        <v>25</v>
      </c>
    </row>
    <row r="56" spans="1:10">
      <c r="A56" s="76">
        <v>5</v>
      </c>
      <c r="B56" s="76">
        <v>164</v>
      </c>
      <c r="C56" s="78"/>
      <c r="D56" s="76">
        <v>890598</v>
      </c>
      <c r="E56" s="78" t="s">
        <v>293</v>
      </c>
      <c r="F56" s="76">
        <v>2015</v>
      </c>
      <c r="G56" s="76" t="s">
        <v>128</v>
      </c>
      <c r="H56" s="76" t="s">
        <v>751</v>
      </c>
      <c r="I56" s="76">
        <v>22.5</v>
      </c>
    </row>
    <row r="57" spans="1:10">
      <c r="A57" s="73">
        <v>1</v>
      </c>
      <c r="B57" s="73">
        <v>71</v>
      </c>
      <c r="D57" s="73">
        <v>773713</v>
      </c>
      <c r="E57" s="75" t="s">
        <v>512</v>
      </c>
      <c r="F57" s="73">
        <v>2016</v>
      </c>
      <c r="G57" s="73" t="s">
        <v>161</v>
      </c>
      <c r="H57" s="73" t="s">
        <v>751</v>
      </c>
      <c r="I57" s="73">
        <v>70</v>
      </c>
    </row>
    <row r="58" spans="1:10">
      <c r="A58" s="73">
        <v>2</v>
      </c>
      <c r="B58" s="73">
        <v>72</v>
      </c>
      <c r="D58" s="73">
        <v>889228</v>
      </c>
      <c r="E58" s="75" t="s">
        <v>510</v>
      </c>
      <c r="F58" s="73">
        <v>2015</v>
      </c>
      <c r="G58" s="73" t="s">
        <v>161</v>
      </c>
      <c r="H58" s="73" t="s">
        <v>751</v>
      </c>
      <c r="I58" s="73">
        <v>56</v>
      </c>
    </row>
    <row r="59" spans="1:10">
      <c r="A59" s="73">
        <v>3</v>
      </c>
      <c r="B59" s="73">
        <v>75</v>
      </c>
      <c r="D59" s="73">
        <v>773714</v>
      </c>
      <c r="E59" s="75" t="s">
        <v>753</v>
      </c>
      <c r="F59" s="73">
        <v>2017</v>
      </c>
      <c r="G59" s="73" t="s">
        <v>161</v>
      </c>
      <c r="H59" s="73" t="s">
        <v>751</v>
      </c>
      <c r="I59" s="73">
        <v>42</v>
      </c>
    </row>
    <row r="60" spans="1:10">
      <c r="A60" s="73">
        <v>4</v>
      </c>
      <c r="B60" s="73">
        <v>77</v>
      </c>
      <c r="D60" s="73">
        <v>777621</v>
      </c>
      <c r="E60" s="75" t="s">
        <v>511</v>
      </c>
      <c r="F60" s="73">
        <v>2015</v>
      </c>
      <c r="G60" s="73" t="s">
        <v>161</v>
      </c>
      <c r="H60" s="73" t="s">
        <v>751</v>
      </c>
      <c r="I60" s="73">
        <v>35</v>
      </c>
    </row>
    <row r="61" spans="1:10">
      <c r="A61" s="73">
        <v>5</v>
      </c>
      <c r="B61" s="73">
        <v>73</v>
      </c>
      <c r="D61" s="73">
        <v>774474</v>
      </c>
      <c r="E61" s="75" t="s">
        <v>513</v>
      </c>
      <c r="F61" s="73">
        <v>2015</v>
      </c>
      <c r="G61" s="73" t="s">
        <v>161</v>
      </c>
      <c r="H61" s="73" t="s">
        <v>751</v>
      </c>
      <c r="I61" s="73">
        <v>31.5</v>
      </c>
    </row>
    <row r="62" spans="1:10">
      <c r="A62" s="73">
        <v>6</v>
      </c>
      <c r="B62" s="73">
        <v>74</v>
      </c>
      <c r="D62" s="73">
        <v>779013</v>
      </c>
      <c r="E62" s="75" t="s">
        <v>752</v>
      </c>
      <c r="F62" s="73">
        <v>2016</v>
      </c>
      <c r="G62" s="73" t="s">
        <v>161</v>
      </c>
      <c r="H62" s="73" t="s">
        <v>751</v>
      </c>
      <c r="I62" s="73">
        <v>28</v>
      </c>
    </row>
    <row r="63" spans="1:10">
      <c r="A63" s="73">
        <v>7</v>
      </c>
      <c r="B63" s="73">
        <v>76</v>
      </c>
      <c r="D63" s="73">
        <v>777654</v>
      </c>
      <c r="E63" s="75" t="s">
        <v>515</v>
      </c>
      <c r="F63" s="73">
        <v>2019</v>
      </c>
      <c r="G63" s="73" t="s">
        <v>161</v>
      </c>
      <c r="H63" s="73" t="s">
        <v>751</v>
      </c>
      <c r="I63" s="73">
        <v>25.2</v>
      </c>
    </row>
    <row r="64" spans="1:10">
      <c r="A64" s="75">
        <v>1</v>
      </c>
      <c r="B64" s="75">
        <v>2</v>
      </c>
      <c r="C64" s="75">
        <v>9150149</v>
      </c>
      <c r="D64" s="75">
        <v>775052</v>
      </c>
      <c r="E64" s="75" t="s">
        <v>359</v>
      </c>
      <c r="F64" s="73">
        <v>1996</v>
      </c>
      <c r="G64" s="73" t="s">
        <v>161</v>
      </c>
      <c r="H64" s="73" t="s">
        <v>11</v>
      </c>
      <c r="I64">
        <v>100</v>
      </c>
      <c r="J64" s="75" t="s">
        <v>755</v>
      </c>
    </row>
    <row r="65" spans="1:10">
      <c r="A65" s="75">
        <v>2</v>
      </c>
      <c r="B65" s="75">
        <v>9</v>
      </c>
      <c r="C65" s="75">
        <v>9155100</v>
      </c>
      <c r="D65" s="75">
        <v>776144</v>
      </c>
      <c r="E65" s="75" t="s">
        <v>358</v>
      </c>
      <c r="F65" s="73">
        <v>2004</v>
      </c>
      <c r="G65" s="73" t="s">
        <v>161</v>
      </c>
      <c r="H65" s="73" t="s">
        <v>11</v>
      </c>
      <c r="I65">
        <v>80</v>
      </c>
      <c r="J65" s="75" t="s">
        <v>755</v>
      </c>
    </row>
    <row r="66" spans="1:10">
      <c r="A66" s="75">
        <v>3</v>
      </c>
      <c r="B66" s="75">
        <v>1</v>
      </c>
      <c r="C66" s="75">
        <v>9150334</v>
      </c>
      <c r="D66" s="75">
        <v>776393</v>
      </c>
      <c r="E66" s="75" t="s">
        <v>357</v>
      </c>
      <c r="F66" s="73">
        <v>2005</v>
      </c>
      <c r="G66" s="73" t="s">
        <v>161</v>
      </c>
      <c r="H66" s="73" t="s">
        <v>11</v>
      </c>
      <c r="I66">
        <v>60</v>
      </c>
      <c r="J66" s="75" t="s">
        <v>755</v>
      </c>
    </row>
    <row r="67" spans="1:10">
      <c r="A67" s="75">
        <v>4</v>
      </c>
      <c r="B67" s="75">
        <v>3</v>
      </c>
      <c r="C67" s="75">
        <v>9700073</v>
      </c>
      <c r="D67" s="75"/>
      <c r="E67" s="75" t="s">
        <v>421</v>
      </c>
      <c r="F67" s="73">
        <v>2008</v>
      </c>
      <c r="G67" s="73" t="s">
        <v>161</v>
      </c>
      <c r="H67" s="73" t="s">
        <v>268</v>
      </c>
      <c r="I67">
        <v>50</v>
      </c>
      <c r="J67" s="75" t="s">
        <v>755</v>
      </c>
    </row>
    <row r="68" spans="1:10">
      <c r="A68" s="75">
        <v>5</v>
      </c>
      <c r="B68" s="75">
        <v>5</v>
      </c>
      <c r="C68" s="75">
        <v>9150386</v>
      </c>
      <c r="D68" s="75">
        <v>776142</v>
      </c>
      <c r="E68" s="75" t="s">
        <v>456</v>
      </c>
      <c r="F68" s="73">
        <v>2007</v>
      </c>
      <c r="G68" s="73" t="s">
        <v>161</v>
      </c>
      <c r="H68" s="73" t="s">
        <v>11</v>
      </c>
      <c r="I68">
        <v>45</v>
      </c>
      <c r="J68" s="75" t="s">
        <v>756</v>
      </c>
    </row>
    <row r="69" spans="1:10">
      <c r="A69" s="75">
        <v>6</v>
      </c>
      <c r="B69" s="75">
        <v>7</v>
      </c>
      <c r="C69" s="75">
        <v>9150338</v>
      </c>
      <c r="D69" s="75">
        <v>776136</v>
      </c>
      <c r="E69" s="75" t="s">
        <v>461</v>
      </c>
      <c r="F69" s="73">
        <v>2006</v>
      </c>
      <c r="G69" s="73" t="s">
        <v>161</v>
      </c>
      <c r="H69" s="73" t="s">
        <v>11</v>
      </c>
      <c r="I69">
        <v>40</v>
      </c>
      <c r="J69" s="75" t="s">
        <v>756</v>
      </c>
    </row>
    <row r="70" spans="1:10">
      <c r="A70" s="75">
        <v>7</v>
      </c>
      <c r="B70" s="75">
        <v>11</v>
      </c>
      <c r="C70" s="75">
        <v>9460058</v>
      </c>
      <c r="D70" s="75"/>
      <c r="E70" s="75" t="s">
        <v>413</v>
      </c>
      <c r="F70" s="73">
        <v>2009</v>
      </c>
      <c r="G70" s="73" t="s">
        <v>161</v>
      </c>
      <c r="H70" s="73" t="s">
        <v>414</v>
      </c>
      <c r="I70">
        <v>36</v>
      </c>
      <c r="J70" s="75" t="s">
        <v>756</v>
      </c>
    </row>
    <row r="71" spans="1:10">
      <c r="A71" s="75">
        <v>8</v>
      </c>
      <c r="B71" s="75">
        <v>13</v>
      </c>
      <c r="C71" s="75">
        <v>9150361</v>
      </c>
      <c r="D71" s="75">
        <v>774472</v>
      </c>
      <c r="E71" s="75" t="s">
        <v>470</v>
      </c>
      <c r="F71" s="73">
        <v>2007</v>
      </c>
      <c r="G71" s="73" t="s">
        <v>161</v>
      </c>
      <c r="H71" s="73" t="s">
        <v>11</v>
      </c>
      <c r="I71">
        <v>32</v>
      </c>
      <c r="J71" s="75" t="s">
        <v>756</v>
      </c>
    </row>
    <row r="72" spans="1:10">
      <c r="A72" s="75">
        <v>9</v>
      </c>
      <c r="B72" s="75">
        <v>10</v>
      </c>
      <c r="C72" s="75">
        <v>9150353</v>
      </c>
      <c r="D72" s="75">
        <v>775680</v>
      </c>
      <c r="E72" s="75" t="s">
        <v>462</v>
      </c>
      <c r="F72" s="73">
        <v>2008</v>
      </c>
      <c r="G72" s="73" t="s">
        <v>161</v>
      </c>
      <c r="H72" s="73" t="s">
        <v>11</v>
      </c>
      <c r="I72">
        <v>29</v>
      </c>
      <c r="J72" s="75" t="s">
        <v>757</v>
      </c>
    </row>
    <row r="73" spans="1:10">
      <c r="A73" s="75">
        <v>10</v>
      </c>
      <c r="B73" s="75">
        <v>14</v>
      </c>
      <c r="C73" s="75">
        <v>9150418</v>
      </c>
      <c r="D73" s="75">
        <v>777425</v>
      </c>
      <c r="E73" s="75" t="s">
        <v>749</v>
      </c>
      <c r="F73" s="73">
        <v>2010</v>
      </c>
      <c r="G73" s="73" t="s">
        <v>161</v>
      </c>
      <c r="H73" s="73" t="s">
        <v>11</v>
      </c>
      <c r="I73">
        <v>26</v>
      </c>
      <c r="J73" s="75" t="s">
        <v>757</v>
      </c>
    </row>
    <row r="74" spans="1:10">
      <c r="A74" s="75">
        <v>11</v>
      </c>
      <c r="B74" s="75">
        <v>12</v>
      </c>
      <c r="C74" s="75">
        <v>9020054</v>
      </c>
      <c r="D74" s="75"/>
      <c r="E74" s="75" t="s">
        <v>159</v>
      </c>
      <c r="F74" s="73">
        <v>2001</v>
      </c>
      <c r="G74" s="73" t="s">
        <v>161</v>
      </c>
      <c r="H74" s="73" t="s">
        <v>160</v>
      </c>
      <c r="I74">
        <v>24</v>
      </c>
      <c r="J74" s="75" t="s">
        <v>757</v>
      </c>
    </row>
    <row r="75" spans="1:10">
      <c r="A75" s="75">
        <v>12</v>
      </c>
      <c r="B75" s="75">
        <v>17</v>
      </c>
      <c r="C75" s="75">
        <v>9220191</v>
      </c>
      <c r="D75" s="75"/>
      <c r="E75" s="75" t="s">
        <v>386</v>
      </c>
      <c r="F75" s="73">
        <v>2006</v>
      </c>
      <c r="G75" s="73" t="s">
        <v>161</v>
      </c>
      <c r="H75" s="73" t="s">
        <v>244</v>
      </c>
      <c r="I75">
        <v>22</v>
      </c>
      <c r="J75" s="75" t="s">
        <v>757</v>
      </c>
    </row>
    <row r="76" spans="1:10">
      <c r="A76" s="75">
        <v>13</v>
      </c>
      <c r="B76" s="75">
        <v>20</v>
      </c>
      <c r="C76" s="75">
        <v>9700079</v>
      </c>
      <c r="D76" s="75"/>
      <c r="E76" s="75" t="s">
        <v>424</v>
      </c>
      <c r="F76" s="73">
        <v>2009</v>
      </c>
      <c r="G76" s="73" t="s">
        <v>161</v>
      </c>
      <c r="H76" s="73" t="s">
        <v>268</v>
      </c>
      <c r="I76">
        <v>20</v>
      </c>
      <c r="J76" s="75" t="s">
        <v>757</v>
      </c>
    </row>
    <row r="77" spans="1:10">
      <c r="A77" s="75">
        <v>14</v>
      </c>
      <c r="B77" s="75">
        <v>15</v>
      </c>
      <c r="C77" s="75">
        <v>9490286</v>
      </c>
      <c r="D77" s="75"/>
      <c r="E77" s="75" t="s">
        <v>418</v>
      </c>
      <c r="F77" s="73">
        <v>2008</v>
      </c>
      <c r="G77" s="73" t="s">
        <v>161</v>
      </c>
      <c r="H77" s="73" t="s">
        <v>419</v>
      </c>
      <c r="I77">
        <v>18</v>
      </c>
      <c r="J77" s="75" t="s">
        <v>757</v>
      </c>
    </row>
    <row r="78" spans="1:10">
      <c r="A78" s="75">
        <v>15</v>
      </c>
      <c r="B78" s="75">
        <v>8</v>
      </c>
      <c r="C78" s="75">
        <v>9150234</v>
      </c>
      <c r="D78" s="75">
        <v>775167</v>
      </c>
      <c r="E78" s="75" t="s">
        <v>356</v>
      </c>
      <c r="F78" s="73">
        <v>1996</v>
      </c>
      <c r="G78" s="73" t="s">
        <v>161</v>
      </c>
      <c r="H78" s="73" t="s">
        <v>11</v>
      </c>
      <c r="I78">
        <v>16</v>
      </c>
      <c r="J78" s="75" t="s">
        <v>757</v>
      </c>
    </row>
    <row r="79" spans="1:10">
      <c r="A79" s="75">
        <v>16</v>
      </c>
      <c r="B79" s="75">
        <v>22</v>
      </c>
      <c r="C79" s="75">
        <v>9150339</v>
      </c>
      <c r="D79" s="75">
        <v>775801</v>
      </c>
      <c r="E79" s="75" t="s">
        <v>473</v>
      </c>
      <c r="F79" s="73">
        <v>2006</v>
      </c>
      <c r="G79" s="73" t="s">
        <v>161</v>
      </c>
      <c r="H79" s="73" t="s">
        <v>11</v>
      </c>
      <c r="I79">
        <v>15</v>
      </c>
      <c r="J79" s="75" t="s">
        <v>757</v>
      </c>
    </row>
    <row r="80" spans="1:10">
      <c r="A80" s="75">
        <v>17</v>
      </c>
      <c r="B80" s="75">
        <v>18</v>
      </c>
      <c r="C80" s="75">
        <v>9700074</v>
      </c>
      <c r="D80" s="75"/>
      <c r="E80" s="75" t="s">
        <v>422</v>
      </c>
      <c r="F80" s="73">
        <v>2008</v>
      </c>
      <c r="G80" s="73" t="s">
        <v>161</v>
      </c>
      <c r="H80" s="73" t="s">
        <v>268</v>
      </c>
      <c r="I80">
        <v>14</v>
      </c>
      <c r="J80" s="75" t="s">
        <v>758</v>
      </c>
    </row>
    <row r="81" spans="1:10">
      <c r="A81" s="75">
        <v>18</v>
      </c>
      <c r="B81" s="75">
        <v>26</v>
      </c>
      <c r="C81" s="75">
        <v>9460059</v>
      </c>
      <c r="D81" s="75"/>
      <c r="E81" s="75" t="s">
        <v>417</v>
      </c>
      <c r="F81" s="73">
        <v>2010</v>
      </c>
      <c r="G81" s="73" t="s">
        <v>161</v>
      </c>
      <c r="H81" s="73" t="s">
        <v>414</v>
      </c>
      <c r="I81">
        <v>13</v>
      </c>
      <c r="J81" s="75" t="s">
        <v>758</v>
      </c>
    </row>
    <row r="82" spans="1:10">
      <c r="A82" s="75">
        <v>19</v>
      </c>
      <c r="B82" s="75">
        <v>21</v>
      </c>
      <c r="C82" s="75">
        <v>9150396</v>
      </c>
      <c r="D82" s="75">
        <v>776152</v>
      </c>
      <c r="E82" s="75" t="s">
        <v>463</v>
      </c>
      <c r="F82" s="73">
        <v>2008</v>
      </c>
      <c r="G82" s="73" t="s">
        <v>161</v>
      </c>
      <c r="H82" s="73" t="s">
        <v>11</v>
      </c>
      <c r="I82">
        <v>12</v>
      </c>
      <c r="J82" s="75" t="s">
        <v>758</v>
      </c>
    </row>
    <row r="83" spans="1:10">
      <c r="A83" s="75">
        <v>20</v>
      </c>
      <c r="B83" s="75">
        <v>29</v>
      </c>
      <c r="C83" s="75">
        <v>9240044</v>
      </c>
      <c r="D83" s="75"/>
      <c r="E83" s="75" t="s">
        <v>391</v>
      </c>
      <c r="F83" s="73">
        <v>2006</v>
      </c>
      <c r="G83" s="73" t="s">
        <v>161</v>
      </c>
      <c r="H83" s="73" t="s">
        <v>388</v>
      </c>
      <c r="I83">
        <v>11</v>
      </c>
      <c r="J83" s="75" t="s">
        <v>758</v>
      </c>
    </row>
    <row r="84" spans="1:10">
      <c r="A84" s="75">
        <v>21</v>
      </c>
      <c r="B84" s="75">
        <v>19</v>
      </c>
      <c r="C84" s="75">
        <v>9050339</v>
      </c>
      <c r="D84" s="75"/>
      <c r="E84" s="75" t="s">
        <v>286</v>
      </c>
      <c r="F84" s="73">
        <v>2010</v>
      </c>
      <c r="G84" s="73" t="s">
        <v>161</v>
      </c>
      <c r="H84" s="73" t="s">
        <v>163</v>
      </c>
      <c r="I84">
        <v>10</v>
      </c>
      <c r="J84" s="75" t="s">
        <v>758</v>
      </c>
    </row>
    <row r="85" spans="1:10">
      <c r="A85" s="75">
        <v>22</v>
      </c>
      <c r="B85" s="75">
        <v>24</v>
      </c>
      <c r="C85" s="75">
        <v>9050340</v>
      </c>
      <c r="D85" s="75"/>
      <c r="E85" s="75" t="s">
        <v>287</v>
      </c>
      <c r="F85" s="73">
        <v>2009</v>
      </c>
      <c r="G85" s="73" t="s">
        <v>161</v>
      </c>
      <c r="H85" s="73" t="s">
        <v>163</v>
      </c>
      <c r="I85">
        <v>9</v>
      </c>
      <c r="J85" s="75" t="s">
        <v>758</v>
      </c>
    </row>
    <row r="86" spans="1:10">
      <c r="A86" s="75">
        <v>23</v>
      </c>
      <c r="B86" s="75">
        <v>27</v>
      </c>
      <c r="C86" s="75">
        <v>9150400</v>
      </c>
      <c r="D86" s="75">
        <v>776954</v>
      </c>
      <c r="E86" s="75" t="s">
        <v>457</v>
      </c>
      <c r="F86" s="73">
        <v>2008</v>
      </c>
      <c r="G86" s="73" t="s">
        <v>161</v>
      </c>
      <c r="H86" s="73" t="s">
        <v>11</v>
      </c>
      <c r="I86">
        <v>8</v>
      </c>
      <c r="J86" s="75" t="s">
        <v>758</v>
      </c>
    </row>
    <row r="87" spans="1:10">
      <c r="A87" s="75">
        <v>24</v>
      </c>
      <c r="B87" s="75">
        <v>16</v>
      </c>
      <c r="C87" s="75">
        <v>9150431</v>
      </c>
      <c r="D87" s="75">
        <v>777659</v>
      </c>
      <c r="E87" s="75" t="s">
        <v>759</v>
      </c>
      <c r="F87" s="73">
        <v>2010</v>
      </c>
      <c r="G87" s="73" t="s">
        <v>161</v>
      </c>
      <c r="H87" s="73" t="s">
        <v>11</v>
      </c>
      <c r="I87">
        <v>7</v>
      </c>
      <c r="J87" s="75" t="s">
        <v>758</v>
      </c>
    </row>
    <row r="88" spans="1:10">
      <c r="A88" s="75">
        <v>25</v>
      </c>
      <c r="B88" s="75">
        <v>31</v>
      </c>
      <c r="C88" s="75">
        <v>9150423</v>
      </c>
      <c r="D88" s="75">
        <v>773744</v>
      </c>
      <c r="E88" s="75" t="s">
        <v>750</v>
      </c>
      <c r="F88" s="73">
        <v>2010</v>
      </c>
      <c r="G88" s="73" t="s">
        <v>161</v>
      </c>
      <c r="H88" s="73" t="s">
        <v>11</v>
      </c>
      <c r="I88">
        <v>6</v>
      </c>
      <c r="J88" s="75" t="s">
        <v>758</v>
      </c>
    </row>
    <row r="89" spans="1:10">
      <c r="A89" s="75">
        <v>26</v>
      </c>
      <c r="B89" s="75">
        <v>30</v>
      </c>
      <c r="C89" s="75">
        <v>9050336</v>
      </c>
      <c r="D89" s="75"/>
      <c r="E89" s="75" t="s">
        <v>285</v>
      </c>
      <c r="F89" s="73">
        <v>2009</v>
      </c>
      <c r="G89" s="73" t="s">
        <v>161</v>
      </c>
      <c r="H89" s="73" t="s">
        <v>163</v>
      </c>
      <c r="I89">
        <v>5</v>
      </c>
      <c r="J89" s="75" t="s">
        <v>758</v>
      </c>
    </row>
    <row r="90" spans="1:10">
      <c r="A90" s="75">
        <v>27</v>
      </c>
      <c r="B90" s="75">
        <v>32</v>
      </c>
      <c r="C90" s="75">
        <v>9150409</v>
      </c>
      <c r="D90" s="75">
        <v>777005</v>
      </c>
      <c r="E90" s="75" t="s">
        <v>477</v>
      </c>
      <c r="F90" s="73">
        <v>2009</v>
      </c>
      <c r="G90" s="73" t="s">
        <v>161</v>
      </c>
      <c r="H90" s="73" t="s">
        <v>11</v>
      </c>
      <c r="I90">
        <v>4.5</v>
      </c>
      <c r="J90" s="75" t="s">
        <v>758</v>
      </c>
    </row>
    <row r="91" spans="1:10">
      <c r="A91" s="75">
        <v>28</v>
      </c>
      <c r="B91" s="75">
        <v>28</v>
      </c>
      <c r="C91" s="75">
        <v>9150383</v>
      </c>
      <c r="D91" s="75">
        <v>776164</v>
      </c>
      <c r="E91" s="75" t="s">
        <v>366</v>
      </c>
      <c r="F91" s="73">
        <v>1975</v>
      </c>
      <c r="G91" s="73" t="s">
        <v>161</v>
      </c>
      <c r="H91" s="73" t="s">
        <v>11</v>
      </c>
      <c r="I91">
        <v>4</v>
      </c>
      <c r="J91" s="75" t="s">
        <v>758</v>
      </c>
    </row>
    <row r="92" spans="1:10">
      <c r="A92" s="75">
        <v>29</v>
      </c>
      <c r="B92" s="75">
        <v>23</v>
      </c>
      <c r="C92" s="75">
        <v>9220177</v>
      </c>
      <c r="D92" s="75"/>
      <c r="E92" s="75" t="s">
        <v>243</v>
      </c>
      <c r="F92" s="73">
        <v>2005</v>
      </c>
      <c r="G92" s="73" t="s">
        <v>161</v>
      </c>
      <c r="H92" s="73" t="s">
        <v>244</v>
      </c>
      <c r="I92">
        <v>3.6</v>
      </c>
      <c r="J92" s="75" t="s">
        <v>758</v>
      </c>
    </row>
    <row r="93" spans="1:10" ht="13.9" customHeight="1">
      <c r="A93" s="75">
        <v>30</v>
      </c>
      <c r="B93" s="83">
        <v>4</v>
      </c>
      <c r="C93" s="75">
        <v>9150187</v>
      </c>
      <c r="D93" s="75">
        <v>776392</v>
      </c>
      <c r="E93" s="75" t="s">
        <v>362</v>
      </c>
      <c r="F93" s="73">
        <v>2000</v>
      </c>
      <c r="G93" s="73" t="s">
        <v>161</v>
      </c>
      <c r="H93" s="73" t="s">
        <v>11</v>
      </c>
      <c r="I93">
        <v>3.2</v>
      </c>
      <c r="J93" s="75" t="s">
        <v>758</v>
      </c>
    </row>
    <row r="94" spans="1:10" ht="13.9" customHeight="1">
      <c r="A94" s="75">
        <v>31</v>
      </c>
      <c r="B94" s="83">
        <v>25</v>
      </c>
      <c r="C94" s="75">
        <v>9050331</v>
      </c>
      <c r="D94" s="75"/>
      <c r="E94" s="75" t="s">
        <v>289</v>
      </c>
      <c r="F94" s="73">
        <v>2008</v>
      </c>
      <c r="G94" s="73" t="s">
        <v>161</v>
      </c>
      <c r="H94" s="73" t="s">
        <v>163</v>
      </c>
      <c r="I94">
        <v>2.8</v>
      </c>
      <c r="J94" s="75" t="s">
        <v>758</v>
      </c>
    </row>
    <row r="95" spans="1:10">
      <c r="A95" s="75">
        <v>32</v>
      </c>
      <c r="B95" s="84">
        <v>35</v>
      </c>
      <c r="C95" s="75">
        <v>9150430</v>
      </c>
      <c r="D95" s="75">
        <v>773740</v>
      </c>
      <c r="E95" s="75" t="s">
        <v>721</v>
      </c>
      <c r="F95" s="73">
        <v>2010</v>
      </c>
      <c r="G95" s="73" t="s">
        <v>161</v>
      </c>
      <c r="H95" s="73" t="s">
        <v>11</v>
      </c>
      <c r="I95">
        <v>2.6</v>
      </c>
      <c r="J95" s="75" t="s">
        <v>760</v>
      </c>
    </row>
    <row r="96" spans="1:10">
      <c r="A96" s="75">
        <v>32</v>
      </c>
      <c r="B96" s="84">
        <v>36</v>
      </c>
      <c r="C96" s="75">
        <v>9150426</v>
      </c>
      <c r="D96" s="75">
        <v>776904</v>
      </c>
      <c r="E96" s="75" t="s">
        <v>720</v>
      </c>
      <c r="F96" s="73">
        <v>2010</v>
      </c>
      <c r="G96" s="73" t="s">
        <v>161</v>
      </c>
      <c r="H96" s="73" t="s">
        <v>11</v>
      </c>
      <c r="I96">
        <v>2.6</v>
      </c>
      <c r="J96" s="75" t="s">
        <v>760</v>
      </c>
    </row>
    <row r="97" spans="1:10">
      <c r="A97" s="75">
        <v>32</v>
      </c>
      <c r="B97" s="84">
        <v>37</v>
      </c>
      <c r="C97" s="75">
        <v>9150425</v>
      </c>
      <c r="D97" s="75">
        <v>777428</v>
      </c>
      <c r="E97" s="75" t="s">
        <v>761</v>
      </c>
      <c r="F97" s="73">
        <v>2010</v>
      </c>
      <c r="G97" s="73" t="s">
        <v>161</v>
      </c>
      <c r="H97" s="73" t="s">
        <v>11</v>
      </c>
      <c r="I97">
        <v>2.6</v>
      </c>
      <c r="J97" s="75" t="s">
        <v>760</v>
      </c>
    </row>
    <row r="98" spans="1:10">
      <c r="A98" s="75">
        <v>32</v>
      </c>
      <c r="B98" s="75">
        <v>41</v>
      </c>
      <c r="C98" s="75">
        <v>9700081</v>
      </c>
      <c r="D98" s="75"/>
      <c r="E98" s="75" t="s">
        <v>426</v>
      </c>
      <c r="F98" s="73">
        <v>2010</v>
      </c>
      <c r="G98" s="73" t="s">
        <v>161</v>
      </c>
      <c r="H98" s="73" t="s">
        <v>268</v>
      </c>
      <c r="I98">
        <v>2.6</v>
      </c>
      <c r="J98" s="75" t="s">
        <v>760</v>
      </c>
    </row>
    <row r="99" spans="1:10">
      <c r="A99" s="75">
        <v>33</v>
      </c>
      <c r="B99" s="75">
        <v>34</v>
      </c>
      <c r="C99" s="75">
        <v>9150428</v>
      </c>
      <c r="D99" s="75">
        <v>773748</v>
      </c>
      <c r="E99" s="75" t="s">
        <v>724</v>
      </c>
      <c r="F99" s="73">
        <v>2010</v>
      </c>
      <c r="G99" s="73" t="s">
        <v>161</v>
      </c>
      <c r="H99" s="73" t="s">
        <v>11</v>
      </c>
      <c r="I99">
        <v>2.4</v>
      </c>
      <c r="J99" s="75" t="s">
        <v>760</v>
      </c>
    </row>
    <row r="100" spans="1:10">
      <c r="A100" s="75">
        <v>33</v>
      </c>
      <c r="B100" s="75">
        <v>38</v>
      </c>
      <c r="C100" s="75">
        <v>9150249</v>
      </c>
      <c r="D100" s="75">
        <v>701902</v>
      </c>
      <c r="E100" s="75" t="s">
        <v>369</v>
      </c>
      <c r="F100" s="73">
        <v>2000</v>
      </c>
      <c r="G100" s="73" t="s">
        <v>161</v>
      </c>
      <c r="H100" s="73" t="s">
        <v>11</v>
      </c>
      <c r="I100">
        <v>2.4</v>
      </c>
      <c r="J100" s="75" t="s">
        <v>760</v>
      </c>
    </row>
    <row r="101" spans="1:10">
      <c r="A101" s="75">
        <v>33</v>
      </c>
      <c r="B101" s="75">
        <v>39</v>
      </c>
      <c r="C101" s="75">
        <v>9150144</v>
      </c>
      <c r="D101" s="75">
        <v>710866</v>
      </c>
      <c r="E101" s="75" t="s">
        <v>370</v>
      </c>
      <c r="F101" s="73">
        <v>1996</v>
      </c>
      <c r="G101" s="73" t="s">
        <v>161</v>
      </c>
      <c r="H101" s="73" t="s">
        <v>11</v>
      </c>
      <c r="I101">
        <v>2.4</v>
      </c>
      <c r="J101" s="75" t="s">
        <v>760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4"/>
  <sheetViews>
    <sheetView workbookViewId="0"/>
  </sheetViews>
  <sheetFormatPr defaultRowHeight="13.5"/>
  <sheetData>
    <row r="1" spans="1:9" ht="13.9" customHeight="1">
      <c r="A1" s="66" t="s">
        <v>710</v>
      </c>
      <c r="B1" s="67" t="s">
        <v>711</v>
      </c>
      <c r="C1" s="68" t="s">
        <v>712</v>
      </c>
      <c r="D1" s="66" t="s">
        <v>737</v>
      </c>
      <c r="E1" s="68" t="s">
        <v>738</v>
      </c>
      <c r="F1" s="66" t="s">
        <v>139</v>
      </c>
      <c r="G1" s="66" t="s">
        <v>140</v>
      </c>
      <c r="H1" s="66" t="s">
        <v>762</v>
      </c>
      <c r="I1" s="69" t="s">
        <v>763</v>
      </c>
    </row>
    <row r="2" spans="1:9" ht="26.25" customHeight="1">
      <c r="A2" s="44">
        <v>1</v>
      </c>
      <c r="B2" s="45">
        <v>162</v>
      </c>
      <c r="C2" s="70"/>
      <c r="D2" s="44">
        <v>776146</v>
      </c>
      <c r="E2" s="70" t="s">
        <v>545</v>
      </c>
      <c r="F2" s="44">
        <v>2011</v>
      </c>
      <c r="G2" s="44" t="s">
        <v>161</v>
      </c>
      <c r="H2" s="23" t="s">
        <v>606</v>
      </c>
      <c r="I2" s="65">
        <v>100</v>
      </c>
    </row>
    <row r="3" spans="1:9" ht="26.25" customHeight="1">
      <c r="A3" s="44">
        <v>2</v>
      </c>
      <c r="B3" s="45">
        <v>161</v>
      </c>
      <c r="C3" s="70"/>
      <c r="D3" s="44">
        <v>776450</v>
      </c>
      <c r="E3" s="70" t="s">
        <v>546</v>
      </c>
      <c r="F3" s="44">
        <v>2013</v>
      </c>
      <c r="G3" s="44" t="s">
        <v>161</v>
      </c>
      <c r="H3" s="23" t="s">
        <v>606</v>
      </c>
      <c r="I3" s="65">
        <v>80</v>
      </c>
    </row>
    <row r="4" spans="1:9" ht="26.25" customHeight="1">
      <c r="A4" s="44">
        <v>3</v>
      </c>
      <c r="B4" s="45">
        <v>169</v>
      </c>
      <c r="C4" s="70"/>
      <c r="D4" s="44">
        <v>776256</v>
      </c>
      <c r="E4" s="70" t="s">
        <v>548</v>
      </c>
      <c r="F4" s="44">
        <v>2013</v>
      </c>
      <c r="G4" s="44" t="s">
        <v>161</v>
      </c>
      <c r="H4" s="23" t="s">
        <v>606</v>
      </c>
      <c r="I4" s="65">
        <v>60</v>
      </c>
    </row>
    <row r="5" spans="1:9" ht="13.9" customHeight="1">
      <c r="A5" s="44">
        <v>4</v>
      </c>
      <c r="B5" s="45">
        <v>163</v>
      </c>
      <c r="C5" s="70"/>
      <c r="D5" s="44">
        <v>776953</v>
      </c>
      <c r="E5" s="70" t="s">
        <v>550</v>
      </c>
      <c r="F5" s="44">
        <v>2011</v>
      </c>
      <c r="G5" s="44" t="s">
        <v>161</v>
      </c>
      <c r="H5" s="23" t="s">
        <v>606</v>
      </c>
      <c r="I5" s="65">
        <v>50</v>
      </c>
    </row>
    <row r="6" spans="1:9" ht="26.25" customHeight="1">
      <c r="A6" s="44">
        <v>5</v>
      </c>
      <c r="B6" s="45">
        <v>175</v>
      </c>
      <c r="C6" s="70"/>
      <c r="D6" s="44">
        <v>777049</v>
      </c>
      <c r="E6" s="70" t="s">
        <v>563</v>
      </c>
      <c r="F6" s="44">
        <v>2011</v>
      </c>
      <c r="G6" s="44" t="s">
        <v>161</v>
      </c>
      <c r="H6" s="23" t="s">
        <v>606</v>
      </c>
      <c r="I6" s="65">
        <v>45</v>
      </c>
    </row>
    <row r="7" spans="1:9" ht="26.25" customHeight="1">
      <c r="A7" s="44">
        <v>6</v>
      </c>
      <c r="B7" s="45">
        <v>164</v>
      </c>
      <c r="C7" s="70"/>
      <c r="D7" s="44">
        <v>776145</v>
      </c>
      <c r="E7" s="70" t="s">
        <v>549</v>
      </c>
      <c r="F7" s="44">
        <v>2011</v>
      </c>
      <c r="G7" s="44" t="s">
        <v>161</v>
      </c>
      <c r="H7" s="23" t="s">
        <v>606</v>
      </c>
      <c r="I7" s="65">
        <v>40</v>
      </c>
    </row>
    <row r="8" spans="1:9" ht="26.25" customHeight="1">
      <c r="A8" s="44">
        <v>7</v>
      </c>
      <c r="B8" s="45">
        <v>171</v>
      </c>
      <c r="C8" s="70"/>
      <c r="D8" s="44">
        <v>774825</v>
      </c>
      <c r="E8" s="70" t="s">
        <v>560</v>
      </c>
      <c r="F8" s="44">
        <v>2012</v>
      </c>
      <c r="G8" s="44" t="s">
        <v>161</v>
      </c>
      <c r="H8" s="23" t="s">
        <v>606</v>
      </c>
      <c r="I8" s="65">
        <v>36</v>
      </c>
    </row>
    <row r="9" spans="1:9" ht="26.25" customHeight="1">
      <c r="A9" s="44">
        <v>8</v>
      </c>
      <c r="B9" s="45">
        <v>165</v>
      </c>
      <c r="C9" s="70"/>
      <c r="D9" s="44">
        <v>773750</v>
      </c>
      <c r="E9" s="70" t="s">
        <v>739</v>
      </c>
      <c r="F9" s="44">
        <v>2013</v>
      </c>
      <c r="G9" s="44" t="s">
        <v>161</v>
      </c>
      <c r="H9" s="23" t="s">
        <v>606</v>
      </c>
      <c r="I9" s="65">
        <v>32</v>
      </c>
    </row>
    <row r="10" spans="1:9" ht="26.25" customHeight="1">
      <c r="A10" s="44">
        <v>9</v>
      </c>
      <c r="B10" s="45">
        <v>173</v>
      </c>
      <c r="C10" s="70"/>
      <c r="D10" s="44">
        <v>777706</v>
      </c>
      <c r="E10" s="70" t="s">
        <v>741</v>
      </c>
      <c r="F10" s="44">
        <v>2013</v>
      </c>
      <c r="G10" s="44" t="s">
        <v>161</v>
      </c>
      <c r="H10" s="23" t="s">
        <v>606</v>
      </c>
      <c r="I10" s="65">
        <v>29</v>
      </c>
    </row>
    <row r="11" spans="1:9" ht="26.25" customHeight="1">
      <c r="A11" s="44">
        <v>10</v>
      </c>
      <c r="B11" s="45">
        <v>174</v>
      </c>
      <c r="C11" s="70"/>
      <c r="D11" s="44">
        <v>777420</v>
      </c>
      <c r="E11" s="70" t="s">
        <v>740</v>
      </c>
      <c r="F11" s="44">
        <v>2011</v>
      </c>
      <c r="G11" s="44" t="s">
        <v>161</v>
      </c>
      <c r="H11" s="23" t="s">
        <v>606</v>
      </c>
      <c r="I11" s="65">
        <v>26</v>
      </c>
    </row>
    <row r="12" spans="1:9" ht="26.25" customHeight="1">
      <c r="A12" s="44">
        <v>11</v>
      </c>
      <c r="B12" s="45">
        <v>183</v>
      </c>
      <c r="C12" s="70"/>
      <c r="D12" s="44">
        <v>777765</v>
      </c>
      <c r="E12" s="70" t="s">
        <v>764</v>
      </c>
      <c r="F12" s="44">
        <v>2012</v>
      </c>
      <c r="G12" s="44" t="s">
        <v>161</v>
      </c>
      <c r="H12" s="23" t="s">
        <v>606</v>
      </c>
      <c r="I12" s="65">
        <v>24</v>
      </c>
    </row>
    <row r="13" spans="1:9" ht="26.25" customHeight="1">
      <c r="A13" s="44">
        <v>12</v>
      </c>
      <c r="B13" s="45">
        <v>168</v>
      </c>
      <c r="C13" s="70"/>
      <c r="D13" s="44">
        <v>777957</v>
      </c>
      <c r="E13" s="70" t="s">
        <v>765</v>
      </c>
      <c r="F13" s="44">
        <v>2011</v>
      </c>
      <c r="G13" s="44" t="s">
        <v>161</v>
      </c>
      <c r="H13" s="23" t="s">
        <v>606</v>
      </c>
      <c r="I13" s="65">
        <v>22</v>
      </c>
    </row>
    <row r="14" spans="1:9" ht="26.25" customHeight="1">
      <c r="A14" s="44">
        <v>13</v>
      </c>
      <c r="B14" s="45">
        <v>181</v>
      </c>
      <c r="C14" s="70"/>
      <c r="D14" s="44">
        <v>718331</v>
      </c>
      <c r="E14" s="70" t="s">
        <v>766</v>
      </c>
      <c r="F14" s="44">
        <v>2014</v>
      </c>
      <c r="G14" s="44" t="s">
        <v>161</v>
      </c>
      <c r="H14" s="23" t="s">
        <v>606</v>
      </c>
      <c r="I14" s="65">
        <v>20</v>
      </c>
    </row>
    <row r="15" spans="1:9" ht="13.9" customHeight="1">
      <c r="A15" s="44">
        <v>14</v>
      </c>
      <c r="B15" s="45">
        <v>182</v>
      </c>
      <c r="C15" s="70"/>
      <c r="D15" s="44">
        <v>707478</v>
      </c>
      <c r="E15" s="70" t="s">
        <v>767</v>
      </c>
      <c r="F15" s="44">
        <v>2012</v>
      </c>
      <c r="G15" s="44" t="s">
        <v>161</v>
      </c>
      <c r="H15" s="23" t="s">
        <v>606</v>
      </c>
      <c r="I15" s="65">
        <v>18</v>
      </c>
    </row>
    <row r="16" spans="1:9" ht="26.25" customHeight="1">
      <c r="A16" s="44">
        <v>15</v>
      </c>
      <c r="B16" s="45">
        <v>167</v>
      </c>
      <c r="C16" s="70"/>
      <c r="D16" s="44">
        <v>777769</v>
      </c>
      <c r="E16" s="70" t="s">
        <v>553</v>
      </c>
      <c r="F16" s="44">
        <v>2013</v>
      </c>
      <c r="G16" s="44" t="s">
        <v>161</v>
      </c>
      <c r="H16" s="23" t="s">
        <v>606</v>
      </c>
      <c r="I16" s="65">
        <v>16</v>
      </c>
    </row>
    <row r="17" spans="1:9" ht="26.25" customHeight="1">
      <c r="A17" s="44">
        <v>16</v>
      </c>
      <c r="B17" s="45">
        <v>177</v>
      </c>
      <c r="C17" s="70"/>
      <c r="D17" s="44">
        <v>777617</v>
      </c>
      <c r="E17" s="70" t="s">
        <v>557</v>
      </c>
      <c r="F17" s="44">
        <v>2012</v>
      </c>
      <c r="G17" s="44" t="s">
        <v>161</v>
      </c>
      <c r="H17" s="23" t="s">
        <v>606</v>
      </c>
      <c r="I17" s="65">
        <v>15</v>
      </c>
    </row>
    <row r="18" spans="1:9" ht="26.25" customHeight="1">
      <c r="A18" s="44">
        <v>17</v>
      </c>
      <c r="B18" s="45">
        <v>172</v>
      </c>
      <c r="C18" s="70"/>
      <c r="D18" s="44">
        <v>705198</v>
      </c>
      <c r="E18" s="70" t="s">
        <v>768</v>
      </c>
      <c r="F18" s="44">
        <v>2014</v>
      </c>
      <c r="G18" s="44" t="s">
        <v>161</v>
      </c>
      <c r="H18" s="23" t="s">
        <v>606</v>
      </c>
      <c r="I18" s="65">
        <v>14</v>
      </c>
    </row>
    <row r="19" spans="1:9" ht="26.25" customHeight="1">
      <c r="A19" s="44">
        <v>18</v>
      </c>
      <c r="B19" s="45">
        <v>166</v>
      </c>
      <c r="C19" s="70"/>
      <c r="D19" s="44">
        <v>777770</v>
      </c>
      <c r="E19" s="70" t="s">
        <v>554</v>
      </c>
      <c r="F19" s="44">
        <v>2014</v>
      </c>
      <c r="G19" s="44" t="s">
        <v>161</v>
      </c>
      <c r="H19" s="23" t="s">
        <v>606</v>
      </c>
      <c r="I19" s="65">
        <v>13</v>
      </c>
    </row>
    <row r="20" spans="1:9" ht="26.25" customHeight="1">
      <c r="A20" s="44">
        <v>19</v>
      </c>
      <c r="B20" s="45">
        <v>170</v>
      </c>
      <c r="C20" s="70"/>
      <c r="D20" s="44">
        <v>776166</v>
      </c>
      <c r="E20" s="70" t="s">
        <v>569</v>
      </c>
      <c r="F20" s="44">
        <v>2014</v>
      </c>
      <c r="G20" s="44" t="s">
        <v>161</v>
      </c>
      <c r="H20" s="23" t="s">
        <v>606</v>
      </c>
      <c r="I20" s="65">
        <v>12</v>
      </c>
    </row>
    <row r="21" spans="1:9" ht="26.25" customHeight="1">
      <c r="A21" s="44">
        <v>20</v>
      </c>
      <c r="B21" s="45">
        <v>176</v>
      </c>
      <c r="C21" s="70"/>
      <c r="D21" s="44">
        <v>778028</v>
      </c>
      <c r="E21" s="70" t="s">
        <v>769</v>
      </c>
      <c r="F21" s="44">
        <v>2014</v>
      </c>
      <c r="G21" s="44" t="s">
        <v>161</v>
      </c>
      <c r="H21" s="23" t="s">
        <v>606</v>
      </c>
      <c r="I21" s="65">
        <v>11</v>
      </c>
    </row>
    <row r="22" spans="1:9" ht="13.9" customHeight="1">
      <c r="A22" s="44">
        <v>21</v>
      </c>
      <c r="B22" s="45">
        <v>178</v>
      </c>
      <c r="C22" s="70"/>
      <c r="D22" s="44">
        <v>777117</v>
      </c>
      <c r="E22" s="70" t="s">
        <v>770</v>
      </c>
      <c r="F22" s="44">
        <v>2013</v>
      </c>
      <c r="G22" s="44" t="s">
        <v>161</v>
      </c>
      <c r="H22" s="23" t="s">
        <v>606</v>
      </c>
      <c r="I22" s="65">
        <v>10</v>
      </c>
    </row>
    <row r="23" spans="1:9" ht="26.25" customHeight="1">
      <c r="A23" s="44">
        <v>22</v>
      </c>
      <c r="B23" s="45">
        <v>179</v>
      </c>
      <c r="C23" s="70"/>
      <c r="D23" s="44">
        <v>775793</v>
      </c>
      <c r="E23" s="70" t="s">
        <v>771</v>
      </c>
      <c r="F23" s="44">
        <v>2014</v>
      </c>
      <c r="G23" s="44" t="s">
        <v>161</v>
      </c>
      <c r="H23" s="23" t="s">
        <v>606</v>
      </c>
      <c r="I23" s="65">
        <v>9</v>
      </c>
    </row>
    <row r="24" spans="1:9" ht="26.25" customHeight="1">
      <c r="A24" s="44">
        <v>23</v>
      </c>
      <c r="B24" s="45">
        <v>180</v>
      </c>
      <c r="C24" s="70"/>
      <c r="D24" s="44">
        <v>774371</v>
      </c>
      <c r="E24" s="70" t="s">
        <v>772</v>
      </c>
      <c r="F24" s="44">
        <v>2014</v>
      </c>
      <c r="G24" s="44" t="s">
        <v>161</v>
      </c>
      <c r="H24" s="23" t="s">
        <v>606</v>
      </c>
      <c r="I24" s="65">
        <v>8</v>
      </c>
    </row>
    <row r="25" spans="1:9" ht="13.9" customHeight="1">
      <c r="A25" s="44"/>
      <c r="B25" s="45"/>
      <c r="C25" s="70"/>
      <c r="D25" s="44"/>
      <c r="E25" s="70"/>
      <c r="F25" s="44"/>
      <c r="G25" s="44"/>
    </row>
    <row r="26" spans="1:9" ht="13.9" customHeight="1">
      <c r="A26" s="66" t="s">
        <v>710</v>
      </c>
      <c r="B26" s="67" t="s">
        <v>711</v>
      </c>
      <c r="C26" s="68" t="s">
        <v>712</v>
      </c>
      <c r="D26" s="66" t="s">
        <v>737</v>
      </c>
      <c r="E26" s="68" t="s">
        <v>738</v>
      </c>
      <c r="F26" s="66" t="s">
        <v>139</v>
      </c>
      <c r="G26" s="66" t="s">
        <v>140</v>
      </c>
      <c r="H26" s="66" t="s">
        <v>762</v>
      </c>
      <c r="I26" s="69" t="s">
        <v>763</v>
      </c>
    </row>
    <row r="27" spans="1:9" ht="13.9" customHeight="1">
      <c r="A27" s="23">
        <v>1</v>
      </c>
      <c r="B27" s="24">
        <v>144</v>
      </c>
      <c r="C27" s="27">
        <v>0</v>
      </c>
      <c r="D27" s="23">
        <v>773740</v>
      </c>
      <c r="E27" s="27" t="s">
        <v>455</v>
      </c>
      <c r="F27" s="23">
        <v>2010</v>
      </c>
      <c r="G27" s="23" t="s">
        <v>161</v>
      </c>
      <c r="H27" s="44" t="s">
        <v>773</v>
      </c>
      <c r="I27" s="65">
        <v>100</v>
      </c>
    </row>
    <row r="28" spans="1:9" ht="13.9" customHeight="1">
      <c r="A28" s="23">
        <v>2</v>
      </c>
      <c r="B28" s="24">
        <v>142</v>
      </c>
      <c r="C28" s="27">
        <v>0</v>
      </c>
      <c r="D28" s="23">
        <v>889233</v>
      </c>
      <c r="E28" s="27" t="s">
        <v>190</v>
      </c>
      <c r="F28" s="23">
        <v>2010</v>
      </c>
      <c r="G28" s="23" t="s">
        <v>164</v>
      </c>
      <c r="H28" s="44" t="s">
        <v>773</v>
      </c>
      <c r="I28" s="65">
        <v>80</v>
      </c>
    </row>
    <row r="29" spans="1:9" ht="13.9" customHeight="1">
      <c r="A29" s="23">
        <v>3</v>
      </c>
      <c r="B29" s="24">
        <v>151</v>
      </c>
      <c r="C29" s="27">
        <v>0</v>
      </c>
      <c r="D29" s="23">
        <v>776148</v>
      </c>
      <c r="E29" s="27" t="s">
        <v>464</v>
      </c>
      <c r="F29" s="23">
        <v>2010</v>
      </c>
      <c r="G29" s="23" t="s">
        <v>161</v>
      </c>
      <c r="H29" s="44" t="s">
        <v>773</v>
      </c>
      <c r="I29" s="65">
        <v>60</v>
      </c>
    </row>
    <row r="30" spans="1:9" ht="13.9" customHeight="1">
      <c r="A30" s="23">
        <v>4</v>
      </c>
      <c r="B30" s="24">
        <v>141</v>
      </c>
      <c r="C30" s="27">
        <v>0</v>
      </c>
      <c r="D30" s="23">
        <v>889231</v>
      </c>
      <c r="E30" s="27" t="s">
        <v>774</v>
      </c>
      <c r="F30" s="23">
        <v>2008</v>
      </c>
      <c r="G30" s="23" t="s">
        <v>164</v>
      </c>
      <c r="H30" s="44" t="s">
        <v>773</v>
      </c>
      <c r="I30" s="65">
        <v>50</v>
      </c>
    </row>
    <row r="31" spans="1:9" ht="13.9" customHeight="1">
      <c r="A31" s="23">
        <v>5</v>
      </c>
      <c r="B31" s="24">
        <v>146</v>
      </c>
      <c r="C31" s="27">
        <v>0</v>
      </c>
      <c r="D31" s="23">
        <v>889971</v>
      </c>
      <c r="E31" s="27" t="s">
        <v>198</v>
      </c>
      <c r="F31" s="23">
        <v>2010</v>
      </c>
      <c r="G31" s="23" t="s">
        <v>164</v>
      </c>
      <c r="H31" s="44" t="s">
        <v>773</v>
      </c>
      <c r="I31" s="65">
        <v>45</v>
      </c>
    </row>
    <row r="32" spans="1:9" ht="13.9" customHeight="1">
      <c r="A32" s="23">
        <v>6</v>
      </c>
      <c r="B32" s="24">
        <v>150</v>
      </c>
      <c r="C32" s="27">
        <v>0</v>
      </c>
      <c r="D32" s="23">
        <v>890932</v>
      </c>
      <c r="E32" s="27" t="s">
        <v>775</v>
      </c>
      <c r="F32" s="23">
        <v>2007</v>
      </c>
      <c r="G32" s="23" t="s">
        <v>164</v>
      </c>
      <c r="H32" s="44" t="s">
        <v>773</v>
      </c>
      <c r="I32" s="65">
        <v>40</v>
      </c>
    </row>
    <row r="33" spans="1:9" ht="13.9" customHeight="1">
      <c r="A33" s="23">
        <v>7</v>
      </c>
      <c r="B33" s="24">
        <v>149</v>
      </c>
      <c r="C33" s="27">
        <v>0</v>
      </c>
      <c r="D33" s="23">
        <v>811339</v>
      </c>
      <c r="E33" s="27" t="s">
        <v>776</v>
      </c>
      <c r="F33" s="23">
        <v>2010</v>
      </c>
      <c r="G33" s="23" t="s">
        <v>164</v>
      </c>
      <c r="H33" s="44" t="s">
        <v>773</v>
      </c>
      <c r="I33" s="65">
        <v>36</v>
      </c>
    </row>
    <row r="34" spans="1:9" ht="13.9" customHeight="1">
      <c r="A34" s="23">
        <v>8</v>
      </c>
      <c r="B34" s="24">
        <v>153</v>
      </c>
      <c r="C34" s="27">
        <v>0</v>
      </c>
      <c r="D34" s="23" t="s">
        <v>472</v>
      </c>
      <c r="E34" s="27" t="s">
        <v>777</v>
      </c>
      <c r="F34" s="23">
        <v>2008</v>
      </c>
      <c r="G34" s="23" t="s">
        <v>161</v>
      </c>
      <c r="H34" s="44" t="s">
        <v>773</v>
      </c>
      <c r="I34" s="65">
        <v>32</v>
      </c>
    </row>
    <row r="35" spans="1:9" ht="13.9" customHeight="1">
      <c r="A35" s="23">
        <v>9</v>
      </c>
      <c r="B35" s="24">
        <v>152</v>
      </c>
      <c r="C35" s="27">
        <v>0</v>
      </c>
      <c r="D35" s="23">
        <v>773749</v>
      </c>
      <c r="E35" s="27" t="s">
        <v>460</v>
      </c>
      <c r="F35" s="23">
        <v>2010</v>
      </c>
      <c r="G35" s="23" t="s">
        <v>161</v>
      </c>
      <c r="H35" s="44" t="s">
        <v>773</v>
      </c>
      <c r="I35" s="65">
        <v>29</v>
      </c>
    </row>
    <row r="36" spans="1:9" ht="13.9" customHeight="1">
      <c r="A36" s="23">
        <v>10</v>
      </c>
      <c r="B36" s="24">
        <v>156</v>
      </c>
      <c r="C36" s="27">
        <v>0</v>
      </c>
      <c r="D36" s="23" t="s">
        <v>205</v>
      </c>
      <c r="E36" s="27" t="s">
        <v>778</v>
      </c>
      <c r="F36" s="23">
        <v>2010</v>
      </c>
      <c r="G36" s="23" t="s">
        <v>164</v>
      </c>
      <c r="H36" s="44" t="s">
        <v>773</v>
      </c>
      <c r="I36" s="65">
        <v>26</v>
      </c>
    </row>
    <row r="37" spans="1:9" ht="13.9" customHeight="1">
      <c r="A37" s="23">
        <v>11</v>
      </c>
      <c r="B37" s="24">
        <v>155</v>
      </c>
      <c r="C37" s="27">
        <v>0</v>
      </c>
      <c r="D37" s="23" t="s">
        <v>206</v>
      </c>
      <c r="E37" s="27" t="s">
        <v>779</v>
      </c>
      <c r="F37" s="23">
        <v>2007</v>
      </c>
      <c r="G37" s="23" t="s">
        <v>164</v>
      </c>
      <c r="H37" s="44" t="s">
        <v>773</v>
      </c>
      <c r="I37" s="65">
        <v>24</v>
      </c>
    </row>
    <row r="38" spans="1:9" ht="13.9" customHeight="1">
      <c r="A38" s="23">
        <v>12</v>
      </c>
      <c r="B38" s="24">
        <v>154</v>
      </c>
      <c r="C38" s="27">
        <v>0</v>
      </c>
      <c r="D38" s="23" t="s">
        <v>474</v>
      </c>
      <c r="E38" s="27" t="s">
        <v>780</v>
      </c>
      <c r="F38" s="23">
        <v>2009</v>
      </c>
      <c r="G38" s="23" t="s">
        <v>161</v>
      </c>
      <c r="H38" s="44" t="s">
        <v>773</v>
      </c>
      <c r="I38" s="65">
        <v>22</v>
      </c>
    </row>
    <row r="39" spans="1:9" ht="13.9" customHeight="1">
      <c r="A39" s="23">
        <v>13</v>
      </c>
      <c r="B39" s="24">
        <v>143</v>
      </c>
      <c r="C39" s="27">
        <v>0</v>
      </c>
      <c r="D39" s="23">
        <v>776954</v>
      </c>
      <c r="E39" s="27" t="s">
        <v>781</v>
      </c>
      <c r="F39" s="23">
        <v>2008</v>
      </c>
      <c r="G39" s="23" t="s">
        <v>161</v>
      </c>
      <c r="H39" s="44" t="s">
        <v>773</v>
      </c>
      <c r="I39" s="65">
        <v>20</v>
      </c>
    </row>
    <row r="40" spans="1:9" ht="13.9" customHeight="1">
      <c r="A40" s="23">
        <v>14</v>
      </c>
      <c r="B40" s="24">
        <v>145</v>
      </c>
      <c r="C40" s="27">
        <v>0</v>
      </c>
      <c r="D40" s="23">
        <v>776904</v>
      </c>
      <c r="E40" s="27" t="s">
        <v>458</v>
      </c>
      <c r="F40" s="23">
        <v>2010</v>
      </c>
      <c r="G40" s="23" t="s">
        <v>161</v>
      </c>
      <c r="H40" s="44" t="s">
        <v>773</v>
      </c>
      <c r="I40" s="65">
        <v>18</v>
      </c>
    </row>
    <row r="41" spans="1:9" ht="13.9" customHeight="1">
      <c r="A41" s="23">
        <v>15</v>
      </c>
      <c r="B41" s="24">
        <v>148</v>
      </c>
      <c r="C41" s="27">
        <v>0</v>
      </c>
      <c r="D41" s="23">
        <v>891293</v>
      </c>
      <c r="E41" s="27" t="s">
        <v>782</v>
      </c>
      <c r="F41" s="23">
        <v>2009</v>
      </c>
      <c r="G41" s="23" t="s">
        <v>164</v>
      </c>
      <c r="H41" s="44" t="s">
        <v>773</v>
      </c>
      <c r="I41" s="65">
        <v>16</v>
      </c>
    </row>
    <row r="42" spans="1:9" ht="13.9" customHeight="1">
      <c r="A42" s="23">
        <v>16</v>
      </c>
      <c r="B42" s="24">
        <v>147</v>
      </c>
      <c r="C42" s="27">
        <v>0</v>
      </c>
      <c r="D42" s="23">
        <v>890048</v>
      </c>
      <c r="E42" s="27" t="s">
        <v>783</v>
      </c>
      <c r="F42" s="23">
        <v>2007</v>
      </c>
      <c r="G42" s="23" t="s">
        <v>164</v>
      </c>
      <c r="H42" s="44" t="s">
        <v>773</v>
      </c>
      <c r="I42" s="65">
        <v>15</v>
      </c>
    </row>
    <row r="43" spans="1:9" ht="13.9" customHeight="1">
      <c r="A43" s="44"/>
      <c r="B43" s="45"/>
      <c r="C43" s="70"/>
      <c r="D43" s="44"/>
      <c r="E43" s="70"/>
      <c r="F43" s="44"/>
      <c r="G43" s="44"/>
    </row>
    <row r="44" spans="1:9" ht="13.9" customHeight="1">
      <c r="A44" s="66" t="s">
        <v>710</v>
      </c>
      <c r="B44" s="67" t="s">
        <v>711</v>
      </c>
      <c r="C44" s="68" t="s">
        <v>712</v>
      </c>
      <c r="D44" s="66" t="s">
        <v>737</v>
      </c>
      <c r="E44" s="68" t="s">
        <v>738</v>
      </c>
      <c r="F44" s="66" t="s">
        <v>139</v>
      </c>
      <c r="G44" s="66" t="s">
        <v>140</v>
      </c>
      <c r="H44" s="66" t="s">
        <v>762</v>
      </c>
      <c r="I44" s="69" t="s">
        <v>763</v>
      </c>
    </row>
    <row r="45" spans="1:9" ht="13.9" customHeight="1">
      <c r="A45" s="23">
        <v>1</v>
      </c>
      <c r="B45" s="24">
        <v>123</v>
      </c>
      <c r="C45" s="27">
        <v>0</v>
      </c>
      <c r="D45" s="23">
        <v>889232</v>
      </c>
      <c r="E45" s="24" t="s">
        <v>308</v>
      </c>
      <c r="F45" s="23">
        <v>2012</v>
      </c>
      <c r="G45" s="23" t="s">
        <v>595</v>
      </c>
      <c r="H45" s="44" t="s">
        <v>595</v>
      </c>
      <c r="I45" s="65">
        <v>100</v>
      </c>
    </row>
    <row r="46" spans="1:9" ht="13.9" customHeight="1">
      <c r="A46" s="23">
        <v>2</v>
      </c>
      <c r="B46" s="24">
        <v>121</v>
      </c>
      <c r="C46" s="27">
        <v>0</v>
      </c>
      <c r="D46" s="23">
        <v>887885</v>
      </c>
      <c r="E46" s="24" t="s">
        <v>307</v>
      </c>
      <c r="F46" s="23">
        <v>2012</v>
      </c>
      <c r="G46" s="23" t="s">
        <v>595</v>
      </c>
      <c r="H46" s="44" t="s">
        <v>595</v>
      </c>
      <c r="I46" s="65">
        <v>80</v>
      </c>
    </row>
    <row r="47" spans="1:9" ht="13.9" customHeight="1">
      <c r="A47" s="23">
        <v>3</v>
      </c>
      <c r="B47" s="24">
        <v>124</v>
      </c>
      <c r="C47" s="27">
        <v>0</v>
      </c>
      <c r="D47" s="23">
        <v>886600</v>
      </c>
      <c r="E47" s="24" t="s">
        <v>309</v>
      </c>
      <c r="F47" s="23">
        <v>2012</v>
      </c>
      <c r="G47" s="23" t="s">
        <v>595</v>
      </c>
      <c r="H47" s="44" t="s">
        <v>595</v>
      </c>
      <c r="I47" s="65">
        <v>60</v>
      </c>
    </row>
    <row r="48" spans="1:9" ht="13.9" customHeight="1">
      <c r="A48" s="23">
        <v>4</v>
      </c>
      <c r="B48" s="24">
        <v>127</v>
      </c>
      <c r="C48" s="27">
        <v>0</v>
      </c>
      <c r="D48" s="23">
        <v>889229</v>
      </c>
      <c r="E48" s="24" t="s">
        <v>310</v>
      </c>
      <c r="F48" s="23">
        <v>2014</v>
      </c>
      <c r="G48" s="23" t="s">
        <v>595</v>
      </c>
      <c r="H48" s="44" t="s">
        <v>595</v>
      </c>
      <c r="I48" s="65">
        <v>50</v>
      </c>
    </row>
    <row r="49" spans="1:9" ht="13.9" customHeight="1">
      <c r="A49" s="23">
        <v>5</v>
      </c>
      <c r="B49" s="24">
        <v>125</v>
      </c>
      <c r="C49" s="27">
        <v>0</v>
      </c>
      <c r="D49" s="23">
        <v>886522</v>
      </c>
      <c r="E49" s="24" t="s">
        <v>311</v>
      </c>
      <c r="F49" s="23">
        <v>2013</v>
      </c>
      <c r="G49" s="23" t="s">
        <v>595</v>
      </c>
      <c r="H49" s="44" t="s">
        <v>595</v>
      </c>
      <c r="I49" s="65">
        <v>45</v>
      </c>
    </row>
    <row r="50" spans="1:9" ht="13.9" customHeight="1">
      <c r="A50" s="23">
        <v>6</v>
      </c>
      <c r="B50" s="24">
        <v>126</v>
      </c>
      <c r="C50" s="27">
        <v>0</v>
      </c>
      <c r="D50" s="23">
        <v>887299</v>
      </c>
      <c r="E50" s="24" t="s">
        <v>90</v>
      </c>
      <c r="F50" s="23">
        <v>2012</v>
      </c>
      <c r="G50" s="23" t="s">
        <v>595</v>
      </c>
      <c r="H50" s="44" t="s">
        <v>595</v>
      </c>
      <c r="I50" s="65">
        <v>40</v>
      </c>
    </row>
    <row r="51" spans="1:9" ht="13.9" customHeight="1">
      <c r="A51" s="23">
        <v>7</v>
      </c>
      <c r="B51" s="24">
        <v>129</v>
      </c>
      <c r="C51" s="27">
        <v>0</v>
      </c>
      <c r="D51" s="23">
        <v>887893</v>
      </c>
      <c r="E51" s="24" t="s">
        <v>315</v>
      </c>
      <c r="F51" s="23">
        <v>2014</v>
      </c>
      <c r="G51" s="23" t="s">
        <v>595</v>
      </c>
      <c r="H51" s="44" t="s">
        <v>595</v>
      </c>
      <c r="I51" s="65">
        <v>36</v>
      </c>
    </row>
    <row r="52" spans="1:9" ht="13.9" customHeight="1">
      <c r="A52" s="23">
        <v>8</v>
      </c>
      <c r="B52" s="24">
        <v>130</v>
      </c>
      <c r="C52" s="27">
        <v>0</v>
      </c>
      <c r="D52" s="23">
        <v>887307</v>
      </c>
      <c r="E52" s="24" t="s">
        <v>314</v>
      </c>
      <c r="F52" s="23">
        <v>2011</v>
      </c>
      <c r="G52" s="23" t="s">
        <v>595</v>
      </c>
      <c r="H52" s="44" t="s">
        <v>595</v>
      </c>
      <c r="I52" s="65">
        <v>32</v>
      </c>
    </row>
    <row r="53" spans="1:9" ht="13.9" customHeight="1">
      <c r="A53" s="23">
        <v>9</v>
      </c>
      <c r="B53" s="24">
        <v>122</v>
      </c>
      <c r="C53" s="27">
        <v>0</v>
      </c>
      <c r="D53" s="23">
        <v>889877</v>
      </c>
      <c r="E53" s="24" t="s">
        <v>611</v>
      </c>
      <c r="F53" s="23">
        <v>2012</v>
      </c>
      <c r="G53" s="23" t="s">
        <v>595</v>
      </c>
      <c r="H53" s="44" t="s">
        <v>595</v>
      </c>
      <c r="I53" s="65">
        <v>29</v>
      </c>
    </row>
    <row r="54" spans="1:9" ht="13.9" customHeight="1">
      <c r="A54" s="23">
        <v>10</v>
      </c>
      <c r="B54" s="24">
        <v>128</v>
      </c>
      <c r="C54" s="27">
        <v>0</v>
      </c>
      <c r="D54" s="23">
        <v>889991</v>
      </c>
      <c r="E54" s="24" t="s">
        <v>316</v>
      </c>
      <c r="F54" s="23">
        <v>2013</v>
      </c>
      <c r="G54" s="23" t="s">
        <v>595</v>
      </c>
      <c r="H54" s="44" t="s">
        <v>595</v>
      </c>
      <c r="I54" s="65">
        <v>26</v>
      </c>
    </row>
    <row r="55" spans="1:9" ht="13.9" customHeight="1">
      <c r="A55" s="23">
        <v>11</v>
      </c>
      <c r="B55" s="24">
        <v>135</v>
      </c>
      <c r="C55" s="27">
        <v>0</v>
      </c>
      <c r="D55" s="23">
        <v>890578</v>
      </c>
      <c r="E55" s="24" t="s">
        <v>320</v>
      </c>
      <c r="F55" s="23">
        <v>2011</v>
      </c>
      <c r="G55" s="23" t="s">
        <v>595</v>
      </c>
      <c r="H55" s="44" t="s">
        <v>595</v>
      </c>
      <c r="I55" s="65">
        <v>24</v>
      </c>
    </row>
    <row r="56" spans="1:9" ht="13.9" customHeight="1">
      <c r="A56" s="23">
        <v>12</v>
      </c>
      <c r="B56" s="24">
        <v>136</v>
      </c>
      <c r="C56" s="27">
        <v>0</v>
      </c>
      <c r="D56" s="23">
        <v>888163</v>
      </c>
      <c r="E56" s="24" t="s">
        <v>323</v>
      </c>
      <c r="F56" s="23">
        <v>2014</v>
      </c>
      <c r="G56" s="23" t="s">
        <v>595</v>
      </c>
      <c r="H56" s="44" t="s">
        <v>595</v>
      </c>
      <c r="I56" s="65">
        <v>22</v>
      </c>
    </row>
    <row r="57" spans="1:9" ht="13.9" customHeight="1">
      <c r="A57" s="23">
        <v>13</v>
      </c>
      <c r="B57" s="24">
        <v>131</v>
      </c>
      <c r="C57" s="27">
        <v>0</v>
      </c>
      <c r="D57" s="23">
        <v>890705</v>
      </c>
      <c r="E57" s="24" t="s">
        <v>318</v>
      </c>
      <c r="F57" s="23">
        <v>2013</v>
      </c>
      <c r="G57" s="23" t="s">
        <v>595</v>
      </c>
      <c r="H57" s="44" t="s">
        <v>595</v>
      </c>
      <c r="I57" s="65">
        <v>20</v>
      </c>
    </row>
    <row r="58" spans="1:9" ht="13.9" customHeight="1">
      <c r="A58" s="23">
        <v>14</v>
      </c>
      <c r="B58" s="24">
        <v>137</v>
      </c>
      <c r="C58" s="27">
        <v>0</v>
      </c>
      <c r="D58" s="23">
        <v>809509</v>
      </c>
      <c r="E58" s="24" t="s">
        <v>97</v>
      </c>
      <c r="F58" s="23">
        <v>2011</v>
      </c>
      <c r="G58" s="23" t="s">
        <v>595</v>
      </c>
      <c r="H58" s="44" t="s">
        <v>595</v>
      </c>
      <c r="I58" s="65">
        <v>18</v>
      </c>
    </row>
    <row r="59" spans="1:9" ht="13.9" customHeight="1">
      <c r="A59" s="23">
        <v>15</v>
      </c>
      <c r="B59" s="24">
        <v>133</v>
      </c>
      <c r="C59" s="27">
        <v>0</v>
      </c>
      <c r="D59" s="23">
        <v>890714</v>
      </c>
      <c r="E59" s="24" t="s">
        <v>784</v>
      </c>
      <c r="F59" s="23">
        <v>2014</v>
      </c>
      <c r="G59" s="23" t="s">
        <v>595</v>
      </c>
      <c r="H59" s="44" t="s">
        <v>595</v>
      </c>
      <c r="I59" s="65">
        <v>16</v>
      </c>
    </row>
    <row r="60" spans="1:9" ht="13.9" customHeight="1">
      <c r="A60" s="23">
        <v>16</v>
      </c>
      <c r="B60" s="24">
        <v>132</v>
      </c>
      <c r="D60" s="23">
        <v>890710</v>
      </c>
      <c r="E60" s="24" t="s">
        <v>319</v>
      </c>
      <c r="F60" s="23">
        <v>2014</v>
      </c>
      <c r="G60" s="23" t="s">
        <v>595</v>
      </c>
      <c r="H60" s="44" t="s">
        <v>595</v>
      </c>
      <c r="I60" s="65">
        <v>15</v>
      </c>
    </row>
    <row r="61" spans="1:9" ht="13.9" customHeight="1">
      <c r="A61" s="23">
        <v>17</v>
      </c>
      <c r="B61" s="24">
        <v>134</v>
      </c>
      <c r="D61" s="23">
        <v>812601</v>
      </c>
      <c r="E61" s="24" t="s">
        <v>785</v>
      </c>
      <c r="F61" s="23">
        <v>2012</v>
      </c>
      <c r="G61" s="23" t="s">
        <v>595</v>
      </c>
      <c r="H61" s="44" t="s">
        <v>595</v>
      </c>
      <c r="I61" s="65">
        <v>14</v>
      </c>
    </row>
    <row r="62" spans="1:9" ht="13.9" customHeight="1">
      <c r="A62" s="44"/>
      <c r="B62" s="45"/>
      <c r="C62" s="70"/>
      <c r="D62" s="44"/>
      <c r="E62" s="70"/>
      <c r="F62" s="44"/>
      <c r="G62" s="44"/>
    </row>
    <row r="63" spans="1:9" ht="13.9" customHeight="1">
      <c r="A63" s="66" t="s">
        <v>710</v>
      </c>
      <c r="B63" s="67" t="s">
        <v>711</v>
      </c>
      <c r="C63" s="68" t="s">
        <v>712</v>
      </c>
      <c r="D63" s="66" t="s">
        <v>737</v>
      </c>
      <c r="E63" s="68" t="s">
        <v>738</v>
      </c>
      <c r="F63" s="66" t="s">
        <v>139</v>
      </c>
      <c r="G63" s="66" t="s">
        <v>140</v>
      </c>
      <c r="H63" s="66" t="s">
        <v>762</v>
      </c>
      <c r="I63" s="69" t="s">
        <v>763</v>
      </c>
    </row>
    <row r="64" spans="1:9" ht="13.9" customHeight="1">
      <c r="A64" s="23">
        <v>1</v>
      </c>
      <c r="B64" s="24">
        <v>110</v>
      </c>
      <c r="C64" s="27">
        <v>0</v>
      </c>
      <c r="D64" s="23">
        <v>777028</v>
      </c>
      <c r="E64" s="27" t="s">
        <v>514</v>
      </c>
      <c r="F64" s="23">
        <v>2016</v>
      </c>
      <c r="G64" s="23" t="s">
        <v>114</v>
      </c>
      <c r="H64" s="44" t="s">
        <v>786</v>
      </c>
      <c r="I64" s="65">
        <v>100</v>
      </c>
    </row>
    <row r="65" spans="1:9" ht="13.9" customHeight="1">
      <c r="A65" s="23">
        <v>2</v>
      </c>
      <c r="B65" s="24">
        <v>105</v>
      </c>
      <c r="C65" s="27">
        <v>0</v>
      </c>
      <c r="D65" s="23">
        <v>890401</v>
      </c>
      <c r="E65" s="27" t="s">
        <v>242</v>
      </c>
      <c r="F65" s="23">
        <v>2015</v>
      </c>
      <c r="G65" s="23" t="s">
        <v>128</v>
      </c>
      <c r="H65" s="44" t="s">
        <v>786</v>
      </c>
      <c r="I65" s="65">
        <v>80</v>
      </c>
    </row>
    <row r="66" spans="1:9" ht="13.9" customHeight="1">
      <c r="A66" s="23">
        <v>3</v>
      </c>
      <c r="B66" s="24">
        <v>102</v>
      </c>
      <c r="C66" s="27">
        <v>0</v>
      </c>
      <c r="D66" s="23">
        <v>777621</v>
      </c>
      <c r="E66" s="27" t="s">
        <v>511</v>
      </c>
      <c r="F66" s="23">
        <v>2015</v>
      </c>
      <c r="G66" s="23" t="s">
        <v>114</v>
      </c>
      <c r="H66" s="44" t="s">
        <v>786</v>
      </c>
      <c r="I66" s="65">
        <v>60</v>
      </c>
    </row>
    <row r="67" spans="1:9" ht="13.9" customHeight="1">
      <c r="A67" s="23">
        <v>4</v>
      </c>
      <c r="B67" s="24">
        <v>109</v>
      </c>
      <c r="C67" s="27">
        <v>0</v>
      </c>
      <c r="D67" s="23">
        <v>811415</v>
      </c>
      <c r="E67" s="27" t="s">
        <v>650</v>
      </c>
      <c r="F67" s="23">
        <v>2015</v>
      </c>
      <c r="G67" s="23" t="s">
        <v>128</v>
      </c>
      <c r="H67" s="44" t="s">
        <v>786</v>
      </c>
      <c r="I67" s="65">
        <v>50</v>
      </c>
    </row>
    <row r="68" spans="1:9" ht="13.9" customHeight="1">
      <c r="A68" s="23">
        <v>5</v>
      </c>
      <c r="B68" s="24">
        <v>106</v>
      </c>
      <c r="C68" s="27">
        <v>0</v>
      </c>
      <c r="D68" s="23">
        <v>887880</v>
      </c>
      <c r="E68" s="27" t="s">
        <v>241</v>
      </c>
      <c r="F68" s="23" t="s">
        <v>117</v>
      </c>
      <c r="G68" s="23" t="s">
        <v>128</v>
      </c>
      <c r="H68" s="44" t="s">
        <v>786</v>
      </c>
      <c r="I68" s="65">
        <v>45</v>
      </c>
    </row>
    <row r="69" spans="1:9" ht="13.9" customHeight="1">
      <c r="A69" s="23">
        <v>6</v>
      </c>
      <c r="B69" s="24">
        <v>104</v>
      </c>
      <c r="C69" s="27">
        <v>0</v>
      </c>
      <c r="D69" s="23">
        <v>890598</v>
      </c>
      <c r="E69" s="27" t="s">
        <v>293</v>
      </c>
      <c r="F69" s="23">
        <v>2015</v>
      </c>
      <c r="G69" s="23" t="s">
        <v>128</v>
      </c>
      <c r="H69" s="44" t="s">
        <v>786</v>
      </c>
      <c r="I69" s="65">
        <v>40</v>
      </c>
    </row>
    <row r="70" spans="1:9" ht="13.9" customHeight="1">
      <c r="A70" s="23">
        <v>7</v>
      </c>
      <c r="B70" s="24">
        <v>108</v>
      </c>
      <c r="C70" s="27">
        <v>0</v>
      </c>
      <c r="D70" s="23">
        <v>773631</v>
      </c>
      <c r="E70" s="27" t="s">
        <v>518</v>
      </c>
      <c r="F70" s="23">
        <v>2019</v>
      </c>
      <c r="G70" s="23" t="s">
        <v>114</v>
      </c>
      <c r="H70" s="44" t="s">
        <v>786</v>
      </c>
      <c r="I70" s="65">
        <v>36</v>
      </c>
    </row>
    <row r="71" spans="1:9" ht="13.9" customHeight="1">
      <c r="A71" s="23">
        <v>8</v>
      </c>
      <c r="B71" s="24">
        <v>103</v>
      </c>
      <c r="C71" s="27">
        <v>0</v>
      </c>
      <c r="D71" s="23">
        <v>777654</v>
      </c>
      <c r="E71" s="27" t="s">
        <v>515</v>
      </c>
      <c r="F71" s="23">
        <v>2019</v>
      </c>
      <c r="G71" s="23" t="s">
        <v>114</v>
      </c>
      <c r="H71" s="44" t="s">
        <v>786</v>
      </c>
      <c r="I71" s="65">
        <v>32</v>
      </c>
    </row>
    <row r="72" spans="1:9" ht="13.9" customHeight="1">
      <c r="A72" s="23">
        <v>9</v>
      </c>
      <c r="B72" s="24">
        <v>101</v>
      </c>
      <c r="C72" s="27">
        <v>0</v>
      </c>
      <c r="D72" s="23">
        <v>889228</v>
      </c>
      <c r="E72" s="27" t="s">
        <v>510</v>
      </c>
      <c r="F72" s="23">
        <v>2015</v>
      </c>
      <c r="G72" s="23" t="s">
        <v>114</v>
      </c>
      <c r="H72" s="44" t="s">
        <v>786</v>
      </c>
      <c r="I72" s="65">
        <v>29</v>
      </c>
    </row>
    <row r="73" spans="1:9" ht="13.9" customHeight="1">
      <c r="A73" s="23">
        <v>10</v>
      </c>
      <c r="B73" s="24">
        <v>112</v>
      </c>
      <c r="C73" s="27">
        <v>0</v>
      </c>
      <c r="D73" s="23">
        <v>778173</v>
      </c>
      <c r="E73" s="27" t="s">
        <v>649</v>
      </c>
      <c r="F73" s="23">
        <v>2018</v>
      </c>
      <c r="G73" s="23" t="s">
        <v>114</v>
      </c>
      <c r="H73" s="44" t="s">
        <v>786</v>
      </c>
      <c r="I73" s="65">
        <v>26</v>
      </c>
    </row>
    <row r="74" spans="1:9" ht="13.9" customHeight="1">
      <c r="A74" s="23">
        <v>11</v>
      </c>
      <c r="B74" s="24">
        <v>107</v>
      </c>
      <c r="C74" s="27">
        <v>0</v>
      </c>
      <c r="D74" s="23">
        <v>890440</v>
      </c>
      <c r="E74" s="27" t="s">
        <v>787</v>
      </c>
      <c r="F74" s="23">
        <v>2015</v>
      </c>
      <c r="G74" s="23" t="s">
        <v>128</v>
      </c>
      <c r="H74" s="44" t="s">
        <v>786</v>
      </c>
      <c r="I74" s="65">
        <v>24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4"/>
  <sheetViews>
    <sheetView workbookViewId="0"/>
  </sheetViews>
  <sheetFormatPr defaultRowHeight="13.5"/>
  <sheetData>
    <row r="1" spans="1:10" ht="13.9" customHeight="1">
      <c r="A1" s="29" t="s">
        <v>735</v>
      </c>
      <c r="B1" s="29" t="s">
        <v>788</v>
      </c>
      <c r="C1" s="28" t="s">
        <v>712</v>
      </c>
      <c r="D1" s="29" t="s">
        <v>737</v>
      </c>
      <c r="E1" s="71" t="s">
        <v>738</v>
      </c>
      <c r="F1" s="28" t="s">
        <v>139</v>
      </c>
      <c r="G1" s="28" t="s">
        <v>140</v>
      </c>
      <c r="H1" s="28" t="s">
        <v>141</v>
      </c>
      <c r="I1" s="30" t="s">
        <v>715</v>
      </c>
    </row>
    <row r="2" spans="1:10" ht="13.9" customHeight="1">
      <c r="A2" s="24">
        <v>1</v>
      </c>
      <c r="B2" s="24">
        <v>71</v>
      </c>
      <c r="C2" s="23">
        <v>0</v>
      </c>
      <c r="D2" s="24">
        <v>776146</v>
      </c>
      <c r="E2" s="24" t="s">
        <v>545</v>
      </c>
      <c r="F2" s="23">
        <v>2011</v>
      </c>
      <c r="G2" s="23" t="s">
        <v>606</v>
      </c>
      <c r="H2" s="23" t="s">
        <v>11</v>
      </c>
      <c r="I2" s="72">
        <v>100</v>
      </c>
      <c r="J2" s="27" t="str">
        <f>VLOOKUP(D2,ČP2026!$B$3:$C$455,2,FALSE())</f>
        <v>Panuška David</v>
      </c>
    </row>
    <row r="3" spans="1:10" ht="13.9" customHeight="1">
      <c r="A3" s="24">
        <v>2</v>
      </c>
      <c r="B3" s="24">
        <v>73</v>
      </c>
      <c r="C3" s="23">
        <v>0</v>
      </c>
      <c r="D3" s="24">
        <v>776256</v>
      </c>
      <c r="E3" s="24" t="s">
        <v>548</v>
      </c>
      <c r="F3" s="23">
        <v>2013</v>
      </c>
      <c r="G3" s="23" t="s">
        <v>606</v>
      </c>
      <c r="H3" s="23" t="s">
        <v>11</v>
      </c>
      <c r="I3" s="72">
        <v>80</v>
      </c>
      <c r="J3" s="27" t="str">
        <f>VLOOKUP(D3,ČP2026!$B$3:$C$455,2,FALSE())</f>
        <v>Chládek Bohumil</v>
      </c>
    </row>
    <row r="4" spans="1:10" ht="13.9" customHeight="1">
      <c r="A4" s="24">
        <v>3</v>
      </c>
      <c r="B4" s="24">
        <v>77</v>
      </c>
      <c r="C4" s="23">
        <v>0</v>
      </c>
      <c r="D4" s="24">
        <v>773750</v>
      </c>
      <c r="E4" s="24" t="s">
        <v>739</v>
      </c>
      <c r="F4" s="23">
        <v>2013</v>
      </c>
      <c r="G4" s="23" t="s">
        <v>606</v>
      </c>
      <c r="H4" s="23" t="s">
        <v>11</v>
      </c>
      <c r="I4" s="72">
        <v>60</v>
      </c>
      <c r="J4" s="27" t="str">
        <f>VLOOKUP(D4,ČP2026!$B$3:$C$455,2,FALSE())</f>
        <v>Pubal Vojtěch</v>
      </c>
    </row>
    <row r="5" spans="1:10" ht="13.9" customHeight="1">
      <c r="A5" s="24">
        <v>4</v>
      </c>
      <c r="B5" s="24">
        <v>75</v>
      </c>
      <c r="C5" s="23">
        <v>0</v>
      </c>
      <c r="D5" s="24">
        <v>776145</v>
      </c>
      <c r="E5" s="24" t="s">
        <v>549</v>
      </c>
      <c r="F5" s="23">
        <v>2011</v>
      </c>
      <c r="G5" s="23" t="s">
        <v>606</v>
      </c>
      <c r="H5" s="23" t="s">
        <v>11</v>
      </c>
      <c r="I5" s="72">
        <v>50</v>
      </c>
      <c r="J5" s="27" t="str">
        <f>VLOOKUP(D5,ČP2026!$B$3:$C$455,2,FALSE())</f>
        <v>Panuška Adam</v>
      </c>
    </row>
    <row r="6" spans="1:10" ht="13.9" customHeight="1">
      <c r="A6" s="24">
        <v>5</v>
      </c>
      <c r="B6" s="24">
        <v>76</v>
      </c>
      <c r="C6" s="23">
        <v>0</v>
      </c>
      <c r="D6" s="24">
        <v>774825</v>
      </c>
      <c r="E6" s="24" t="s">
        <v>560</v>
      </c>
      <c r="F6" s="23">
        <v>2012</v>
      </c>
      <c r="G6" s="23" t="s">
        <v>606</v>
      </c>
      <c r="H6" s="23" t="s">
        <v>11</v>
      </c>
      <c r="I6" s="72">
        <v>45</v>
      </c>
      <c r="J6" s="27" t="str">
        <f>VLOOKUP(D6,ČP2026!$B$3:$C$455,2,FALSE())</f>
        <v>Horák Mikuláš</v>
      </c>
    </row>
    <row r="7" spans="1:10" ht="13.9" customHeight="1">
      <c r="A7" s="24">
        <v>6</v>
      </c>
      <c r="B7" s="24">
        <v>80</v>
      </c>
      <c r="C7" s="23">
        <v>0</v>
      </c>
      <c r="D7" s="24">
        <v>777957</v>
      </c>
      <c r="E7" s="24" t="s">
        <v>765</v>
      </c>
      <c r="F7" s="23">
        <v>2011</v>
      </c>
      <c r="G7" s="23" t="s">
        <v>606</v>
      </c>
      <c r="H7" s="23" t="s">
        <v>11</v>
      </c>
      <c r="I7" s="72">
        <v>40</v>
      </c>
      <c r="J7" s="27" t="str">
        <f>VLOOKUP(D7,ČP2026!$B$3:$C$455,2,FALSE())</f>
        <v>BARTÁČEK Jan</v>
      </c>
    </row>
    <row r="8" spans="1:10" ht="13.9" customHeight="1">
      <c r="A8" s="24">
        <v>7</v>
      </c>
      <c r="B8" s="24">
        <v>82</v>
      </c>
      <c r="C8" s="23">
        <v>0</v>
      </c>
      <c r="D8" s="24">
        <v>777617</v>
      </c>
      <c r="E8" s="24" t="s">
        <v>557</v>
      </c>
      <c r="F8" s="23">
        <v>2012</v>
      </c>
      <c r="G8" s="23" t="s">
        <v>606</v>
      </c>
      <c r="H8" s="23" t="s">
        <v>11</v>
      </c>
      <c r="I8" s="72">
        <v>36</v>
      </c>
      <c r="J8" s="27" t="str">
        <f>VLOOKUP(D8,ČP2026!$B$3:$C$455,2,FALSE())</f>
        <v>Pohan Daniel</v>
      </c>
    </row>
    <row r="9" spans="1:10" ht="13.9" customHeight="1">
      <c r="A9" s="24">
        <v>8</v>
      </c>
      <c r="B9" s="24">
        <v>79</v>
      </c>
      <c r="C9" s="23">
        <v>0</v>
      </c>
      <c r="D9" s="24">
        <v>777420</v>
      </c>
      <c r="E9" s="24" t="s">
        <v>740</v>
      </c>
      <c r="F9" s="23">
        <v>2011</v>
      </c>
      <c r="G9" s="23" t="s">
        <v>606</v>
      </c>
      <c r="H9" s="23" t="s">
        <v>11</v>
      </c>
      <c r="I9" s="72">
        <v>32</v>
      </c>
      <c r="J9" s="27" t="str">
        <f>VLOOKUP(D9,ČP2026!$B$3:$C$455,2,FALSE())</f>
        <v>ZTRACENÝ Marek</v>
      </c>
    </row>
    <row r="10" spans="1:10" ht="13.9" customHeight="1">
      <c r="A10" s="24">
        <v>9</v>
      </c>
      <c r="B10" s="24">
        <v>74</v>
      </c>
      <c r="C10" s="23">
        <v>0</v>
      </c>
      <c r="D10" s="24">
        <v>776953</v>
      </c>
      <c r="E10" s="24" t="s">
        <v>550</v>
      </c>
      <c r="F10" s="23">
        <v>2011</v>
      </c>
      <c r="G10" s="23" t="s">
        <v>606</v>
      </c>
      <c r="H10" s="23" t="s">
        <v>11</v>
      </c>
      <c r="I10" s="72">
        <v>29</v>
      </c>
      <c r="J10" s="27" t="str">
        <f>VLOOKUP(D10,ČP2026!$B$3:$C$455,2,FALSE())</f>
        <v>Founě Jan</v>
      </c>
    </row>
    <row r="11" spans="1:10" ht="13.9" customHeight="1">
      <c r="A11" s="24">
        <v>10</v>
      </c>
      <c r="B11" s="24">
        <v>78</v>
      </c>
      <c r="C11" s="23">
        <v>0</v>
      </c>
      <c r="D11" s="24">
        <v>777706</v>
      </c>
      <c r="E11" s="24" t="s">
        <v>741</v>
      </c>
      <c r="F11" s="23">
        <v>2013</v>
      </c>
      <c r="G11" s="23" t="s">
        <v>606</v>
      </c>
      <c r="H11" s="23" t="s">
        <v>11</v>
      </c>
      <c r="I11" s="72">
        <v>26</v>
      </c>
      <c r="J11" s="27" t="str">
        <f>VLOOKUP(D11,ČP2026!$B$3:$C$455,2,FALSE())</f>
        <v>Skripsky Mikolas</v>
      </c>
    </row>
    <row r="12" spans="1:10" ht="13.9" customHeight="1">
      <c r="A12" s="24">
        <v>11</v>
      </c>
      <c r="B12" s="24">
        <v>84</v>
      </c>
      <c r="C12" s="23">
        <v>0</v>
      </c>
      <c r="D12" s="24">
        <v>777770</v>
      </c>
      <c r="E12" s="24" t="s">
        <v>554</v>
      </c>
      <c r="F12" s="23">
        <v>2014</v>
      </c>
      <c r="G12" s="23" t="s">
        <v>606</v>
      </c>
      <c r="H12" s="23" t="s">
        <v>11</v>
      </c>
      <c r="I12" s="72">
        <v>24</v>
      </c>
      <c r="J12" s="27" t="str">
        <f>VLOOKUP(D12,ČP2026!$B$3:$C$455,2,FALSE())</f>
        <v>Rapant Jonáš</v>
      </c>
    </row>
    <row r="13" spans="1:10" ht="13.9" customHeight="1">
      <c r="A13" s="24">
        <v>12</v>
      </c>
      <c r="B13" s="24">
        <v>85</v>
      </c>
      <c r="C13" s="23">
        <v>0</v>
      </c>
      <c r="D13" s="24">
        <v>776166</v>
      </c>
      <c r="E13" s="24" t="s">
        <v>569</v>
      </c>
      <c r="F13" s="23">
        <v>2014</v>
      </c>
      <c r="G13" s="23" t="s">
        <v>606</v>
      </c>
      <c r="H13" s="23" t="s">
        <v>11</v>
      </c>
      <c r="I13" s="72">
        <v>22</v>
      </c>
      <c r="J13" s="27" t="str">
        <f>VLOOKUP(D13,ČP2026!$B$3:$C$455,2,FALSE())</f>
        <v>Hajžman Filip</v>
      </c>
    </row>
    <row r="14" spans="1:10" ht="13.9" customHeight="1">
      <c r="A14" s="24">
        <v>13</v>
      </c>
      <c r="B14" s="24">
        <v>86</v>
      </c>
      <c r="C14" s="23">
        <v>0</v>
      </c>
      <c r="D14" s="24">
        <v>778028</v>
      </c>
      <c r="E14" s="24" t="s">
        <v>769</v>
      </c>
      <c r="F14" s="23">
        <v>2014</v>
      </c>
      <c r="G14" s="23" t="s">
        <v>606</v>
      </c>
      <c r="H14" s="23" t="s">
        <v>11</v>
      </c>
      <c r="I14" s="72">
        <v>20</v>
      </c>
      <c r="J14" s="27" t="str">
        <f>VLOOKUP(D14,ČP2026!$B$3:$C$455,2,FALSE())</f>
        <v>MATSUMOTO David Ayato</v>
      </c>
    </row>
    <row r="15" spans="1:10" ht="13.9" customHeight="1">
      <c r="A15" s="24">
        <v>14</v>
      </c>
      <c r="B15" s="24">
        <v>81</v>
      </c>
      <c r="C15" s="23">
        <v>0</v>
      </c>
      <c r="D15" s="24">
        <v>777769</v>
      </c>
      <c r="E15" s="24" t="s">
        <v>553</v>
      </c>
      <c r="F15" s="23">
        <v>2013</v>
      </c>
      <c r="G15" s="23" t="s">
        <v>606</v>
      </c>
      <c r="H15" s="23" t="s">
        <v>11</v>
      </c>
      <c r="I15" s="72">
        <v>18</v>
      </c>
      <c r="J15" s="27" t="str">
        <f>VLOOKUP(D15,ČP2026!$B$3:$C$455,2,FALSE())</f>
        <v>Jiřík Miroslav</v>
      </c>
    </row>
    <row r="16" spans="1:10" ht="13.9" customHeight="1">
      <c r="A16" s="24">
        <v>15</v>
      </c>
      <c r="B16" s="24">
        <v>88</v>
      </c>
      <c r="C16" s="23">
        <v>0</v>
      </c>
      <c r="D16" s="24">
        <v>774371</v>
      </c>
      <c r="E16" s="24" t="s">
        <v>772</v>
      </c>
      <c r="F16" s="23">
        <v>2014</v>
      </c>
      <c r="G16" s="23" t="s">
        <v>606</v>
      </c>
      <c r="H16" s="23" t="s">
        <v>11</v>
      </c>
      <c r="I16" s="72">
        <v>16</v>
      </c>
      <c r="J16" s="27" t="str">
        <f>VLOOKUP(D16,ČP2026!$B$3:$C$455,2,FALSE())</f>
        <v>ŘEŘICHA Jindřich</v>
      </c>
    </row>
    <row r="17" spans="1:10" ht="13.9" customHeight="1">
      <c r="A17" s="24">
        <v>16</v>
      </c>
      <c r="B17" s="24">
        <v>83</v>
      </c>
      <c r="C17" s="23">
        <v>0</v>
      </c>
      <c r="D17" s="24">
        <v>705198</v>
      </c>
      <c r="E17" s="24" t="s">
        <v>768</v>
      </c>
      <c r="F17" s="23">
        <v>2014</v>
      </c>
      <c r="G17" s="23" t="s">
        <v>606</v>
      </c>
      <c r="H17" s="23" t="s">
        <v>11</v>
      </c>
      <c r="I17" s="72">
        <v>15</v>
      </c>
      <c r="J17" s="27" t="str">
        <f>VLOOKUP(D17,ČP2026!$B$3:$C$455,2,FALSE())</f>
        <v>PAŘÍZEK DENIS</v>
      </c>
    </row>
    <row r="18" spans="1:10" ht="13.9" customHeight="1">
      <c r="A18" s="24">
        <v>17</v>
      </c>
      <c r="B18" s="24">
        <v>72</v>
      </c>
      <c r="C18" s="23">
        <v>0</v>
      </c>
      <c r="D18" s="24">
        <v>776450</v>
      </c>
      <c r="E18" s="24" t="s">
        <v>546</v>
      </c>
      <c r="F18" s="23">
        <v>2013</v>
      </c>
      <c r="G18" s="23" t="s">
        <v>606</v>
      </c>
      <c r="H18" s="23" t="s">
        <v>11</v>
      </c>
      <c r="I18" s="72">
        <v>14</v>
      </c>
      <c r="J18" s="27" t="str">
        <f>VLOOKUP(D18,ČP2026!$B$3:$C$455,2,FALSE())</f>
        <v>Reisinger Michal</v>
      </c>
    </row>
    <row r="19" spans="1:10" ht="13.9" customHeight="1">
      <c r="A19" s="24">
        <v>18</v>
      </c>
      <c r="B19" s="24">
        <v>87</v>
      </c>
      <c r="C19" s="23">
        <v>0</v>
      </c>
      <c r="D19" s="24">
        <v>777117</v>
      </c>
      <c r="E19" s="24" t="s">
        <v>770</v>
      </c>
      <c r="F19" s="23">
        <v>2013</v>
      </c>
      <c r="G19" s="23" t="s">
        <v>606</v>
      </c>
      <c r="H19" s="23" t="s">
        <v>11</v>
      </c>
      <c r="I19" s="72">
        <v>13</v>
      </c>
      <c r="J19" s="27" t="str">
        <f>VLOOKUP(D19,ČP2026!$B$3:$C$455,2,FALSE())</f>
        <v>Polak Bruno</v>
      </c>
    </row>
    <row r="20" spans="1:10" ht="13.9" customHeight="1">
      <c r="A20" s="24">
        <v>19</v>
      </c>
      <c r="B20" s="24">
        <v>89</v>
      </c>
      <c r="C20" s="23">
        <v>0</v>
      </c>
      <c r="D20" s="24" t="s">
        <v>578</v>
      </c>
      <c r="E20" s="24" t="s">
        <v>789</v>
      </c>
      <c r="F20" s="23">
        <v>2014</v>
      </c>
      <c r="G20" s="23" t="s">
        <v>606</v>
      </c>
      <c r="H20" s="23" t="s">
        <v>11</v>
      </c>
      <c r="I20" s="72">
        <v>12</v>
      </c>
      <c r="J20" s="27" t="e">
        <f>VLOOKUP(D20,ČP2026!$B$3:$C$455,2,FALSE())</f>
        <v>#N/A</v>
      </c>
    </row>
    <row r="21" spans="1:10" ht="13.9" customHeight="1">
      <c r="A21" s="24">
        <v>20</v>
      </c>
      <c r="B21" s="24">
        <v>90</v>
      </c>
      <c r="C21" s="23">
        <v>0</v>
      </c>
      <c r="D21" s="24" t="s">
        <v>579</v>
      </c>
      <c r="E21" s="24" t="s">
        <v>790</v>
      </c>
      <c r="F21" s="23">
        <v>2014</v>
      </c>
      <c r="G21" s="23" t="s">
        <v>606</v>
      </c>
      <c r="H21" s="23" t="s">
        <v>11</v>
      </c>
      <c r="I21" s="72">
        <v>11</v>
      </c>
      <c r="J21" s="27" t="e">
        <f>VLOOKUP(D21,ČP2026!$B$3:$C$455,2,FALSE())</f>
        <v>#N/A</v>
      </c>
    </row>
    <row r="22" spans="1:10" ht="13.9" customHeight="1">
      <c r="E22" s="24"/>
      <c r="F22" s="23"/>
      <c r="G22" s="23"/>
      <c r="H22" s="23"/>
      <c r="I22" s="72"/>
    </row>
    <row r="23" spans="1:10" ht="13.9" customHeight="1">
      <c r="A23" s="29" t="s">
        <v>735</v>
      </c>
      <c r="B23" s="29" t="s">
        <v>788</v>
      </c>
      <c r="C23" s="28" t="s">
        <v>712</v>
      </c>
      <c r="D23" s="29" t="s">
        <v>737</v>
      </c>
      <c r="E23" s="71" t="s">
        <v>738</v>
      </c>
      <c r="F23" s="28" t="s">
        <v>139</v>
      </c>
      <c r="G23" s="28" t="s">
        <v>140</v>
      </c>
      <c r="H23" s="28" t="s">
        <v>141</v>
      </c>
      <c r="I23" s="30" t="s">
        <v>715</v>
      </c>
    </row>
    <row r="24" spans="1:10" ht="13.9" customHeight="1">
      <c r="A24" s="24">
        <v>1</v>
      </c>
      <c r="B24" s="24">
        <v>111</v>
      </c>
      <c r="C24" s="23">
        <v>0</v>
      </c>
      <c r="D24" s="24">
        <v>776954</v>
      </c>
      <c r="E24" s="27" t="s">
        <v>781</v>
      </c>
      <c r="F24" s="23">
        <v>2008</v>
      </c>
      <c r="G24" s="23" t="s">
        <v>791</v>
      </c>
      <c r="H24" s="23" t="s">
        <v>11</v>
      </c>
      <c r="I24" s="25">
        <v>100</v>
      </c>
      <c r="J24" s="27" t="str">
        <f>VLOOKUP(D24,ČP2026!$B$3:$C$455,2,FALSE())</f>
        <v>PROKOP Vaclav</v>
      </c>
    </row>
    <row r="25" spans="1:10" ht="13.9" customHeight="1">
      <c r="A25" s="24">
        <v>2</v>
      </c>
      <c r="B25" s="24">
        <v>102</v>
      </c>
      <c r="C25" s="23">
        <v>0</v>
      </c>
      <c r="D25" s="24">
        <v>773740</v>
      </c>
      <c r="E25" s="27" t="s">
        <v>455</v>
      </c>
      <c r="F25" s="23">
        <v>2010</v>
      </c>
      <c r="G25" s="23" t="s">
        <v>791</v>
      </c>
      <c r="H25" s="23" t="s">
        <v>11</v>
      </c>
      <c r="I25" s="25">
        <v>80</v>
      </c>
      <c r="J25" s="27" t="str">
        <f>VLOOKUP(D25,ČP2026!$B$3:$C$455,2,FALSE())</f>
        <v>Bačík Ondřej</v>
      </c>
    </row>
    <row r="26" spans="1:10" ht="13.9" customHeight="1">
      <c r="A26" s="24">
        <v>3</v>
      </c>
      <c r="B26" s="24">
        <v>108</v>
      </c>
      <c r="C26" s="23">
        <v>0</v>
      </c>
      <c r="D26" s="24">
        <v>770685</v>
      </c>
      <c r="E26" s="27" t="s">
        <v>792</v>
      </c>
      <c r="F26" s="23">
        <v>2008</v>
      </c>
      <c r="G26" s="23" t="s">
        <v>791</v>
      </c>
      <c r="H26" s="23" t="s">
        <v>11</v>
      </c>
      <c r="I26" s="25">
        <v>60</v>
      </c>
      <c r="J26" s="27" t="str">
        <f>VLOOKUP(D26,ČP2026!$B$3:$C$455,2,FALSE())</f>
        <v>Vanis Daniel</v>
      </c>
    </row>
    <row r="27" spans="1:10" ht="13.9" customHeight="1">
      <c r="A27" s="24">
        <v>4</v>
      </c>
      <c r="B27" s="24">
        <v>104</v>
      </c>
      <c r="C27" s="23">
        <v>0</v>
      </c>
      <c r="D27" s="24">
        <v>776148</v>
      </c>
      <c r="E27" s="27" t="s">
        <v>464</v>
      </c>
      <c r="F27" s="23">
        <v>2010</v>
      </c>
      <c r="G27" s="23" t="s">
        <v>791</v>
      </c>
      <c r="H27" s="23" t="s">
        <v>11</v>
      </c>
      <c r="I27" s="25">
        <v>50</v>
      </c>
      <c r="J27" s="27" t="str">
        <f>VLOOKUP(D27,ČP2026!$B$3:$C$455,2,FALSE())</f>
        <v>Puchta Patrik Lucas</v>
      </c>
    </row>
    <row r="28" spans="1:10" ht="13.9" customHeight="1">
      <c r="A28" s="24">
        <v>5</v>
      </c>
      <c r="B28" s="24">
        <v>110</v>
      </c>
      <c r="C28" s="23">
        <v>0</v>
      </c>
      <c r="D28" s="24">
        <v>773749</v>
      </c>
      <c r="E28" s="27" t="s">
        <v>460</v>
      </c>
      <c r="F28" s="23">
        <v>2010</v>
      </c>
      <c r="G28" s="23" t="s">
        <v>791</v>
      </c>
      <c r="H28" s="23" t="s">
        <v>11</v>
      </c>
      <c r="I28" s="25">
        <v>45</v>
      </c>
      <c r="J28" s="27" t="str">
        <f>VLOOKUP(D28,ČP2026!$B$3:$C$455,2,FALSE())</f>
        <v>Vácha David</v>
      </c>
    </row>
    <row r="29" spans="1:10" ht="13.9" customHeight="1">
      <c r="A29" s="24">
        <v>6</v>
      </c>
      <c r="B29" s="24">
        <v>103</v>
      </c>
      <c r="C29" s="23">
        <v>0</v>
      </c>
      <c r="D29" s="24">
        <v>889233</v>
      </c>
      <c r="E29" s="27" t="s">
        <v>190</v>
      </c>
      <c r="F29" s="23">
        <v>2010</v>
      </c>
      <c r="G29" s="23" t="s">
        <v>793</v>
      </c>
      <c r="H29" s="23" t="s">
        <v>11</v>
      </c>
      <c r="I29" s="25">
        <v>40</v>
      </c>
      <c r="J29" s="27" t="str">
        <f>VLOOKUP(D29,ČP2026!$B$3:$C$455,2,FALSE())</f>
        <v>Kopačková Aneta</v>
      </c>
    </row>
    <row r="30" spans="1:10" ht="13.9" customHeight="1">
      <c r="A30" s="24">
        <v>7</v>
      </c>
      <c r="B30" s="24">
        <v>112</v>
      </c>
      <c r="C30" s="23">
        <v>0</v>
      </c>
      <c r="D30" s="24">
        <v>776904</v>
      </c>
      <c r="E30" s="27" t="s">
        <v>458</v>
      </c>
      <c r="F30" s="23">
        <v>2010</v>
      </c>
      <c r="G30" s="23" t="s">
        <v>791</v>
      </c>
      <c r="H30" s="23" t="s">
        <v>11</v>
      </c>
      <c r="I30" s="25">
        <v>36</v>
      </c>
      <c r="J30" s="27" t="str">
        <f>VLOOKUP(D30,ČP2026!$B$3:$C$455,2,FALSE())</f>
        <v>Chalupník Martin</v>
      </c>
    </row>
    <row r="31" spans="1:10" ht="13.9" customHeight="1">
      <c r="A31" s="24">
        <v>8</v>
      </c>
      <c r="B31" s="24">
        <v>109</v>
      </c>
      <c r="C31" s="23">
        <v>0</v>
      </c>
      <c r="D31" s="24">
        <v>811339</v>
      </c>
      <c r="E31" s="27" t="s">
        <v>776</v>
      </c>
      <c r="F31" s="23">
        <v>2010</v>
      </c>
      <c r="G31" s="23" t="s">
        <v>793</v>
      </c>
      <c r="H31" s="23" t="s">
        <v>11</v>
      </c>
      <c r="I31" s="25">
        <v>32</v>
      </c>
      <c r="J31" s="27" t="str">
        <f>VLOOKUP(D31,ČP2026!$B$3:$C$455,2,FALSE())</f>
        <v>HUJDOVÁ Kristýna</v>
      </c>
    </row>
    <row r="32" spans="1:10" ht="13.9" customHeight="1">
      <c r="A32" s="24">
        <v>9</v>
      </c>
      <c r="B32" s="24">
        <v>101</v>
      </c>
      <c r="C32" s="23">
        <v>0</v>
      </c>
      <c r="D32" s="31">
        <v>887305</v>
      </c>
      <c r="E32" s="27" t="s">
        <v>188</v>
      </c>
      <c r="F32" s="23">
        <v>2010</v>
      </c>
      <c r="G32" s="23" t="s">
        <v>793</v>
      </c>
      <c r="H32" s="23" t="s">
        <v>11</v>
      </c>
      <c r="I32" s="25">
        <v>29</v>
      </c>
      <c r="J32" s="27" t="str">
        <f>VLOOKUP(D32,ČP2026!$B$3:$C$455,2,FALSE())</f>
        <v>Kočanová Zuzana</v>
      </c>
    </row>
    <row r="33" spans="1:10" ht="13.9" customHeight="1">
      <c r="A33" s="24">
        <v>10</v>
      </c>
      <c r="B33" s="24">
        <v>105</v>
      </c>
      <c r="C33" s="23">
        <v>0</v>
      </c>
      <c r="D33" s="24">
        <v>889231</v>
      </c>
      <c r="E33" s="27" t="s">
        <v>774</v>
      </c>
      <c r="F33" s="23">
        <v>2008</v>
      </c>
      <c r="G33" s="23" t="s">
        <v>793</v>
      </c>
      <c r="H33" s="23" t="s">
        <v>11</v>
      </c>
      <c r="I33" s="25">
        <v>26</v>
      </c>
      <c r="J33" s="27" t="str">
        <f>VLOOKUP(D33,ČP2026!$B$3:$C$455,2,FALSE())</f>
        <v>KOPOVA Barbora</v>
      </c>
    </row>
    <row r="34" spans="1:10" ht="13.9" customHeight="1">
      <c r="A34" s="24">
        <v>11</v>
      </c>
      <c r="B34" s="24">
        <v>107</v>
      </c>
      <c r="C34" s="23">
        <v>0</v>
      </c>
      <c r="D34" s="24">
        <v>890932</v>
      </c>
      <c r="E34" s="27" t="s">
        <v>775</v>
      </c>
      <c r="F34" s="23">
        <v>2007</v>
      </c>
      <c r="G34" s="23" t="s">
        <v>793</v>
      </c>
      <c r="H34" s="23" t="s">
        <v>11</v>
      </c>
      <c r="I34" s="25">
        <v>24</v>
      </c>
      <c r="J34" s="27" t="str">
        <f>VLOOKUP(D34,ČP2026!$B$3:$C$455,2,FALSE())</f>
        <v>VACKOVÁ Luisa</v>
      </c>
    </row>
    <row r="35" spans="1:10" ht="13.9" customHeight="1">
      <c r="A35" s="24">
        <v>12</v>
      </c>
      <c r="B35" s="24">
        <v>114</v>
      </c>
      <c r="C35" s="23">
        <v>0</v>
      </c>
      <c r="D35" s="24">
        <v>890048</v>
      </c>
      <c r="E35" s="27" t="s">
        <v>783</v>
      </c>
      <c r="F35" s="23">
        <v>2007</v>
      </c>
      <c r="G35" s="23" t="s">
        <v>793</v>
      </c>
      <c r="H35" s="23" t="s">
        <v>11</v>
      </c>
      <c r="I35" s="25">
        <v>22</v>
      </c>
      <c r="J35" s="27" t="str">
        <f>VLOOKUP(D35,ČP2026!$B$3:$C$455,2,FALSE())</f>
        <v>VESELKOVA Aneta</v>
      </c>
    </row>
    <row r="36" spans="1:10" ht="13.9" customHeight="1">
      <c r="A36" s="24">
        <v>13</v>
      </c>
      <c r="B36" s="24">
        <v>106</v>
      </c>
      <c r="C36" s="23">
        <v>0</v>
      </c>
      <c r="D36" s="24">
        <v>889971</v>
      </c>
      <c r="E36" s="27" t="s">
        <v>198</v>
      </c>
      <c r="F36" s="23">
        <v>2010</v>
      </c>
      <c r="G36" s="23" t="s">
        <v>793</v>
      </c>
      <c r="H36" s="23" t="s">
        <v>11</v>
      </c>
      <c r="I36" s="25">
        <v>20</v>
      </c>
      <c r="J36" s="27" t="str">
        <f>VLOOKUP(D36,ČP2026!$B$3:$C$455,2,FALSE())</f>
        <v>Dravecká Agnes</v>
      </c>
    </row>
    <row r="37" spans="1:10" ht="13.9" customHeight="1">
      <c r="A37" s="24">
        <v>14</v>
      </c>
      <c r="B37" s="24">
        <v>113</v>
      </c>
      <c r="C37" s="23">
        <v>0</v>
      </c>
      <c r="D37" s="24">
        <v>891293</v>
      </c>
      <c r="E37" s="27" t="s">
        <v>782</v>
      </c>
      <c r="F37" s="23">
        <v>2009</v>
      </c>
      <c r="G37" s="23" t="s">
        <v>793</v>
      </c>
      <c r="H37" s="23" t="s">
        <v>11</v>
      </c>
      <c r="I37" s="25">
        <v>18</v>
      </c>
      <c r="J37" s="27" t="str">
        <f>VLOOKUP(D37,ČP2026!$B$3:$C$455,2,FALSE())</f>
        <v>HOREJŠOVÁ Aneta</v>
      </c>
    </row>
    <row r="38" spans="1:10" ht="13.9" customHeight="1">
      <c r="F38" s="23"/>
      <c r="G38" s="23"/>
      <c r="H38" s="23"/>
      <c r="I38" s="25"/>
    </row>
    <row r="39" spans="1:10" ht="13.9" customHeight="1">
      <c r="A39" s="29" t="s">
        <v>735</v>
      </c>
      <c r="B39" s="29" t="s">
        <v>788</v>
      </c>
      <c r="C39" s="28" t="s">
        <v>712</v>
      </c>
      <c r="D39" s="29" t="s">
        <v>737</v>
      </c>
      <c r="E39" s="71" t="s">
        <v>738</v>
      </c>
      <c r="F39" s="28" t="s">
        <v>139</v>
      </c>
      <c r="G39" s="28" t="s">
        <v>140</v>
      </c>
      <c r="H39" s="28" t="s">
        <v>141</v>
      </c>
      <c r="I39" s="30" t="s">
        <v>715</v>
      </c>
    </row>
    <row r="40" spans="1:10" ht="13.9" customHeight="1">
      <c r="A40" s="24">
        <v>1</v>
      </c>
      <c r="B40" s="24">
        <v>122</v>
      </c>
      <c r="C40" s="23">
        <v>0</v>
      </c>
      <c r="D40" s="24">
        <v>887885</v>
      </c>
      <c r="E40" s="27" t="s">
        <v>307</v>
      </c>
      <c r="F40" s="27">
        <v>2012</v>
      </c>
      <c r="G40" s="27" t="s">
        <v>595</v>
      </c>
      <c r="H40" s="27" t="s">
        <v>11</v>
      </c>
      <c r="I40" s="65">
        <v>100</v>
      </c>
      <c r="J40" s="27" t="str">
        <f>VLOOKUP(D40,ČP2026!$B$3:$C$455,2,FALSE())</f>
        <v>Novosadová Nikol</v>
      </c>
    </row>
    <row r="41" spans="1:10" ht="13.9" customHeight="1">
      <c r="A41" s="24">
        <v>2</v>
      </c>
      <c r="B41" s="24">
        <v>121</v>
      </c>
      <c r="C41" s="23">
        <v>0</v>
      </c>
      <c r="D41" s="24">
        <v>889232</v>
      </c>
      <c r="E41" s="27" t="s">
        <v>308</v>
      </c>
      <c r="F41" s="27">
        <v>2012</v>
      </c>
      <c r="G41" s="27" t="s">
        <v>595</v>
      </c>
      <c r="H41" s="27" t="s">
        <v>11</v>
      </c>
      <c r="I41" s="65">
        <v>80</v>
      </c>
      <c r="J41" s="27" t="str">
        <f>VLOOKUP(D41,ČP2026!$B$3:$C$455,2,FALSE())</f>
        <v>Chalupníková Dorota</v>
      </c>
    </row>
    <row r="42" spans="1:10" ht="13.9" customHeight="1">
      <c r="A42" s="24">
        <v>3</v>
      </c>
      <c r="B42" s="24">
        <v>123</v>
      </c>
      <c r="C42" s="23">
        <v>0</v>
      </c>
      <c r="D42" s="24">
        <v>886600</v>
      </c>
      <c r="E42" s="27" t="s">
        <v>309</v>
      </c>
      <c r="F42" s="27">
        <v>2012</v>
      </c>
      <c r="G42" s="27" t="s">
        <v>595</v>
      </c>
      <c r="H42" s="27" t="s">
        <v>11</v>
      </c>
      <c r="I42" s="65">
        <v>60</v>
      </c>
      <c r="J42" s="27" t="str">
        <f>VLOOKUP(D42,ČP2026!$B$3:$C$455,2,FALSE())</f>
        <v>Vladařová Sofie</v>
      </c>
    </row>
    <row r="43" spans="1:10" ht="13.9" customHeight="1">
      <c r="A43" s="24">
        <v>4</v>
      </c>
      <c r="B43" s="24">
        <v>124</v>
      </c>
      <c r="C43" s="23">
        <v>0</v>
      </c>
      <c r="D43" s="24">
        <v>889229</v>
      </c>
      <c r="E43" s="27" t="s">
        <v>310</v>
      </c>
      <c r="F43" s="27">
        <v>2014</v>
      </c>
      <c r="G43" s="27" t="s">
        <v>595</v>
      </c>
      <c r="H43" s="27" t="s">
        <v>11</v>
      </c>
      <c r="I43" s="65">
        <v>50</v>
      </c>
      <c r="J43" s="27" t="str">
        <f>VLOOKUP(D43,ČP2026!$B$3:$C$455,2,FALSE())</f>
        <v>Braunová Melisa</v>
      </c>
    </row>
    <row r="44" spans="1:10" ht="13.9" customHeight="1">
      <c r="A44" s="24">
        <v>5</v>
      </c>
      <c r="B44" s="24">
        <v>126</v>
      </c>
      <c r="C44" s="23">
        <v>0</v>
      </c>
      <c r="D44" s="24">
        <v>887299</v>
      </c>
      <c r="E44" s="27" t="s">
        <v>90</v>
      </c>
      <c r="F44" s="27">
        <v>2012</v>
      </c>
      <c r="G44" s="27" t="s">
        <v>595</v>
      </c>
      <c r="H44" s="27" t="s">
        <v>11</v>
      </c>
      <c r="I44" s="65">
        <v>45</v>
      </c>
      <c r="J44" s="27" t="str">
        <f>VLOOKUP(D44,ČP2026!$B$3:$C$455,2,FALSE())</f>
        <v>Kolmanová Emma</v>
      </c>
    </row>
    <row r="45" spans="1:10" ht="13.9" customHeight="1">
      <c r="A45" s="24">
        <v>6</v>
      </c>
      <c r="B45" s="24">
        <v>129</v>
      </c>
      <c r="C45" s="23">
        <v>0</v>
      </c>
      <c r="D45" s="24">
        <v>889877</v>
      </c>
      <c r="E45" s="27" t="s">
        <v>611</v>
      </c>
      <c r="F45" s="27">
        <v>2012</v>
      </c>
      <c r="G45" s="27" t="s">
        <v>595</v>
      </c>
      <c r="H45" s="27" t="s">
        <v>11</v>
      </c>
      <c r="I45" s="65">
        <v>40</v>
      </c>
      <c r="J45" s="27" t="str">
        <f>VLOOKUP(D45,ČP2026!$B$3:$C$455,2,FALSE())</f>
        <v>Huliy Yaroslava</v>
      </c>
    </row>
    <row r="46" spans="1:10" ht="13.9" customHeight="1">
      <c r="A46" s="24">
        <v>7</v>
      </c>
      <c r="B46" s="24">
        <v>125</v>
      </c>
      <c r="C46" s="23">
        <v>0</v>
      </c>
      <c r="D46" s="24">
        <v>886522</v>
      </c>
      <c r="E46" s="27" t="s">
        <v>311</v>
      </c>
      <c r="F46" s="27">
        <v>2013</v>
      </c>
      <c r="G46" s="27" t="s">
        <v>595</v>
      </c>
      <c r="H46" s="27" t="s">
        <v>11</v>
      </c>
      <c r="I46" s="65">
        <v>36</v>
      </c>
      <c r="J46" s="27" t="str">
        <f>VLOOKUP(D46,ČP2026!$B$3:$C$455,2,FALSE())</f>
        <v>Novosadová Tereza</v>
      </c>
    </row>
    <row r="47" spans="1:10" ht="13.9" customHeight="1">
      <c r="A47" s="24">
        <v>8</v>
      </c>
      <c r="B47" s="24">
        <v>127</v>
      </c>
      <c r="C47" s="23">
        <v>0</v>
      </c>
      <c r="D47" s="24">
        <v>887893</v>
      </c>
      <c r="E47" s="27" t="s">
        <v>315</v>
      </c>
      <c r="F47" s="27">
        <v>2014</v>
      </c>
      <c r="G47" s="27" t="s">
        <v>595</v>
      </c>
      <c r="H47" s="27" t="s">
        <v>11</v>
      </c>
      <c r="I47" s="65">
        <v>32</v>
      </c>
      <c r="J47" s="27" t="str">
        <f>VLOOKUP(D47,ČP2026!$B$3:$C$455,2,FALSE())</f>
        <v>Chládková Anežka</v>
      </c>
    </row>
    <row r="48" spans="1:10" ht="13.9" customHeight="1">
      <c r="A48" s="24">
        <v>9</v>
      </c>
      <c r="B48" s="24">
        <v>128</v>
      </c>
      <c r="C48" s="23">
        <v>0</v>
      </c>
      <c r="D48" s="24">
        <v>887307</v>
      </c>
      <c r="E48" s="27" t="s">
        <v>314</v>
      </c>
      <c r="F48" s="27">
        <v>2011</v>
      </c>
      <c r="G48" s="27" t="s">
        <v>595</v>
      </c>
      <c r="H48" s="27" t="s">
        <v>11</v>
      </c>
      <c r="I48" s="65">
        <v>29</v>
      </c>
      <c r="J48" s="27" t="str">
        <f>VLOOKUP(D48,ČP2026!$B$3:$C$455,2,FALSE())</f>
        <v>Samková Julie</v>
      </c>
    </row>
    <row r="49" spans="1:10" ht="13.9" customHeight="1">
      <c r="A49" s="24">
        <v>10</v>
      </c>
      <c r="B49" s="24">
        <v>132</v>
      </c>
      <c r="C49" s="23">
        <v>0</v>
      </c>
      <c r="D49" s="24">
        <v>888163</v>
      </c>
      <c r="E49" s="27" t="s">
        <v>323</v>
      </c>
      <c r="F49" s="27">
        <v>2014</v>
      </c>
      <c r="G49" s="27" t="s">
        <v>595</v>
      </c>
      <c r="H49" s="27" t="s">
        <v>11</v>
      </c>
      <c r="I49" s="65">
        <v>26</v>
      </c>
      <c r="J49" s="27" t="str">
        <f>VLOOKUP(D49,ČP2026!$B$3:$C$455,2,FALSE())</f>
        <v>Koucká Nikol</v>
      </c>
    </row>
    <row r="50" spans="1:10" ht="13.9" customHeight="1">
      <c r="A50" s="24">
        <v>11</v>
      </c>
      <c r="B50" s="24">
        <v>131</v>
      </c>
      <c r="C50" s="23">
        <v>0</v>
      </c>
      <c r="D50" s="24">
        <v>890578</v>
      </c>
      <c r="E50" s="27" t="s">
        <v>320</v>
      </c>
      <c r="F50" s="27">
        <v>2011</v>
      </c>
      <c r="G50" s="27" t="s">
        <v>595</v>
      </c>
      <c r="H50" s="27" t="s">
        <v>11</v>
      </c>
      <c r="I50" s="65">
        <v>24</v>
      </c>
      <c r="J50" s="27" t="str">
        <f>VLOOKUP(D50,ČP2026!$B$3:$C$455,2,FALSE())</f>
        <v>Koubová Maria</v>
      </c>
    </row>
    <row r="51" spans="1:10" ht="13.9" customHeight="1">
      <c r="A51" s="24">
        <v>12</v>
      </c>
      <c r="B51" s="24">
        <v>135</v>
      </c>
      <c r="C51" s="23">
        <v>0</v>
      </c>
      <c r="D51" s="24">
        <v>890714</v>
      </c>
      <c r="E51" s="27" t="s">
        <v>784</v>
      </c>
      <c r="F51" s="27">
        <v>2014</v>
      </c>
      <c r="G51" s="27" t="s">
        <v>595</v>
      </c>
      <c r="H51" s="27" t="s">
        <v>11</v>
      </c>
      <c r="I51" s="65">
        <v>22</v>
      </c>
      <c r="J51" s="27" t="str">
        <f>VLOOKUP(D51,ČP2026!$B$3:$C$455,2,FALSE())</f>
        <v>GREEN Sasha</v>
      </c>
    </row>
    <row r="52" spans="1:10" ht="13.9" customHeight="1">
      <c r="A52" s="24">
        <v>13</v>
      </c>
      <c r="B52" s="24">
        <v>130</v>
      </c>
      <c r="C52" s="23">
        <v>0</v>
      </c>
      <c r="D52" s="24">
        <v>889991</v>
      </c>
      <c r="E52" s="27" t="s">
        <v>316</v>
      </c>
      <c r="F52" s="27">
        <v>2013</v>
      </c>
      <c r="G52" s="27" t="s">
        <v>595</v>
      </c>
      <c r="H52" s="27" t="s">
        <v>11</v>
      </c>
      <c r="I52" s="65">
        <v>20</v>
      </c>
      <c r="J52" s="27" t="str">
        <f>VLOOKUP(D52,ČP2026!$B$3:$C$455,2,FALSE())</f>
        <v>Novotná Laura Elen</v>
      </c>
    </row>
    <row r="53" spans="1:10" ht="13.9" customHeight="1">
      <c r="A53" s="24">
        <v>14</v>
      </c>
      <c r="B53" s="24">
        <v>134</v>
      </c>
      <c r="C53" s="23">
        <v>0</v>
      </c>
      <c r="D53" s="24">
        <v>809509</v>
      </c>
      <c r="E53" s="27" t="s">
        <v>97</v>
      </c>
      <c r="F53" s="27">
        <v>2011</v>
      </c>
      <c r="G53" s="27" t="s">
        <v>595</v>
      </c>
      <c r="H53" s="27" t="s">
        <v>11</v>
      </c>
      <c r="I53" s="65">
        <v>18</v>
      </c>
      <c r="J53" s="27" t="str">
        <f>VLOOKUP(D53,ČP2026!$B$3:$C$455,2,FALSE())</f>
        <v>ČERNÁ Magdalena</v>
      </c>
    </row>
    <row r="54" spans="1:10" ht="13.9" customHeight="1">
      <c r="A54" s="24">
        <v>15</v>
      </c>
      <c r="B54" s="24">
        <v>133</v>
      </c>
      <c r="C54" s="23">
        <v>0</v>
      </c>
      <c r="D54" s="24">
        <v>890705</v>
      </c>
      <c r="E54" s="27" t="s">
        <v>318</v>
      </c>
      <c r="F54" s="27">
        <v>2013</v>
      </c>
      <c r="G54" s="27" t="s">
        <v>595</v>
      </c>
      <c r="H54" s="27" t="s">
        <v>11</v>
      </c>
      <c r="I54" s="65">
        <v>16</v>
      </c>
      <c r="J54" s="27" t="str">
        <f>VLOOKUP(D54,ČP2026!$B$3:$C$455,2,FALSE())</f>
        <v>Konečná Ema</v>
      </c>
    </row>
    <row r="55" spans="1:10" ht="13.9" customHeight="1">
      <c r="A55" s="24">
        <v>16</v>
      </c>
      <c r="B55" s="24">
        <v>136</v>
      </c>
      <c r="C55" s="23">
        <v>0</v>
      </c>
      <c r="D55" s="24">
        <v>890710</v>
      </c>
      <c r="E55" s="27" t="s">
        <v>319</v>
      </c>
      <c r="F55" s="27">
        <v>2014</v>
      </c>
      <c r="G55" s="27" t="s">
        <v>595</v>
      </c>
      <c r="H55" s="27" t="s">
        <v>11</v>
      </c>
      <c r="I55" s="65">
        <v>15</v>
      </c>
      <c r="J55" s="27" t="str">
        <f>VLOOKUP(D55,ČP2026!$B$3:$C$455,2,FALSE())</f>
        <v>Jiříková Markéta</v>
      </c>
    </row>
    <row r="57" spans="1:10" ht="13.9" customHeight="1">
      <c r="A57" s="29" t="s">
        <v>735</v>
      </c>
      <c r="B57" s="29" t="s">
        <v>788</v>
      </c>
      <c r="C57" s="28" t="s">
        <v>712</v>
      </c>
      <c r="D57" s="29" t="s">
        <v>737</v>
      </c>
      <c r="E57" s="71" t="s">
        <v>738</v>
      </c>
      <c r="F57" s="28" t="s">
        <v>139</v>
      </c>
      <c r="G57" s="28" t="s">
        <v>140</v>
      </c>
      <c r="H57" s="28" t="s">
        <v>141</v>
      </c>
      <c r="I57" s="30" t="s">
        <v>715</v>
      </c>
    </row>
    <row r="58" spans="1:10" ht="13.9" customHeight="1">
      <c r="A58" s="24">
        <v>1</v>
      </c>
      <c r="B58" s="24">
        <v>143</v>
      </c>
      <c r="C58" s="23">
        <v>0</v>
      </c>
      <c r="D58" s="24">
        <v>887880</v>
      </c>
      <c r="E58" s="27" t="s">
        <v>241</v>
      </c>
      <c r="F58" s="27" t="s">
        <v>117</v>
      </c>
      <c r="G58" s="27" t="s">
        <v>128</v>
      </c>
      <c r="H58" s="27" t="s">
        <v>11</v>
      </c>
      <c r="I58" s="65">
        <v>70</v>
      </c>
      <c r="J58" s="27" t="str">
        <f>VLOOKUP(D58,ČP2026!$B$3:$C$455,2,FALSE())</f>
        <v>Novotná Luisa Anna</v>
      </c>
    </row>
    <row r="59" spans="1:10" ht="13.9" customHeight="1">
      <c r="A59" s="24">
        <v>2</v>
      </c>
      <c r="B59" s="24">
        <v>141</v>
      </c>
      <c r="C59" s="23">
        <v>0</v>
      </c>
      <c r="D59" s="24">
        <v>890401</v>
      </c>
      <c r="E59" s="27" t="s">
        <v>242</v>
      </c>
      <c r="F59" s="27">
        <v>2015</v>
      </c>
      <c r="G59" s="27" t="s">
        <v>128</v>
      </c>
      <c r="H59" s="27" t="s">
        <v>11</v>
      </c>
      <c r="I59" s="65">
        <v>56</v>
      </c>
      <c r="J59" s="27" t="str">
        <f>VLOOKUP(D59,ČP2026!$B$3:$C$455,2,FALSE())</f>
        <v>Andres Hana</v>
      </c>
    </row>
    <row r="60" spans="1:10" ht="13.9" customHeight="1">
      <c r="A60" s="24">
        <v>3</v>
      </c>
      <c r="B60" s="24">
        <v>145</v>
      </c>
      <c r="C60" s="23">
        <v>0</v>
      </c>
      <c r="D60" s="24">
        <v>890440</v>
      </c>
      <c r="E60" s="27" t="s">
        <v>787</v>
      </c>
      <c r="F60" s="27">
        <v>2015</v>
      </c>
      <c r="G60" s="27" t="s">
        <v>128</v>
      </c>
      <c r="H60" s="27" t="s">
        <v>11</v>
      </c>
      <c r="I60" s="65">
        <v>42</v>
      </c>
      <c r="J60" s="27" t="str">
        <f>VLOOKUP(D60,ČP2026!$B$3:$C$455,2,FALSE())</f>
        <v>PUCHTOVÁ Valentina</v>
      </c>
    </row>
    <row r="61" spans="1:10" ht="13.9" customHeight="1">
      <c r="A61" s="24">
        <v>4</v>
      </c>
      <c r="B61" s="24">
        <v>146</v>
      </c>
      <c r="C61" s="23">
        <v>0</v>
      </c>
      <c r="D61" s="24" t="s">
        <v>296</v>
      </c>
      <c r="E61" s="27" t="s">
        <v>297</v>
      </c>
      <c r="F61" s="27">
        <v>2015</v>
      </c>
      <c r="G61" s="27" t="s">
        <v>128</v>
      </c>
      <c r="H61" s="27" t="s">
        <v>11</v>
      </c>
      <c r="I61" s="65">
        <v>35</v>
      </c>
      <c r="J61" s="27" t="e">
        <f>VLOOKUP(D61,ČP2026!$B$3:$C$455,2,FALSE())</f>
        <v>#N/A</v>
      </c>
    </row>
    <row r="62" spans="1:10" ht="13.9" customHeight="1">
      <c r="A62" s="24">
        <v>5</v>
      </c>
      <c r="B62" s="24">
        <v>142</v>
      </c>
      <c r="C62" s="23">
        <v>0</v>
      </c>
      <c r="D62" s="24">
        <v>811415</v>
      </c>
      <c r="E62" s="27" t="s">
        <v>650</v>
      </c>
      <c r="F62" s="27">
        <v>2015</v>
      </c>
      <c r="G62" s="27" t="s">
        <v>128</v>
      </c>
      <c r="H62" s="27" t="s">
        <v>11</v>
      </c>
      <c r="I62" s="65">
        <v>31.5</v>
      </c>
      <c r="J62" s="27" t="str">
        <f>VLOOKUP(D62,ČP2026!$B$3:$C$455,2,FALSE())</f>
        <v>PÁTEK Thea</v>
      </c>
    </row>
    <row r="63" spans="1:10" ht="13.9" customHeight="1">
      <c r="A63" s="24">
        <v>6</v>
      </c>
      <c r="B63" s="24">
        <v>144</v>
      </c>
      <c r="C63" s="23">
        <v>0</v>
      </c>
      <c r="D63" s="24">
        <v>890598</v>
      </c>
      <c r="E63" s="27" t="s">
        <v>293</v>
      </c>
      <c r="F63" s="27">
        <v>2015</v>
      </c>
      <c r="G63" s="27" t="s">
        <v>128</v>
      </c>
      <c r="H63" s="27" t="s">
        <v>11</v>
      </c>
      <c r="I63" s="65">
        <v>28</v>
      </c>
      <c r="J63" s="27" t="str">
        <f>VLOOKUP(D63,ČP2026!$B$3:$C$455,2,FALSE())</f>
        <v>Černá Beáta</v>
      </c>
    </row>
    <row r="64" spans="1:10" ht="13.9" customHeight="1">
      <c r="A64" s="24">
        <v>7</v>
      </c>
      <c r="B64" s="24">
        <v>147</v>
      </c>
      <c r="C64" s="23">
        <v>0</v>
      </c>
      <c r="D64" s="24">
        <v>890439</v>
      </c>
      <c r="E64" s="27" t="s">
        <v>794</v>
      </c>
      <c r="F64" s="27">
        <v>2015</v>
      </c>
      <c r="G64" s="27" t="s">
        <v>128</v>
      </c>
      <c r="H64" s="27" t="s">
        <v>11</v>
      </c>
      <c r="I64" s="65">
        <v>25.2</v>
      </c>
      <c r="J64" s="27" t="str">
        <f>VLOOKUP(D64,ČP2026!$B$3:$C$455,2,FALSE())</f>
        <v>KOPAČKOVÁ Agáta</v>
      </c>
    </row>
    <row r="66" spans="1:10" ht="13.9" customHeight="1">
      <c r="A66" s="29" t="s">
        <v>735</v>
      </c>
      <c r="B66" s="29" t="s">
        <v>788</v>
      </c>
      <c r="C66" s="28" t="s">
        <v>712</v>
      </c>
      <c r="D66" s="29" t="s">
        <v>737</v>
      </c>
      <c r="E66" s="71" t="s">
        <v>738</v>
      </c>
      <c r="F66" s="28" t="s">
        <v>139</v>
      </c>
      <c r="G66" s="28" t="s">
        <v>140</v>
      </c>
      <c r="H66" s="28" t="s">
        <v>141</v>
      </c>
      <c r="I66" s="30" t="s">
        <v>715</v>
      </c>
    </row>
    <row r="67" spans="1:10" ht="13.9" customHeight="1">
      <c r="A67" s="24">
        <v>1</v>
      </c>
      <c r="B67" s="24">
        <v>155</v>
      </c>
      <c r="C67" s="23">
        <v>0</v>
      </c>
      <c r="D67" s="24">
        <v>889228</v>
      </c>
      <c r="E67" s="27" t="s">
        <v>510</v>
      </c>
      <c r="F67" s="27">
        <v>2015</v>
      </c>
      <c r="G67" s="27" t="s">
        <v>114</v>
      </c>
      <c r="H67" s="27" t="s">
        <v>11</v>
      </c>
      <c r="I67" s="65">
        <v>80</v>
      </c>
      <c r="J67" s="27" t="str">
        <f>VLOOKUP(D67,ČP2026!$B$3:$C$455,2,FALSE())</f>
        <v>Štefka Kryštof</v>
      </c>
    </row>
    <row r="68" spans="1:10" ht="13.9" customHeight="1">
      <c r="A68" s="24">
        <v>2</v>
      </c>
      <c r="B68" s="24">
        <v>151</v>
      </c>
      <c r="C68" s="23">
        <v>0</v>
      </c>
      <c r="D68" s="24">
        <v>777028</v>
      </c>
      <c r="E68" s="27" t="s">
        <v>514</v>
      </c>
      <c r="F68" s="27">
        <v>2016</v>
      </c>
      <c r="G68" s="27" t="s">
        <v>114</v>
      </c>
      <c r="H68" s="27" t="s">
        <v>11</v>
      </c>
      <c r="I68" s="65">
        <v>64</v>
      </c>
      <c r="J68" s="27" t="str">
        <f>VLOOKUP(D68,ČP2026!$B$3:$C$455,2,FALSE())</f>
        <v>Koucký Robin</v>
      </c>
    </row>
    <row r="69" spans="1:10" ht="13.9" customHeight="1">
      <c r="A69" s="24">
        <v>3</v>
      </c>
      <c r="B69" s="24">
        <v>152</v>
      </c>
      <c r="C69" s="23">
        <v>0</v>
      </c>
      <c r="D69" s="24">
        <v>777621</v>
      </c>
      <c r="E69" s="27" t="s">
        <v>511</v>
      </c>
      <c r="F69" s="27">
        <v>2015</v>
      </c>
      <c r="G69" s="27" t="s">
        <v>114</v>
      </c>
      <c r="H69" s="27" t="s">
        <v>11</v>
      </c>
      <c r="I69" s="65">
        <v>48</v>
      </c>
      <c r="J69" s="27" t="str">
        <f>VLOOKUP(D69,ČP2026!$B$3:$C$455,2,FALSE())</f>
        <v>Černý Adam</v>
      </c>
    </row>
    <row r="70" spans="1:10" ht="13.9" customHeight="1">
      <c r="A70" s="24">
        <v>4</v>
      </c>
      <c r="B70" s="24">
        <v>156</v>
      </c>
      <c r="C70" s="23">
        <v>0</v>
      </c>
      <c r="D70" s="24">
        <v>778173</v>
      </c>
      <c r="E70" s="27" t="s">
        <v>649</v>
      </c>
      <c r="F70" s="27">
        <v>2018</v>
      </c>
      <c r="G70" s="27" t="s">
        <v>114</v>
      </c>
      <c r="H70" s="27" t="s">
        <v>11</v>
      </c>
      <c r="I70" s="65">
        <v>40</v>
      </c>
      <c r="J70" s="27" t="str">
        <f>VLOOKUP(D70,ČP2026!$B$3:$C$455,2,FALSE())</f>
        <v>NOSEK Jaroslav</v>
      </c>
    </row>
    <row r="71" spans="1:10" ht="13.9" customHeight="1">
      <c r="A71" s="24">
        <v>5</v>
      </c>
      <c r="B71" s="24">
        <v>159</v>
      </c>
      <c r="C71" s="23">
        <v>0</v>
      </c>
      <c r="D71" s="24" t="s">
        <v>532</v>
      </c>
      <c r="E71" s="27" t="s">
        <v>795</v>
      </c>
      <c r="F71" s="27">
        <v>2015</v>
      </c>
      <c r="G71" s="27" t="s">
        <v>114</v>
      </c>
      <c r="H71" s="27" t="s">
        <v>11</v>
      </c>
      <c r="I71" s="65">
        <v>36</v>
      </c>
      <c r="J71" s="27" t="e">
        <f>VLOOKUP(D71,ČP2026!$B$3:$C$455,2,FALSE())</f>
        <v>#N/A</v>
      </c>
    </row>
    <row r="72" spans="1:10" ht="13.9" customHeight="1">
      <c r="A72" s="24">
        <v>6</v>
      </c>
      <c r="B72" s="24">
        <v>158</v>
      </c>
      <c r="C72" s="23">
        <v>0</v>
      </c>
      <c r="D72" s="24">
        <v>779103</v>
      </c>
      <c r="E72" s="27" t="s">
        <v>796</v>
      </c>
      <c r="F72" s="27">
        <v>2017</v>
      </c>
      <c r="G72" s="27" t="s">
        <v>114</v>
      </c>
      <c r="H72" s="27" t="s">
        <v>11</v>
      </c>
      <c r="I72" s="65">
        <v>32</v>
      </c>
      <c r="J72" s="27" t="str">
        <f>VLOOKUP(D72,ČP2026!$B$3:$C$455,2,FALSE())</f>
        <v>SÁDOVSKÝ Šimon</v>
      </c>
    </row>
    <row r="73" spans="1:10" ht="13.9" customHeight="1">
      <c r="A73" s="24">
        <v>7</v>
      </c>
      <c r="B73" s="24">
        <v>157</v>
      </c>
      <c r="C73" s="23">
        <v>0</v>
      </c>
      <c r="D73" s="24">
        <v>705444</v>
      </c>
      <c r="E73" s="27" t="s">
        <v>797</v>
      </c>
      <c r="F73" s="27">
        <v>2017</v>
      </c>
      <c r="G73" s="27" t="s">
        <v>114</v>
      </c>
      <c r="H73" s="27" t="s">
        <v>11</v>
      </c>
      <c r="I73" s="65">
        <v>28.8</v>
      </c>
      <c r="J73" s="27" t="str">
        <f>VLOOKUP(D73,ČP2026!$B$3:$C$455,2,FALSE())</f>
        <v>HARTL Jakub</v>
      </c>
    </row>
    <row r="74" spans="1:10" ht="13.9" customHeight="1">
      <c r="A74" s="24">
        <v>8</v>
      </c>
      <c r="B74" s="24">
        <v>154</v>
      </c>
      <c r="C74" s="23">
        <v>0</v>
      </c>
      <c r="D74" s="24">
        <v>777654</v>
      </c>
      <c r="E74" s="27" t="s">
        <v>515</v>
      </c>
      <c r="F74" s="27">
        <v>2019</v>
      </c>
      <c r="G74" s="27" t="s">
        <v>114</v>
      </c>
      <c r="H74" s="27" t="s">
        <v>11</v>
      </c>
      <c r="I74" s="65">
        <v>25.6</v>
      </c>
      <c r="J74" s="27" t="str">
        <f>VLOOKUP(D74,ČP2026!$B$3:$C$455,2,FALSE())</f>
        <v>Kolman Darek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20"/>
  <sheetViews>
    <sheetView workbookViewId="0"/>
  </sheetViews>
  <sheetFormatPr defaultRowHeight="13.5"/>
  <sheetData>
    <row r="1" spans="1:11" ht="13.9" customHeight="1">
      <c r="A1" s="28" t="s">
        <v>735</v>
      </c>
      <c r="B1" s="28" t="s">
        <v>736</v>
      </c>
      <c r="C1" s="28" t="s">
        <v>712</v>
      </c>
      <c r="D1" s="29" t="s">
        <v>737</v>
      </c>
      <c r="E1" s="29" t="s">
        <v>738</v>
      </c>
      <c r="F1" s="28" t="s">
        <v>139</v>
      </c>
      <c r="G1" s="28" t="s">
        <v>140</v>
      </c>
      <c r="H1" s="28" t="s">
        <v>141</v>
      </c>
      <c r="I1" s="30" t="s">
        <v>798</v>
      </c>
    </row>
    <row r="2" spans="1:11" ht="13.9" customHeight="1">
      <c r="A2" s="23">
        <v>1</v>
      </c>
      <c r="B2" s="23">
        <v>154</v>
      </c>
      <c r="C2" s="23">
        <v>0</v>
      </c>
      <c r="D2" s="24">
        <v>887899</v>
      </c>
      <c r="E2" s="24" t="s">
        <v>702</v>
      </c>
      <c r="F2" s="23">
        <v>2015</v>
      </c>
      <c r="G2" s="23" t="s">
        <v>128</v>
      </c>
      <c r="H2" s="23" t="s">
        <v>11</v>
      </c>
      <c r="I2" s="25">
        <v>80</v>
      </c>
      <c r="K2" s="27" t="str">
        <f>VLOOKUP(D2,ČP2026!$B$3:$C$457,2,FALSE())</f>
        <v>Holubová Věra</v>
      </c>
    </row>
    <row r="3" spans="1:11" ht="13.9" customHeight="1">
      <c r="A3" s="23">
        <v>2</v>
      </c>
      <c r="B3" s="23">
        <v>152</v>
      </c>
      <c r="C3" s="23">
        <v>0</v>
      </c>
      <c r="D3" s="24">
        <v>887880</v>
      </c>
      <c r="E3" s="24" t="s">
        <v>799</v>
      </c>
      <c r="F3" s="23">
        <v>2016</v>
      </c>
      <c r="G3" s="23" t="s">
        <v>128</v>
      </c>
      <c r="H3" s="23" t="s">
        <v>11</v>
      </c>
      <c r="I3" s="25">
        <v>64</v>
      </c>
      <c r="K3" s="27" t="str">
        <f>VLOOKUP(D3,ČP2026!$B$3:$C$457,2,FALSE())</f>
        <v>Novotná Luisa Anna</v>
      </c>
    </row>
    <row r="4" spans="1:11" ht="13.9" customHeight="1">
      <c r="A4" s="23">
        <v>3</v>
      </c>
      <c r="B4" s="23">
        <v>156</v>
      </c>
      <c r="C4" s="23">
        <v>0</v>
      </c>
      <c r="D4" s="24">
        <v>887898</v>
      </c>
      <c r="E4" s="24" t="s">
        <v>800</v>
      </c>
      <c r="F4" s="23">
        <v>2016</v>
      </c>
      <c r="G4" s="23" t="s">
        <v>128</v>
      </c>
      <c r="H4" s="23" t="s">
        <v>11</v>
      </c>
      <c r="I4" s="25">
        <v>48</v>
      </c>
      <c r="K4" s="27" t="str">
        <f>VLOOKUP(D4,ČP2026!$B$3:$C$457,2,FALSE())</f>
        <v>Pažoutová Natálie</v>
      </c>
    </row>
    <row r="5" spans="1:11" ht="13.9" customHeight="1">
      <c r="A5" s="23">
        <v>4</v>
      </c>
      <c r="B5" s="23">
        <v>151</v>
      </c>
      <c r="C5" s="23">
        <v>0</v>
      </c>
      <c r="D5" s="24">
        <v>890401</v>
      </c>
      <c r="E5" s="24" t="s">
        <v>242</v>
      </c>
      <c r="F5" s="23">
        <v>2015</v>
      </c>
      <c r="G5" s="23" t="s">
        <v>128</v>
      </c>
      <c r="H5" s="23" t="s">
        <v>11</v>
      </c>
      <c r="I5" s="25">
        <v>40</v>
      </c>
      <c r="K5" s="27" t="str">
        <f>VLOOKUP(D5,ČP2026!$B$3:$C$457,2,FALSE())</f>
        <v>Andres Hana</v>
      </c>
    </row>
    <row r="6" spans="1:11" ht="13.9" customHeight="1">
      <c r="A6" s="23">
        <v>5</v>
      </c>
      <c r="B6" s="23">
        <v>155</v>
      </c>
      <c r="C6" s="23">
        <v>0</v>
      </c>
      <c r="D6" s="24">
        <v>811415</v>
      </c>
      <c r="E6" s="24" t="s">
        <v>801</v>
      </c>
      <c r="F6" s="23">
        <v>2015</v>
      </c>
      <c r="G6" s="23" t="s">
        <v>128</v>
      </c>
      <c r="H6" s="23" t="s">
        <v>11</v>
      </c>
      <c r="I6" s="25">
        <v>36</v>
      </c>
      <c r="K6" s="27" t="str">
        <f>VLOOKUP(D6,ČP2026!$B$3:$C$457,2,FALSE())</f>
        <v>PÁTEK Thea</v>
      </c>
    </row>
    <row r="7" spans="1:11" ht="13.9" customHeight="1">
      <c r="A7" s="23">
        <v>6</v>
      </c>
      <c r="B7" s="23">
        <v>158</v>
      </c>
      <c r="C7" s="23">
        <v>0</v>
      </c>
      <c r="D7" s="24">
        <v>887094</v>
      </c>
      <c r="E7" s="24" t="s">
        <v>802</v>
      </c>
      <c r="F7" s="23">
        <v>2016</v>
      </c>
      <c r="G7" s="23" t="s">
        <v>128</v>
      </c>
      <c r="H7" s="23" t="s">
        <v>11</v>
      </c>
      <c r="I7" s="25">
        <v>32</v>
      </c>
      <c r="K7" s="27" t="str">
        <f>VLOOKUP(D7,ČP2026!$B$3:$C$457,2,FALSE())</f>
        <v>Bendová Ema</v>
      </c>
    </row>
    <row r="8" spans="1:11" ht="13.9" customHeight="1">
      <c r="A8" s="23">
        <v>7</v>
      </c>
      <c r="B8" s="23">
        <v>157</v>
      </c>
      <c r="C8" s="23">
        <v>0</v>
      </c>
      <c r="D8" s="24">
        <v>890440</v>
      </c>
      <c r="E8" s="24" t="s">
        <v>803</v>
      </c>
      <c r="F8" s="23">
        <v>2015</v>
      </c>
      <c r="G8" s="23" t="s">
        <v>128</v>
      </c>
      <c r="H8" s="23" t="s">
        <v>11</v>
      </c>
      <c r="I8" s="25">
        <v>28.8</v>
      </c>
      <c r="K8" s="27" t="str">
        <f>VLOOKUP(D8,ČP2026!$B$3:$C$457,2,FALSE())</f>
        <v>PUCHTOVÁ Valentina</v>
      </c>
    </row>
    <row r="9" spans="1:11" ht="13.9" customHeight="1">
      <c r="A9" s="23">
        <v>8</v>
      </c>
      <c r="B9" s="23">
        <v>153</v>
      </c>
      <c r="C9" s="23">
        <v>0</v>
      </c>
      <c r="D9" s="24">
        <v>890598</v>
      </c>
      <c r="E9" s="24" t="s">
        <v>804</v>
      </c>
      <c r="F9" s="23">
        <v>2015</v>
      </c>
      <c r="G9" s="23" t="s">
        <v>128</v>
      </c>
      <c r="H9" s="23" t="s">
        <v>11</v>
      </c>
      <c r="I9" s="25">
        <v>25.6</v>
      </c>
      <c r="K9" s="27" t="str">
        <f>VLOOKUP(D9,ČP2026!$B$3:$C$457,2,FALSE())</f>
        <v>Černá Beáta</v>
      </c>
    </row>
    <row r="10" spans="1:11" ht="13.9" customHeight="1">
      <c r="A10" s="28" t="s">
        <v>735</v>
      </c>
      <c r="B10" s="28" t="s">
        <v>736</v>
      </c>
      <c r="C10" s="28" t="s">
        <v>712</v>
      </c>
      <c r="D10" s="29" t="s">
        <v>737</v>
      </c>
      <c r="E10" s="29" t="s">
        <v>738</v>
      </c>
      <c r="F10" s="28" t="s">
        <v>139</v>
      </c>
      <c r="G10" s="28" t="s">
        <v>140</v>
      </c>
      <c r="H10" s="28" t="s">
        <v>141</v>
      </c>
      <c r="I10" s="30" t="s">
        <v>805</v>
      </c>
      <c r="K10" s="27" t="e">
        <f>VLOOKUP(D10,ČP2026!$B$3:$C$457,2,FALSE())</f>
        <v>#N/A</v>
      </c>
    </row>
    <row r="11" spans="1:11" ht="13.9" customHeight="1">
      <c r="A11" s="23" t="s">
        <v>806</v>
      </c>
      <c r="B11" s="23">
        <v>61</v>
      </c>
      <c r="D11" s="24">
        <v>889228</v>
      </c>
      <c r="E11" s="24" t="s">
        <v>699</v>
      </c>
      <c r="F11" s="23">
        <v>2015</v>
      </c>
      <c r="G11" s="23" t="s">
        <v>114</v>
      </c>
      <c r="H11" s="23" t="s">
        <v>11</v>
      </c>
      <c r="I11" s="25">
        <v>90</v>
      </c>
      <c r="K11" s="27" t="str">
        <f>VLOOKUP(D11,ČP2026!$B$3:$C$457,2,FALSE())</f>
        <v>Štefka Kryštof</v>
      </c>
    </row>
    <row r="12" spans="1:11" ht="13.9" customHeight="1">
      <c r="A12" s="23" t="s">
        <v>807</v>
      </c>
      <c r="B12" s="23">
        <v>68</v>
      </c>
      <c r="D12" s="24">
        <v>774476</v>
      </c>
      <c r="E12" s="24" t="s">
        <v>516</v>
      </c>
      <c r="F12" s="23">
        <v>2016</v>
      </c>
      <c r="G12" s="23" t="s">
        <v>114</v>
      </c>
      <c r="H12" s="23" t="s">
        <v>11</v>
      </c>
      <c r="I12" s="25">
        <v>72</v>
      </c>
      <c r="K12" s="27" t="str">
        <f>VLOOKUP(D12,ČP2026!$B$3:$C$457,2,FALSE())</f>
        <v>Veber Viliam</v>
      </c>
    </row>
    <row r="13" spans="1:11" ht="13.9" customHeight="1">
      <c r="A13" s="23" t="s">
        <v>808</v>
      </c>
      <c r="B13" s="23">
        <v>65</v>
      </c>
      <c r="D13" s="24">
        <v>774474</v>
      </c>
      <c r="E13" s="24" t="s">
        <v>513</v>
      </c>
      <c r="F13" s="23">
        <v>2015</v>
      </c>
      <c r="G13" s="23" t="s">
        <v>114</v>
      </c>
      <c r="H13" s="23" t="s">
        <v>11</v>
      </c>
      <c r="I13" s="25">
        <v>54</v>
      </c>
      <c r="K13" s="27" t="str">
        <f>VLOOKUP(D13,ČP2026!$B$3:$C$457,2,FALSE())</f>
        <v>Skrbek Adam</v>
      </c>
    </row>
    <row r="14" spans="1:11" ht="13.9" customHeight="1">
      <c r="A14" s="23" t="s">
        <v>809</v>
      </c>
      <c r="B14" s="23">
        <v>63</v>
      </c>
      <c r="D14" s="24">
        <v>777028</v>
      </c>
      <c r="E14" s="24" t="s">
        <v>810</v>
      </c>
      <c r="F14" s="23">
        <v>2016</v>
      </c>
      <c r="G14" s="23" t="s">
        <v>114</v>
      </c>
      <c r="H14" s="23" t="s">
        <v>11</v>
      </c>
      <c r="I14" s="25">
        <v>45</v>
      </c>
      <c r="K14" s="27" t="str">
        <f>VLOOKUP(D14,ČP2026!$B$3:$C$457,2,FALSE())</f>
        <v>Koucký Robin</v>
      </c>
    </row>
    <row r="15" spans="1:11" ht="13.9" customHeight="1">
      <c r="A15" s="23" t="s">
        <v>811</v>
      </c>
      <c r="B15" s="23">
        <v>62</v>
      </c>
      <c r="D15" s="24">
        <v>777621</v>
      </c>
      <c r="E15" s="24" t="s">
        <v>812</v>
      </c>
      <c r="F15" s="23">
        <v>2015</v>
      </c>
      <c r="G15" s="23" t="s">
        <v>114</v>
      </c>
      <c r="H15" s="23" t="s">
        <v>11</v>
      </c>
      <c r="I15" s="25">
        <v>40.5</v>
      </c>
      <c r="K15" s="27" t="str">
        <f>VLOOKUP(D15,ČP2026!$B$3:$C$457,2,FALSE())</f>
        <v>Černý Adam</v>
      </c>
    </row>
    <row r="16" spans="1:11" ht="13.9" customHeight="1">
      <c r="A16" s="23" t="s">
        <v>813</v>
      </c>
      <c r="B16" s="23">
        <v>69</v>
      </c>
      <c r="D16" s="24">
        <v>776155</v>
      </c>
      <c r="E16" s="24" t="s">
        <v>814</v>
      </c>
      <c r="F16" s="23">
        <v>2015</v>
      </c>
      <c r="G16" s="23" t="s">
        <v>114</v>
      </c>
      <c r="H16" s="23" t="s">
        <v>11</v>
      </c>
      <c r="I16" s="25">
        <v>36</v>
      </c>
      <c r="K16" s="27" t="str">
        <f>VLOOKUP(D16,ČP2026!$B$3:$C$457,2,FALSE())</f>
        <v>Válek Matěj</v>
      </c>
    </row>
    <row r="17" spans="1:11" ht="13.9" customHeight="1">
      <c r="A17" s="23" t="s">
        <v>815</v>
      </c>
      <c r="B17" s="23">
        <v>66</v>
      </c>
      <c r="D17" s="24">
        <v>773631</v>
      </c>
      <c r="E17" s="24" t="s">
        <v>816</v>
      </c>
      <c r="F17" s="23">
        <v>2019</v>
      </c>
      <c r="G17" s="23" t="s">
        <v>114</v>
      </c>
      <c r="H17" s="23" t="s">
        <v>11</v>
      </c>
      <c r="I17" s="25">
        <v>32.4</v>
      </c>
      <c r="K17" s="27" t="str">
        <f>VLOOKUP(D17,ČP2026!$B$3:$C$457,2,FALSE())</f>
        <v>Běhal Erik</v>
      </c>
    </row>
    <row r="18" spans="1:11" ht="13.9" customHeight="1">
      <c r="A18" s="23" t="s">
        <v>817</v>
      </c>
      <c r="B18" s="23">
        <v>64</v>
      </c>
      <c r="D18" s="24">
        <v>777654</v>
      </c>
      <c r="E18" s="24" t="s">
        <v>515</v>
      </c>
      <c r="F18" s="23">
        <v>2019</v>
      </c>
      <c r="G18" s="23" t="s">
        <v>114</v>
      </c>
      <c r="H18" s="23" t="s">
        <v>11</v>
      </c>
      <c r="I18" s="25">
        <v>28.8</v>
      </c>
      <c r="K18" s="27" t="str">
        <f>VLOOKUP(D18,ČP2026!$B$3:$C$457,2,FALSE())</f>
        <v>Kolman Darek</v>
      </c>
    </row>
    <row r="19" spans="1:11" ht="13.9" customHeight="1">
      <c r="A19" s="23" t="s">
        <v>818</v>
      </c>
      <c r="B19" s="23">
        <v>67</v>
      </c>
      <c r="D19" s="24">
        <v>709346</v>
      </c>
      <c r="E19" s="24" t="s">
        <v>519</v>
      </c>
      <c r="F19" s="23">
        <v>2018</v>
      </c>
      <c r="G19" s="23" t="s">
        <v>114</v>
      </c>
      <c r="H19" s="23" t="s">
        <v>11</v>
      </c>
      <c r="I19" s="25">
        <v>26.1</v>
      </c>
      <c r="K19" s="27" t="str">
        <f>VLOOKUP(D19,ČP2026!$B$3:$C$457,2,FALSE())</f>
        <v>Skrbek Jakub</v>
      </c>
    </row>
    <row r="20" spans="1:11" ht="13.9" customHeight="1">
      <c r="A20" s="28" t="s">
        <v>735</v>
      </c>
      <c r="B20" s="28" t="s">
        <v>736</v>
      </c>
      <c r="C20" s="28" t="s">
        <v>712</v>
      </c>
      <c r="D20" s="29" t="s">
        <v>737</v>
      </c>
      <c r="E20" s="29" t="s">
        <v>738</v>
      </c>
      <c r="F20" s="28" t="s">
        <v>139</v>
      </c>
      <c r="G20" s="28" t="s">
        <v>140</v>
      </c>
      <c r="H20" s="28" t="s">
        <v>141</v>
      </c>
      <c r="I20" s="30" t="s">
        <v>805</v>
      </c>
      <c r="K20" s="27" t="e">
        <f>VLOOKUP(D20,ČP2026!$B$3:$C$457,2,FALSE())</f>
        <v>#N/A</v>
      </c>
    </row>
    <row r="21" spans="1:11" ht="13.9" customHeight="1">
      <c r="A21" s="23">
        <v>1</v>
      </c>
      <c r="B21" s="23">
        <v>48</v>
      </c>
      <c r="C21" s="23">
        <v>0</v>
      </c>
      <c r="D21" s="24">
        <v>1108</v>
      </c>
      <c r="E21" s="24" t="s">
        <v>819</v>
      </c>
      <c r="F21" s="23">
        <v>2011</v>
      </c>
      <c r="G21" s="23" t="s">
        <v>606</v>
      </c>
      <c r="H21" s="23" t="s">
        <v>388</v>
      </c>
      <c r="I21" s="25">
        <v>100</v>
      </c>
      <c r="K21" s="27" t="str">
        <f>VLOOKUP(D21,ČP2026!$B$3:$C$457,2,FALSE())</f>
        <v>Pokorádi Károly</v>
      </c>
    </row>
    <row r="22" spans="1:11" ht="13.9" customHeight="1">
      <c r="A22" s="23">
        <v>2</v>
      </c>
      <c r="B22" s="23">
        <v>41</v>
      </c>
      <c r="C22" s="23">
        <v>0</v>
      </c>
      <c r="D22" s="24">
        <v>776146</v>
      </c>
      <c r="E22" s="24" t="s">
        <v>820</v>
      </c>
      <c r="F22" s="23">
        <v>2011</v>
      </c>
      <c r="G22" s="23" t="s">
        <v>606</v>
      </c>
      <c r="H22" s="23" t="s">
        <v>11</v>
      </c>
      <c r="I22" s="25">
        <v>80</v>
      </c>
      <c r="K22" s="27" t="str">
        <f>VLOOKUP(D22,ČP2026!$B$3:$C$457,2,FALSE())</f>
        <v>Panuška David</v>
      </c>
    </row>
    <row r="23" spans="1:11" ht="13.9" customHeight="1">
      <c r="A23" s="23">
        <v>3</v>
      </c>
      <c r="B23" s="23">
        <v>42</v>
      </c>
      <c r="C23" s="23">
        <v>0</v>
      </c>
      <c r="D23" s="24">
        <v>776450</v>
      </c>
      <c r="E23" s="24" t="s">
        <v>546</v>
      </c>
      <c r="F23" s="23">
        <v>2013</v>
      </c>
      <c r="G23" s="23" t="s">
        <v>606</v>
      </c>
      <c r="H23" s="23" t="s">
        <v>11</v>
      </c>
      <c r="I23" s="25">
        <v>60</v>
      </c>
      <c r="K23" s="27" t="str">
        <f>VLOOKUP(D23,ČP2026!$B$3:$C$457,2,FALSE())</f>
        <v>Reisinger Michal</v>
      </c>
    </row>
    <row r="24" spans="1:11" ht="13.9" customHeight="1">
      <c r="A24" s="23">
        <v>4</v>
      </c>
      <c r="B24" s="23">
        <v>43</v>
      </c>
      <c r="C24" s="23">
        <v>0</v>
      </c>
      <c r="D24" s="24">
        <v>776953</v>
      </c>
      <c r="E24" s="24" t="s">
        <v>821</v>
      </c>
      <c r="F24" s="23">
        <v>2011</v>
      </c>
      <c r="G24" s="23" t="s">
        <v>606</v>
      </c>
      <c r="H24" s="23" t="s">
        <v>11</v>
      </c>
      <c r="I24" s="25">
        <v>50</v>
      </c>
      <c r="K24" s="27" t="str">
        <f>VLOOKUP(D24,ČP2026!$B$3:$C$457,2,FALSE())</f>
        <v>Founě Jan</v>
      </c>
    </row>
    <row r="25" spans="1:11" ht="13.9" customHeight="1">
      <c r="A25" s="23">
        <v>5</v>
      </c>
      <c r="B25" s="23">
        <v>45</v>
      </c>
      <c r="C25" s="23">
        <v>0</v>
      </c>
      <c r="D25" s="24">
        <v>776256</v>
      </c>
      <c r="E25" s="24" t="s">
        <v>822</v>
      </c>
      <c r="F25" s="23">
        <v>2013</v>
      </c>
      <c r="G25" s="23" t="s">
        <v>606</v>
      </c>
      <c r="H25" s="23" t="s">
        <v>11</v>
      </c>
      <c r="I25" s="25">
        <v>45</v>
      </c>
      <c r="K25" s="27" t="str">
        <f>VLOOKUP(D25,ČP2026!$B$3:$C$457,2,FALSE())</f>
        <v>Chládek Bohumil</v>
      </c>
    </row>
    <row r="26" spans="1:11" ht="13.9" customHeight="1">
      <c r="A26" s="23">
        <v>6</v>
      </c>
      <c r="B26" s="23">
        <v>47</v>
      </c>
      <c r="C26" s="23">
        <v>0</v>
      </c>
      <c r="D26" s="24">
        <v>1510</v>
      </c>
      <c r="E26" s="24" t="s">
        <v>605</v>
      </c>
      <c r="F26" s="23">
        <v>2011</v>
      </c>
      <c r="G26" s="23" t="s">
        <v>606</v>
      </c>
      <c r="H26" s="23" t="s">
        <v>268</v>
      </c>
      <c r="I26" s="25">
        <v>40</v>
      </c>
      <c r="K26" s="27" t="str">
        <f>VLOOKUP(D26,ČP2026!$B$3:$C$457,2,FALSE())</f>
        <v>Janek Samuel</v>
      </c>
    </row>
    <row r="27" spans="1:11" ht="13.9" customHeight="1">
      <c r="A27" s="23">
        <v>7</v>
      </c>
      <c r="B27" s="23">
        <v>46</v>
      </c>
      <c r="C27" s="23">
        <v>0</v>
      </c>
      <c r="D27" s="24">
        <v>774469</v>
      </c>
      <c r="E27" s="24" t="s">
        <v>823</v>
      </c>
      <c r="F27" s="23">
        <v>2014</v>
      </c>
      <c r="G27" s="23" t="s">
        <v>606</v>
      </c>
      <c r="H27" s="23" t="s">
        <v>11</v>
      </c>
      <c r="I27" s="25">
        <v>36</v>
      </c>
      <c r="K27" s="27" t="str">
        <f>VLOOKUP(D27,ČP2026!$B$3:$C$457,2,FALSE())</f>
        <v>Holub Antonín</v>
      </c>
    </row>
    <row r="28" spans="1:11" ht="13.9" customHeight="1">
      <c r="A28" s="23">
        <v>8</v>
      </c>
      <c r="B28" s="23">
        <v>44</v>
      </c>
      <c r="C28" s="23">
        <v>0</v>
      </c>
      <c r="D28" s="24">
        <v>776145</v>
      </c>
      <c r="E28" s="24" t="s">
        <v>824</v>
      </c>
      <c r="F28" s="23">
        <v>2011</v>
      </c>
      <c r="G28" s="23" t="s">
        <v>606</v>
      </c>
      <c r="H28" s="23" t="s">
        <v>11</v>
      </c>
      <c r="I28" s="25">
        <v>32</v>
      </c>
      <c r="K28" s="27" t="str">
        <f>VLOOKUP(D28,ČP2026!$B$3:$C$457,2,FALSE())</f>
        <v>Panuška Adam</v>
      </c>
    </row>
    <row r="29" spans="1:11" ht="13.9" customHeight="1">
      <c r="A29" s="23">
        <v>9</v>
      </c>
      <c r="B29" s="23">
        <v>53</v>
      </c>
      <c r="C29" s="23">
        <v>0</v>
      </c>
      <c r="D29" s="24">
        <v>777049</v>
      </c>
      <c r="E29" s="24" t="s">
        <v>825</v>
      </c>
      <c r="F29" s="23">
        <v>2011</v>
      </c>
      <c r="G29" s="23" t="s">
        <v>606</v>
      </c>
      <c r="H29" s="23" t="s">
        <v>11</v>
      </c>
      <c r="I29" s="25">
        <v>29</v>
      </c>
      <c r="K29" s="27" t="str">
        <f>VLOOKUP(D29,ČP2026!$B$3:$C$457,2,FALSE())</f>
        <v>Jelínek Radim</v>
      </c>
    </row>
    <row r="30" spans="1:11" ht="13.9" customHeight="1">
      <c r="A30" s="23">
        <v>10</v>
      </c>
      <c r="B30" s="23">
        <v>57</v>
      </c>
      <c r="C30" s="23">
        <v>0</v>
      </c>
      <c r="D30" s="24">
        <v>1104</v>
      </c>
      <c r="E30" s="24" t="s">
        <v>826</v>
      </c>
      <c r="F30" s="23">
        <v>2013</v>
      </c>
      <c r="G30" s="23" t="s">
        <v>606</v>
      </c>
      <c r="H30" s="23" t="s">
        <v>388</v>
      </c>
      <c r="I30" s="25">
        <v>26</v>
      </c>
      <c r="K30" s="27" t="str">
        <f>VLOOKUP(D30,ČP2026!$B$3:$C$457,2,FALSE())</f>
        <v>Pokorádi Péter</v>
      </c>
    </row>
    <row r="31" spans="1:11" ht="13.9" customHeight="1">
      <c r="A31" s="23">
        <v>11</v>
      </c>
      <c r="B31" s="23">
        <v>50</v>
      </c>
      <c r="C31" s="23">
        <v>0</v>
      </c>
      <c r="D31" s="24">
        <v>777957</v>
      </c>
      <c r="E31" s="24" t="s">
        <v>827</v>
      </c>
      <c r="F31" s="23">
        <v>2011</v>
      </c>
      <c r="G31" s="23" t="s">
        <v>606</v>
      </c>
      <c r="H31" s="23" t="s">
        <v>11</v>
      </c>
      <c r="I31" s="25">
        <v>24</v>
      </c>
      <c r="K31" s="27" t="str">
        <f>VLOOKUP(D31,ČP2026!$B$3:$C$457,2,FALSE())</f>
        <v>BARTÁČEK Jan</v>
      </c>
    </row>
    <row r="32" spans="1:11" ht="13.9" customHeight="1">
      <c r="A32" s="23">
        <v>12</v>
      </c>
      <c r="B32" s="23">
        <v>51</v>
      </c>
      <c r="C32" s="23">
        <v>0</v>
      </c>
      <c r="D32" s="24">
        <v>777420</v>
      </c>
      <c r="E32" s="24" t="s">
        <v>828</v>
      </c>
      <c r="F32" s="23">
        <v>2011</v>
      </c>
      <c r="G32" s="23" t="s">
        <v>606</v>
      </c>
      <c r="H32" s="23" t="s">
        <v>11</v>
      </c>
      <c r="I32" s="25">
        <v>22</v>
      </c>
      <c r="K32" s="27" t="str">
        <f>VLOOKUP(D32,ČP2026!$B$3:$C$457,2,FALSE())</f>
        <v>ZTRACENÝ Marek</v>
      </c>
    </row>
    <row r="33" spans="1:11" ht="13.9" customHeight="1">
      <c r="A33" s="23">
        <v>13</v>
      </c>
      <c r="B33" s="23">
        <v>56</v>
      </c>
      <c r="C33" s="23">
        <v>0</v>
      </c>
      <c r="D33" s="24">
        <v>774477</v>
      </c>
      <c r="E33" s="24" t="s">
        <v>558</v>
      </c>
      <c r="F33" s="23">
        <v>2014</v>
      </c>
      <c r="G33" s="23" t="s">
        <v>606</v>
      </c>
      <c r="H33" s="23" t="s">
        <v>11</v>
      </c>
      <c r="I33" s="25">
        <v>20</v>
      </c>
      <c r="K33" s="27" t="str">
        <f>VLOOKUP(D33,ČP2026!$B$3:$C$457,2,FALSE())</f>
        <v>Malkrab Sebastien</v>
      </c>
    </row>
    <row r="34" spans="1:11" ht="13.9" customHeight="1">
      <c r="A34" s="23">
        <v>14</v>
      </c>
      <c r="B34" s="23">
        <v>55</v>
      </c>
      <c r="C34" s="23">
        <v>0</v>
      </c>
      <c r="D34" s="24">
        <v>776162</v>
      </c>
      <c r="E34" s="24" t="s">
        <v>829</v>
      </c>
      <c r="F34" s="23">
        <v>2011</v>
      </c>
      <c r="G34" s="23" t="s">
        <v>606</v>
      </c>
      <c r="H34" s="23" t="s">
        <v>11</v>
      </c>
      <c r="I34" s="25">
        <v>18</v>
      </c>
      <c r="K34" s="27" t="str">
        <f>VLOOKUP(D34,ČP2026!$B$3:$C$457,2,FALSE())</f>
        <v>Kohlman Matyáš</v>
      </c>
    </row>
    <row r="35" spans="1:11" ht="13.9" customHeight="1">
      <c r="A35" s="23">
        <v>15</v>
      </c>
      <c r="B35" s="23">
        <v>52</v>
      </c>
      <c r="C35" s="23">
        <v>0</v>
      </c>
      <c r="D35" s="24">
        <v>777617</v>
      </c>
      <c r="E35" s="24" t="s">
        <v>557</v>
      </c>
      <c r="F35" s="23">
        <v>2012</v>
      </c>
      <c r="G35" s="23" t="s">
        <v>606</v>
      </c>
      <c r="H35" s="23" t="s">
        <v>11</v>
      </c>
      <c r="I35" s="25">
        <v>16</v>
      </c>
      <c r="K35" s="27" t="str">
        <f>VLOOKUP(D35,ČP2026!$B$3:$C$457,2,FALSE())</f>
        <v>Pohan Daniel</v>
      </c>
    </row>
    <row r="36" spans="1:11" ht="13.9" customHeight="1">
      <c r="A36" s="23">
        <v>16</v>
      </c>
      <c r="B36" s="23">
        <v>54</v>
      </c>
      <c r="C36" s="23">
        <v>0</v>
      </c>
      <c r="D36" s="24">
        <v>777117</v>
      </c>
      <c r="E36" s="24" t="s">
        <v>562</v>
      </c>
      <c r="F36" s="23">
        <v>2013</v>
      </c>
      <c r="G36" s="23" t="s">
        <v>606</v>
      </c>
      <c r="H36" s="23" t="s">
        <v>11</v>
      </c>
      <c r="I36" s="25">
        <v>15</v>
      </c>
      <c r="K36" s="27" t="str">
        <f>VLOOKUP(D36,ČP2026!$B$3:$C$457,2,FALSE())</f>
        <v>Polak Bruno</v>
      </c>
    </row>
    <row r="37" spans="1:11" ht="13.9" customHeight="1">
      <c r="A37" s="23">
        <v>17</v>
      </c>
      <c r="B37" s="23">
        <v>58</v>
      </c>
      <c r="C37" s="23">
        <v>0</v>
      </c>
      <c r="D37" s="24">
        <v>1508</v>
      </c>
      <c r="E37" s="24" t="s">
        <v>830</v>
      </c>
      <c r="F37" s="23">
        <v>2012</v>
      </c>
      <c r="G37" s="23" t="s">
        <v>606</v>
      </c>
      <c r="H37" s="23" t="s">
        <v>388</v>
      </c>
      <c r="I37" s="25">
        <v>14</v>
      </c>
      <c r="K37" s="27" t="str">
        <f>VLOOKUP(D37,ČP2026!$B$3:$C$457,2,FALSE())</f>
        <v>Tóth-Kilvádi Erik</v>
      </c>
    </row>
    <row r="38" spans="1:11" ht="13.9" customHeight="1">
      <c r="A38" s="23">
        <v>18</v>
      </c>
      <c r="B38" s="23">
        <v>59</v>
      </c>
      <c r="C38" s="23">
        <v>0</v>
      </c>
      <c r="D38" s="24">
        <v>776154</v>
      </c>
      <c r="E38" s="24" t="s">
        <v>831</v>
      </c>
      <c r="F38" s="23">
        <v>2011</v>
      </c>
      <c r="G38" s="23" t="s">
        <v>606</v>
      </c>
      <c r="H38" s="23" t="s">
        <v>11</v>
      </c>
      <c r="I38" s="25">
        <v>13</v>
      </c>
      <c r="K38" s="27" t="str">
        <f>VLOOKUP(D38,ČP2026!$B$3:$C$457,2,FALSE())</f>
        <v>Válek Antonín</v>
      </c>
    </row>
    <row r="39" spans="1:11" ht="13.9" customHeight="1">
      <c r="A39" s="23">
        <v>19</v>
      </c>
      <c r="B39" s="23">
        <v>49</v>
      </c>
      <c r="C39" s="23">
        <v>0</v>
      </c>
      <c r="D39" s="24">
        <v>777770</v>
      </c>
      <c r="E39" s="24" t="s">
        <v>832</v>
      </c>
      <c r="F39" s="23">
        <v>2014</v>
      </c>
      <c r="G39" s="23" t="s">
        <v>606</v>
      </c>
      <c r="H39" s="23" t="s">
        <v>11</v>
      </c>
      <c r="I39" s="25">
        <v>12</v>
      </c>
      <c r="K39" s="27" t="str">
        <f>VLOOKUP(D39,ČP2026!$B$3:$C$457,2,FALSE())</f>
        <v>Rapant Jonáš</v>
      </c>
    </row>
    <row r="40" spans="1:11" ht="13.9" customHeight="1">
      <c r="A40" s="28" t="s">
        <v>710</v>
      </c>
      <c r="B40" s="28" t="s">
        <v>711</v>
      </c>
      <c r="C40" s="28" t="s">
        <v>712</v>
      </c>
      <c r="D40" s="29" t="s">
        <v>737</v>
      </c>
      <c r="E40" s="29" t="s">
        <v>738</v>
      </c>
      <c r="F40" s="28" t="s">
        <v>139</v>
      </c>
      <c r="G40" s="28" t="s">
        <v>140</v>
      </c>
      <c r="H40" s="28" t="s">
        <v>141</v>
      </c>
      <c r="I40" s="30" t="s">
        <v>805</v>
      </c>
      <c r="J40" s="30"/>
      <c r="K40" s="27" t="e">
        <f>VLOOKUP(D40,ČP2026!$B$3:$C$457,2,FALSE())</f>
        <v>#N/A</v>
      </c>
    </row>
    <row r="41" spans="1:11" ht="13.9" customHeight="1">
      <c r="A41" s="23">
        <v>1</v>
      </c>
      <c r="B41" s="23">
        <v>121</v>
      </c>
      <c r="C41" s="23">
        <v>0</v>
      </c>
      <c r="D41" s="24">
        <v>887885</v>
      </c>
      <c r="E41" s="24" t="s">
        <v>833</v>
      </c>
      <c r="F41" s="23">
        <v>2012</v>
      </c>
      <c r="G41" s="23" t="s">
        <v>595</v>
      </c>
      <c r="H41" s="23" t="s">
        <v>11</v>
      </c>
      <c r="I41" s="25">
        <v>100</v>
      </c>
      <c r="J41" s="25"/>
      <c r="K41" s="27" t="str">
        <f>VLOOKUP(D41,ČP2026!$B$3:$C$457,2,FALSE())</f>
        <v>Novosadová Nikol</v>
      </c>
    </row>
    <row r="42" spans="1:11" ht="13.9" customHeight="1">
      <c r="A42" s="23">
        <v>2</v>
      </c>
      <c r="B42" s="23">
        <v>128</v>
      </c>
      <c r="C42" s="23">
        <v>0</v>
      </c>
      <c r="D42" s="24">
        <v>1006</v>
      </c>
      <c r="E42" s="24" t="s">
        <v>590</v>
      </c>
      <c r="F42" s="23">
        <v>2011</v>
      </c>
      <c r="G42" s="23" t="s">
        <v>595</v>
      </c>
      <c r="H42" s="23" t="s">
        <v>388</v>
      </c>
      <c r="I42" s="25">
        <v>80</v>
      </c>
      <c r="J42" s="25"/>
      <c r="K42" s="27" t="str">
        <f>VLOOKUP(D42,ČP2026!$B$3:$C$457,2,FALSE())</f>
        <v>Schieszl Janka</v>
      </c>
    </row>
    <row r="43" spans="1:11" ht="13.9" customHeight="1">
      <c r="A43" s="23">
        <v>3</v>
      </c>
      <c r="B43" s="23">
        <v>122</v>
      </c>
      <c r="C43" s="23">
        <v>0</v>
      </c>
      <c r="D43" s="24">
        <v>889232</v>
      </c>
      <c r="E43" s="24" t="s">
        <v>834</v>
      </c>
      <c r="F43" s="23">
        <v>2012</v>
      </c>
      <c r="G43" s="23" t="s">
        <v>595</v>
      </c>
      <c r="H43" s="23" t="s">
        <v>11</v>
      </c>
      <c r="I43" s="25">
        <v>60</v>
      </c>
      <c r="J43" s="25"/>
      <c r="K43" s="27" t="str">
        <f>VLOOKUP(D43,ČP2026!$B$3:$C$457,2,FALSE())</f>
        <v>Chalupníková Dorota</v>
      </c>
    </row>
    <row r="44" spans="1:11" ht="13.9" customHeight="1">
      <c r="A44" s="23">
        <v>4</v>
      </c>
      <c r="B44" s="23">
        <v>123</v>
      </c>
      <c r="C44" s="23">
        <v>0</v>
      </c>
      <c r="D44" s="31">
        <v>886600</v>
      </c>
      <c r="E44" s="24" t="s">
        <v>835</v>
      </c>
      <c r="F44" s="23">
        <v>2012</v>
      </c>
      <c r="G44" s="23" t="s">
        <v>595</v>
      </c>
      <c r="H44" s="23" t="s">
        <v>11</v>
      </c>
      <c r="I44" s="25">
        <v>50</v>
      </c>
      <c r="J44" s="25"/>
      <c r="K44" s="27" t="str">
        <f>VLOOKUP(D44,ČP2026!$B$3:$C$457,2,FALSE())</f>
        <v>Vladařová Sofie</v>
      </c>
    </row>
    <row r="45" spans="1:11" ht="13.9" customHeight="1">
      <c r="A45" s="23">
        <v>5</v>
      </c>
      <c r="B45" s="23">
        <v>133</v>
      </c>
      <c r="C45" s="23">
        <v>0</v>
      </c>
      <c r="D45" s="24">
        <v>1509</v>
      </c>
      <c r="E45" s="24" t="s">
        <v>607</v>
      </c>
      <c r="F45" s="23">
        <v>2011</v>
      </c>
      <c r="G45" s="23" t="s">
        <v>595</v>
      </c>
      <c r="H45" s="23" t="s">
        <v>268</v>
      </c>
      <c r="I45" s="25">
        <v>45</v>
      </c>
      <c r="J45" s="25"/>
      <c r="K45" s="27" t="str">
        <f>VLOOKUP(D45,ČP2026!$B$3:$C$457,2,FALSE())</f>
        <v>Zelencik Zara</v>
      </c>
    </row>
    <row r="46" spans="1:11" ht="13.9" customHeight="1">
      <c r="A46" s="23">
        <v>6</v>
      </c>
      <c r="B46" s="23">
        <v>124</v>
      </c>
      <c r="C46" s="23">
        <v>0</v>
      </c>
      <c r="D46" s="24">
        <v>889877</v>
      </c>
      <c r="E46" s="24" t="s">
        <v>611</v>
      </c>
      <c r="F46" s="32">
        <v>2012</v>
      </c>
      <c r="G46" s="23" t="s">
        <v>595</v>
      </c>
      <c r="H46" s="23" t="s">
        <v>93</v>
      </c>
      <c r="I46" s="25">
        <v>40</v>
      </c>
      <c r="J46" s="25"/>
      <c r="K46" s="27" t="str">
        <f>VLOOKUP(D46,ČP2026!$B$3:$C$457,2,FALSE())</f>
        <v>Huliy Yaroslava</v>
      </c>
    </row>
    <row r="47" spans="1:11" ht="13.9" customHeight="1">
      <c r="A47" s="23">
        <v>7</v>
      </c>
      <c r="B47" s="23">
        <v>126</v>
      </c>
      <c r="C47" s="23">
        <v>0</v>
      </c>
      <c r="D47" s="24">
        <v>886522</v>
      </c>
      <c r="E47" s="24" t="s">
        <v>678</v>
      </c>
      <c r="F47" s="23">
        <v>2013</v>
      </c>
      <c r="G47" s="23" t="s">
        <v>595</v>
      </c>
      <c r="H47" s="23" t="s">
        <v>11</v>
      </c>
      <c r="I47" s="25">
        <v>36</v>
      </c>
      <c r="J47" s="25"/>
      <c r="K47" s="27" t="str">
        <f>VLOOKUP(D47,ČP2026!$B$3:$C$457,2,FALSE())</f>
        <v>Novosadová Tereza</v>
      </c>
    </row>
    <row r="48" spans="1:11" ht="13.9" customHeight="1">
      <c r="A48" s="23">
        <v>8</v>
      </c>
      <c r="B48" s="23">
        <v>127</v>
      </c>
      <c r="C48" s="23">
        <v>0</v>
      </c>
      <c r="D48" s="24">
        <v>887299</v>
      </c>
      <c r="E48" s="24" t="s">
        <v>690</v>
      </c>
      <c r="F48" s="23">
        <v>2012</v>
      </c>
      <c r="G48" s="23" t="s">
        <v>595</v>
      </c>
      <c r="H48" s="23" t="s">
        <v>11</v>
      </c>
      <c r="I48" s="25">
        <v>32</v>
      </c>
      <c r="J48" s="25"/>
      <c r="K48" s="27" t="str">
        <f>VLOOKUP(D48,ČP2026!$B$3:$C$457,2,FALSE())</f>
        <v>Kolmanová Emma</v>
      </c>
    </row>
    <row r="49" spans="1:11" ht="13.9" customHeight="1">
      <c r="A49" s="23">
        <v>9</v>
      </c>
      <c r="B49" s="23">
        <v>137</v>
      </c>
      <c r="C49" s="23">
        <v>0</v>
      </c>
      <c r="D49" s="24">
        <v>889283</v>
      </c>
      <c r="E49" s="24" t="s">
        <v>836</v>
      </c>
      <c r="F49" s="23">
        <v>2011</v>
      </c>
      <c r="G49" s="23" t="s">
        <v>595</v>
      </c>
      <c r="H49" s="23" t="s">
        <v>11</v>
      </c>
      <c r="I49" s="25">
        <v>29</v>
      </c>
      <c r="J49" s="25"/>
      <c r="K49" s="27" t="str">
        <f>VLOOKUP(D49,ČP2026!$B$3:$C$457,2,FALSE())</f>
        <v>Fialová Valerie</v>
      </c>
    </row>
    <row r="50" spans="1:11" ht="13.9" customHeight="1">
      <c r="A50" s="23">
        <v>10</v>
      </c>
      <c r="B50" s="23">
        <v>125</v>
      </c>
      <c r="C50" s="23">
        <v>0</v>
      </c>
      <c r="D50" s="24">
        <v>889229</v>
      </c>
      <c r="E50" s="24" t="s">
        <v>837</v>
      </c>
      <c r="F50" s="23">
        <v>2014</v>
      </c>
      <c r="G50" s="23" t="s">
        <v>595</v>
      </c>
      <c r="H50" s="23" t="s">
        <v>11</v>
      </c>
      <c r="I50" s="25">
        <v>26</v>
      </c>
      <c r="J50" s="25"/>
      <c r="K50" s="27" t="str">
        <f>VLOOKUP(D50,ČP2026!$B$3:$C$457,2,FALSE())</f>
        <v>Braunová Melisa</v>
      </c>
    </row>
    <row r="51" spans="1:11" ht="13.9" customHeight="1">
      <c r="A51" s="23">
        <v>11</v>
      </c>
      <c r="B51" s="23">
        <v>134</v>
      </c>
      <c r="C51" s="23">
        <v>0</v>
      </c>
      <c r="D51" s="24">
        <v>888163</v>
      </c>
      <c r="E51" s="24" t="s">
        <v>838</v>
      </c>
      <c r="F51" s="23">
        <v>2014</v>
      </c>
      <c r="G51" s="23" t="s">
        <v>595</v>
      </c>
      <c r="H51" s="23" t="s">
        <v>11</v>
      </c>
      <c r="I51" s="25">
        <v>24</v>
      </c>
      <c r="J51" s="25"/>
      <c r="K51" s="27" t="str">
        <f>VLOOKUP(D51,ČP2026!$B$3:$C$457,2,FALSE())</f>
        <v>Koucká Nikol</v>
      </c>
    </row>
    <row r="52" spans="1:11" ht="13.9" customHeight="1">
      <c r="A52" s="23">
        <v>12</v>
      </c>
      <c r="B52" s="23">
        <v>138</v>
      </c>
      <c r="C52" s="23">
        <v>0</v>
      </c>
      <c r="D52" s="24">
        <v>889938</v>
      </c>
      <c r="E52" s="24" t="s">
        <v>839</v>
      </c>
      <c r="F52" s="23">
        <v>2011</v>
      </c>
      <c r="G52" s="23" t="s">
        <v>595</v>
      </c>
      <c r="H52" s="23" t="s">
        <v>11</v>
      </c>
      <c r="I52" s="25">
        <v>22</v>
      </c>
      <c r="J52" s="25"/>
      <c r="K52" s="27" t="str">
        <f>VLOOKUP(D52,ČP2026!$B$3:$C$457,2,FALSE())</f>
        <v>Sovová Nikol</v>
      </c>
    </row>
    <row r="53" spans="1:11" ht="13.9" customHeight="1">
      <c r="A53" s="23">
        <v>13</v>
      </c>
      <c r="B53" s="23">
        <v>130</v>
      </c>
      <c r="C53" s="23">
        <v>0</v>
      </c>
      <c r="D53" s="24">
        <v>887893</v>
      </c>
      <c r="E53" s="24" t="s">
        <v>840</v>
      </c>
      <c r="F53" s="23">
        <v>2014</v>
      </c>
      <c r="G53" s="23" t="s">
        <v>595</v>
      </c>
      <c r="H53" s="23" t="s">
        <v>11</v>
      </c>
      <c r="I53" s="25">
        <v>20</v>
      </c>
      <c r="J53" s="25"/>
      <c r="K53" s="27" t="str">
        <f>VLOOKUP(D53,ČP2026!$B$3:$C$457,2,FALSE())</f>
        <v>Chládková Anežka</v>
      </c>
    </row>
    <row r="54" spans="1:11" ht="13.9" customHeight="1">
      <c r="A54" s="23">
        <v>14</v>
      </c>
      <c r="B54" s="23">
        <v>129</v>
      </c>
      <c r="C54" s="23">
        <v>0</v>
      </c>
      <c r="D54" s="24">
        <v>1601</v>
      </c>
      <c r="E54" s="24" t="s">
        <v>841</v>
      </c>
      <c r="F54" s="23">
        <v>2011</v>
      </c>
      <c r="G54" s="23" t="s">
        <v>595</v>
      </c>
      <c r="H54" s="23" t="s">
        <v>163</v>
      </c>
      <c r="I54" s="25">
        <v>18</v>
      </c>
      <c r="J54" s="25"/>
      <c r="K54" s="27" t="str">
        <f>VLOOKUP(D54,ČP2026!$B$3:$C$457,2,FALSE())</f>
        <v xml:space="preserve">RIML Leni </v>
      </c>
    </row>
    <row r="55" spans="1:11" ht="13.9" customHeight="1">
      <c r="A55" s="23">
        <v>15</v>
      </c>
      <c r="B55" s="23">
        <v>141</v>
      </c>
      <c r="C55" s="23">
        <v>0</v>
      </c>
      <c r="D55" s="24">
        <v>812601</v>
      </c>
      <c r="E55" s="24" t="s">
        <v>842</v>
      </c>
      <c r="F55" s="23">
        <v>2012</v>
      </c>
      <c r="G55" s="23" t="s">
        <v>595</v>
      </c>
      <c r="H55" s="23" t="s">
        <v>11</v>
      </c>
      <c r="I55" s="25">
        <v>16</v>
      </c>
      <c r="J55" s="25"/>
      <c r="K55" s="27" t="str">
        <f>VLOOKUP(D55,ČP2026!$B$3:$C$457,2,FALSE())</f>
        <v>HARTLOVÁ Klára</v>
      </c>
    </row>
    <row r="56" spans="1:11" ht="13.9" customHeight="1">
      <c r="A56" s="23">
        <v>16</v>
      </c>
      <c r="B56" s="23">
        <v>142</v>
      </c>
      <c r="C56" s="23">
        <v>0</v>
      </c>
      <c r="D56" s="24">
        <v>807444</v>
      </c>
      <c r="E56" s="24" t="s">
        <v>693</v>
      </c>
      <c r="F56" s="23">
        <v>2012</v>
      </c>
      <c r="G56" s="23" t="s">
        <v>595</v>
      </c>
      <c r="H56" s="23" t="s">
        <v>11</v>
      </c>
      <c r="I56" s="25">
        <v>15</v>
      </c>
      <c r="J56" s="25"/>
      <c r="K56" s="27" t="str">
        <f>VLOOKUP(D56,ČP2026!$B$3:$C$457,2,FALSE())</f>
        <v>GÁLOVÁ Helena</v>
      </c>
    </row>
    <row r="57" spans="1:11" ht="13.9" customHeight="1">
      <c r="A57" s="23">
        <v>17</v>
      </c>
      <c r="B57" s="23">
        <v>143</v>
      </c>
      <c r="C57" s="23">
        <v>0</v>
      </c>
      <c r="D57" s="24">
        <v>890819</v>
      </c>
      <c r="E57" s="24" t="s">
        <v>843</v>
      </c>
      <c r="F57" s="23">
        <v>2011</v>
      </c>
      <c r="G57" s="23" t="s">
        <v>595</v>
      </c>
      <c r="H57" s="23" t="s">
        <v>11</v>
      </c>
      <c r="I57" s="25">
        <v>14</v>
      </c>
      <c r="J57" s="25"/>
      <c r="K57" s="27" t="str">
        <f>VLOOKUP(D57,ČP2026!$B$3:$C$457,2,FALSE())</f>
        <v>Auersvaldová Agáta</v>
      </c>
    </row>
    <row r="58" spans="1:11" ht="13.9" customHeight="1">
      <c r="A58" s="23">
        <v>18</v>
      </c>
      <c r="B58" s="23">
        <v>140</v>
      </c>
      <c r="C58" s="23">
        <v>0</v>
      </c>
      <c r="D58" s="24">
        <v>809509</v>
      </c>
      <c r="E58" s="24" t="s">
        <v>696</v>
      </c>
      <c r="F58" s="23">
        <v>2011</v>
      </c>
      <c r="G58" s="23" t="s">
        <v>595</v>
      </c>
      <c r="H58" s="23" t="s">
        <v>11</v>
      </c>
      <c r="I58" s="25">
        <v>13</v>
      </c>
      <c r="J58" s="25"/>
      <c r="K58" s="27" t="str">
        <f>VLOOKUP(D58,ČP2026!$B$3:$C$457,2,FALSE())</f>
        <v>ČERNÁ Magdalena</v>
      </c>
    </row>
    <row r="59" spans="1:11" ht="13.9" customHeight="1">
      <c r="A59" s="23">
        <v>19</v>
      </c>
      <c r="B59" s="23">
        <v>144</v>
      </c>
      <c r="C59" s="23">
        <v>0</v>
      </c>
      <c r="D59" s="24">
        <v>887888</v>
      </c>
      <c r="E59" s="24" t="s">
        <v>844</v>
      </c>
      <c r="F59" s="23">
        <v>2013</v>
      </c>
      <c r="G59" s="23" t="s">
        <v>595</v>
      </c>
      <c r="H59" s="23" t="s">
        <v>11</v>
      </c>
      <c r="I59" s="25">
        <v>12</v>
      </c>
      <c r="J59" s="25"/>
      <c r="K59" s="27" t="str">
        <f>VLOOKUP(D59,ČP2026!$B$3:$C$457,2,FALSE())</f>
        <v>Veberová Sofie</v>
      </c>
    </row>
    <row r="60" spans="1:11" ht="13.9" customHeight="1">
      <c r="A60" s="23">
        <v>20</v>
      </c>
      <c r="B60" s="23">
        <v>131</v>
      </c>
      <c r="C60" s="23">
        <v>0</v>
      </c>
      <c r="D60" s="24">
        <v>887307</v>
      </c>
      <c r="E60" s="24" t="s">
        <v>845</v>
      </c>
      <c r="F60" s="23">
        <v>2011</v>
      </c>
      <c r="G60" s="23" t="s">
        <v>595</v>
      </c>
      <c r="H60" s="23" t="s">
        <v>11</v>
      </c>
      <c r="I60" s="25">
        <v>11</v>
      </c>
      <c r="J60" s="25"/>
      <c r="K60" s="27" t="str">
        <f>VLOOKUP(D60,ČP2026!$B$3:$C$457,2,FALSE())</f>
        <v>Samková Julie</v>
      </c>
    </row>
    <row r="61" spans="1:11" ht="13.9" customHeight="1">
      <c r="A61" s="23">
        <v>21</v>
      </c>
      <c r="B61" s="23">
        <v>135</v>
      </c>
      <c r="C61" s="23">
        <v>0</v>
      </c>
      <c r="D61" s="24">
        <v>890578</v>
      </c>
      <c r="E61" s="24" t="s">
        <v>846</v>
      </c>
      <c r="F61" s="23">
        <v>2011</v>
      </c>
      <c r="G61" s="23" t="s">
        <v>595</v>
      </c>
      <c r="H61" s="23" t="s">
        <v>11</v>
      </c>
      <c r="I61" s="25">
        <v>10</v>
      </c>
      <c r="J61" s="25"/>
      <c r="K61" s="27" t="str">
        <f>VLOOKUP(D61,ČP2026!$B$3:$C$457,2,FALSE())</f>
        <v>Koubová Maria</v>
      </c>
    </row>
    <row r="62" spans="1:11" ht="13.9" customHeight="1">
      <c r="A62" s="23">
        <v>22</v>
      </c>
      <c r="B62" s="23">
        <v>132</v>
      </c>
      <c r="C62" s="23">
        <v>0</v>
      </c>
      <c r="D62" s="24">
        <v>889991</v>
      </c>
      <c r="E62" s="24" t="s">
        <v>847</v>
      </c>
      <c r="F62" s="23">
        <v>2013</v>
      </c>
      <c r="G62" s="23" t="s">
        <v>595</v>
      </c>
      <c r="H62" s="23" t="s">
        <v>11</v>
      </c>
      <c r="I62" s="25">
        <v>9</v>
      </c>
      <c r="J62" s="25"/>
      <c r="K62" s="27" t="str">
        <f>VLOOKUP(D62,ČP2026!$B$3:$C$457,2,FALSE())</f>
        <v>Novotná Laura Elen</v>
      </c>
    </row>
    <row r="63" spans="1:11" ht="13.9" customHeight="1">
      <c r="A63" s="23">
        <v>23</v>
      </c>
      <c r="B63" s="23">
        <v>139</v>
      </c>
      <c r="C63" s="23">
        <v>0</v>
      </c>
      <c r="D63" s="24">
        <v>890714</v>
      </c>
      <c r="E63" s="24" t="s">
        <v>784</v>
      </c>
      <c r="F63" s="23">
        <v>2014</v>
      </c>
      <c r="G63" s="23" t="s">
        <v>595</v>
      </c>
      <c r="H63" s="23" t="s">
        <v>11</v>
      </c>
      <c r="I63" s="25">
        <v>8</v>
      </c>
      <c r="J63" s="25"/>
      <c r="K63" s="27" t="str">
        <f>VLOOKUP(D63,ČP2026!$B$3:$C$457,2,FALSE())</f>
        <v>GREEN Sasha</v>
      </c>
    </row>
    <row r="64" spans="1:11" ht="13.9" customHeight="1">
      <c r="A64" s="23">
        <v>24</v>
      </c>
      <c r="B64" s="23">
        <v>136</v>
      </c>
      <c r="C64" s="23">
        <v>0</v>
      </c>
      <c r="D64" s="24">
        <v>890710</v>
      </c>
      <c r="E64" s="24" t="s">
        <v>848</v>
      </c>
      <c r="F64" s="23">
        <v>2014</v>
      </c>
      <c r="G64" s="23" t="s">
        <v>595</v>
      </c>
      <c r="H64" s="23" t="s">
        <v>11</v>
      </c>
      <c r="I64" s="25">
        <v>7</v>
      </c>
      <c r="J64" s="25"/>
      <c r="K64" s="27" t="str">
        <f>VLOOKUP(D64,ČP2026!$B$3:$C$457,2,FALSE())</f>
        <v>Jiříková Markéta</v>
      </c>
    </row>
    <row r="65" spans="1:12" ht="13.9" customHeight="1">
      <c r="A65" s="28" t="s">
        <v>710</v>
      </c>
      <c r="B65" s="28" t="s">
        <v>711</v>
      </c>
      <c r="C65" s="28" t="s">
        <v>712</v>
      </c>
      <c r="D65" s="29" t="s">
        <v>713</v>
      </c>
      <c r="E65" s="29" t="s">
        <v>714</v>
      </c>
      <c r="F65" s="28" t="s">
        <v>139</v>
      </c>
      <c r="G65" s="28" t="s">
        <v>140</v>
      </c>
      <c r="H65" s="28" t="s">
        <v>141</v>
      </c>
      <c r="I65" s="30" t="s">
        <v>805</v>
      </c>
      <c r="J65" s="30" t="s">
        <v>849</v>
      </c>
      <c r="K65" s="27" t="e">
        <f>VLOOKUP(D65,ČP2026!$B$3:$C$457,2,FALSE())</f>
        <v>#N/A</v>
      </c>
    </row>
    <row r="66" spans="1:12" ht="13.9" customHeight="1">
      <c r="A66" s="23">
        <v>1</v>
      </c>
      <c r="B66" s="23">
        <v>101</v>
      </c>
      <c r="C66" s="23">
        <v>9155053</v>
      </c>
      <c r="D66" s="24">
        <v>0</v>
      </c>
      <c r="E66" s="24" t="s">
        <v>165</v>
      </c>
      <c r="F66" s="23">
        <v>2002</v>
      </c>
      <c r="G66" s="23" t="s">
        <v>164</v>
      </c>
      <c r="H66" s="23" t="s">
        <v>11</v>
      </c>
      <c r="I66" s="25">
        <v>100</v>
      </c>
      <c r="J66" s="26">
        <v>70</v>
      </c>
      <c r="K66" s="27" t="e">
        <f>VLOOKUP(D66,ČP2026!$B$3:$C$457,2,FALSE())</f>
        <v>#N/A</v>
      </c>
      <c r="L66" s="27" t="e">
        <f>VLOOKUP(C66,ČP2026!$A$3:$C$445,3,FALSE())</f>
        <v>#N/A</v>
      </c>
    </row>
    <row r="67" spans="1:12" ht="13.9" customHeight="1">
      <c r="A67" s="23">
        <v>2</v>
      </c>
      <c r="B67" s="23">
        <v>103</v>
      </c>
      <c r="C67" s="23">
        <v>9155169</v>
      </c>
      <c r="D67" s="24">
        <v>887305</v>
      </c>
      <c r="E67" s="24" t="s">
        <v>850</v>
      </c>
      <c r="F67" s="23">
        <v>2010</v>
      </c>
      <c r="G67" s="23" t="s">
        <v>164</v>
      </c>
      <c r="H67" s="23" t="s">
        <v>11</v>
      </c>
      <c r="I67" s="25">
        <v>80</v>
      </c>
      <c r="J67" s="26">
        <v>56</v>
      </c>
      <c r="K67" s="27" t="str">
        <f>VLOOKUP(D67,ČP2026!$B$3:$C$457,2,FALSE())</f>
        <v>Kočanová Zuzana</v>
      </c>
    </row>
    <row r="68" spans="1:12" ht="13.9" customHeight="1">
      <c r="A68" s="23">
        <v>3</v>
      </c>
      <c r="B68" s="23">
        <v>108</v>
      </c>
      <c r="C68" s="23">
        <v>9205117</v>
      </c>
      <c r="D68" s="24">
        <v>0</v>
      </c>
      <c r="E68" s="24" t="s">
        <v>436</v>
      </c>
      <c r="F68" s="23">
        <v>2010</v>
      </c>
      <c r="G68" s="23" t="s">
        <v>164</v>
      </c>
      <c r="H68" s="23" t="s">
        <v>248</v>
      </c>
      <c r="I68" s="25">
        <v>60</v>
      </c>
      <c r="J68" s="26">
        <v>42</v>
      </c>
      <c r="K68" s="27" t="e">
        <f>VLOOKUP(D68,ČP2026!$B$3:$C$457,2,FALSE())</f>
        <v>#N/A</v>
      </c>
      <c r="L68" s="27" t="str">
        <f>VLOOKUP(C68,ČP2026!$A$3:$C$445,3,FALSE())</f>
        <v>Doering Annika</v>
      </c>
    </row>
    <row r="69" spans="1:12" ht="13.9" customHeight="1">
      <c r="A69" s="23">
        <v>4</v>
      </c>
      <c r="B69" s="23">
        <v>111</v>
      </c>
      <c r="C69" s="23">
        <v>1249975</v>
      </c>
      <c r="D69" s="24">
        <v>0</v>
      </c>
      <c r="E69" s="24" t="s">
        <v>851</v>
      </c>
      <c r="F69" s="23">
        <v>2009</v>
      </c>
      <c r="G69" s="23" t="s">
        <v>164</v>
      </c>
      <c r="H69" s="23" t="s">
        <v>388</v>
      </c>
      <c r="I69" s="25">
        <v>50</v>
      </c>
      <c r="J69" s="26">
        <v>35</v>
      </c>
      <c r="K69" s="27" t="e">
        <f>VLOOKUP(D69,ČP2026!$B$3:$C$457,2,FALSE())</f>
        <v>#N/A</v>
      </c>
      <c r="L69" s="27" t="str">
        <f>VLOOKUP(C69,ČP2026!$A$3:$C$445,3,FALSE())</f>
        <v>MOZSAR Luca</v>
      </c>
    </row>
    <row r="70" spans="1:12" ht="13.9" customHeight="1">
      <c r="A70" s="23">
        <v>5</v>
      </c>
      <c r="B70" s="23">
        <v>104</v>
      </c>
      <c r="C70" s="23">
        <v>9055135</v>
      </c>
      <c r="D70" s="24">
        <v>0</v>
      </c>
      <c r="E70" s="24" t="s">
        <v>162</v>
      </c>
      <c r="F70" s="23">
        <v>2005</v>
      </c>
      <c r="G70" s="23" t="s">
        <v>164</v>
      </c>
      <c r="H70" s="23" t="s">
        <v>163</v>
      </c>
      <c r="I70" s="25">
        <v>45</v>
      </c>
      <c r="J70" s="26">
        <v>31.5</v>
      </c>
      <c r="K70" s="27" t="e">
        <f>VLOOKUP(D70,ČP2026!$B$3:$C$457,2,FALSE())</f>
        <v>#N/A</v>
      </c>
      <c r="L70" s="27" t="str">
        <f>VLOOKUP(C70,ČP2026!$A$3:$C$445,3,FALSE())</f>
        <v>AUER Karin</v>
      </c>
    </row>
    <row r="71" spans="1:12" ht="13.9" customHeight="1">
      <c r="A71" s="23">
        <v>6</v>
      </c>
      <c r="B71" s="23">
        <v>112</v>
      </c>
      <c r="C71" s="23">
        <v>1469970</v>
      </c>
      <c r="D71" s="24">
        <v>0</v>
      </c>
      <c r="E71" s="24" t="s">
        <v>852</v>
      </c>
      <c r="F71" s="23">
        <v>2009</v>
      </c>
      <c r="G71" s="23" t="s">
        <v>164</v>
      </c>
      <c r="H71" s="23" t="s">
        <v>414</v>
      </c>
      <c r="I71" s="25">
        <v>40</v>
      </c>
      <c r="J71" s="26">
        <v>28</v>
      </c>
      <c r="K71" s="27" t="e">
        <f>VLOOKUP(D71,ČP2026!$B$3:$C$457,2,FALSE())</f>
        <v>#N/A</v>
      </c>
      <c r="L71" s="27" t="str">
        <f>VLOOKUP(C71,ČP2026!$A$3:$C$445,3,FALSE())</f>
        <v>DRAGOIU Iustina</v>
      </c>
    </row>
    <row r="72" spans="1:12" ht="13.9" customHeight="1">
      <c r="A72" s="23">
        <v>7</v>
      </c>
      <c r="B72" s="23">
        <v>102</v>
      </c>
      <c r="C72" s="32">
        <v>9155114</v>
      </c>
      <c r="D72" s="31">
        <v>889223</v>
      </c>
      <c r="E72" s="24" t="s">
        <v>168</v>
      </c>
      <c r="F72" s="23">
        <v>2005</v>
      </c>
      <c r="G72" s="23" t="s">
        <v>164</v>
      </c>
      <c r="H72" s="23" t="s">
        <v>11</v>
      </c>
      <c r="I72" s="25">
        <v>36</v>
      </c>
      <c r="J72" s="26">
        <v>25.2</v>
      </c>
      <c r="K72" s="27" t="str">
        <f>VLOOKUP(D72,ČP2026!$B$3:$C$457,2,FALSE())</f>
        <v>POLOLANIKOVA Victorie</v>
      </c>
    </row>
    <row r="73" spans="1:12" ht="13.9" customHeight="1">
      <c r="A73" s="23">
        <v>8</v>
      </c>
      <c r="B73" s="23">
        <v>110</v>
      </c>
      <c r="C73" s="23">
        <v>9155152</v>
      </c>
      <c r="D73" s="24">
        <v>889231</v>
      </c>
      <c r="E73" s="24" t="s">
        <v>853</v>
      </c>
      <c r="F73" s="23">
        <v>2008</v>
      </c>
      <c r="G73" s="23" t="s">
        <v>164</v>
      </c>
      <c r="H73" s="23" t="s">
        <v>11</v>
      </c>
      <c r="I73" s="25">
        <v>32</v>
      </c>
      <c r="J73" s="26">
        <v>22.4</v>
      </c>
      <c r="K73" s="27" t="str">
        <f>VLOOKUP(D73,ČP2026!$B$3:$C$457,2,FALSE())</f>
        <v>KOPOVA Barbora</v>
      </c>
    </row>
    <row r="74" spans="1:12" ht="13.9" customHeight="1">
      <c r="A74" s="23">
        <v>9</v>
      </c>
      <c r="B74" s="23">
        <v>114</v>
      </c>
      <c r="C74" s="23">
        <v>9155173</v>
      </c>
      <c r="D74" s="24">
        <v>889233</v>
      </c>
      <c r="E74" s="24" t="s">
        <v>854</v>
      </c>
      <c r="F74" s="23">
        <v>2010</v>
      </c>
      <c r="G74" s="23" t="s">
        <v>164</v>
      </c>
      <c r="H74" s="23" t="s">
        <v>11</v>
      </c>
      <c r="I74" s="25">
        <v>29</v>
      </c>
      <c r="J74" s="26">
        <v>20.3</v>
      </c>
      <c r="K74" s="27" t="str">
        <f>VLOOKUP(D74,ČP2026!$B$3:$C$457,2,FALSE())</f>
        <v>Kopačková Aneta</v>
      </c>
    </row>
    <row r="75" spans="1:12" ht="13.9" customHeight="1">
      <c r="A75" s="23">
        <v>10</v>
      </c>
      <c r="B75" s="23">
        <v>105</v>
      </c>
      <c r="C75" s="23">
        <v>9295248</v>
      </c>
      <c r="D75" s="24">
        <v>0</v>
      </c>
      <c r="E75" s="24" t="s">
        <v>392</v>
      </c>
      <c r="F75" s="23">
        <v>2009</v>
      </c>
      <c r="G75" s="23" t="s">
        <v>164</v>
      </c>
      <c r="H75" s="23" t="s">
        <v>393</v>
      </c>
      <c r="I75" s="25">
        <v>26</v>
      </c>
      <c r="J75" s="26">
        <v>18.2</v>
      </c>
      <c r="K75" s="27" t="e">
        <f>VLOOKUP(D75,ČP2026!$B$3:$C$457,2,FALSE())</f>
        <v>#N/A</v>
      </c>
      <c r="L75" s="27" t="str">
        <f>VLOOKUP(C75,ČP2026!$A$3:$C$445,3,FALSE())</f>
        <v>Zani Miryam Adriana</v>
      </c>
    </row>
    <row r="76" spans="1:12" ht="13.9" customHeight="1">
      <c r="A76" s="23">
        <v>11</v>
      </c>
      <c r="B76" s="23">
        <v>109</v>
      </c>
      <c r="C76" s="23">
        <v>9055132</v>
      </c>
      <c r="D76" s="24">
        <v>0</v>
      </c>
      <c r="E76" s="24" t="s">
        <v>855</v>
      </c>
      <c r="F76" s="23">
        <v>2009</v>
      </c>
      <c r="G76" s="23" t="s">
        <v>164</v>
      </c>
      <c r="H76" s="23" t="s">
        <v>163</v>
      </c>
      <c r="I76" s="25">
        <v>24</v>
      </c>
      <c r="J76" s="26">
        <v>16.8</v>
      </c>
      <c r="K76" s="27" t="e">
        <f>VLOOKUP(D76,ČP2026!$B$3:$C$457,2,FALSE())</f>
        <v>#N/A</v>
      </c>
      <c r="L76" s="27" t="str">
        <f>VLOOKUP(C76,ČP2026!$A$3:$C$445,3,FALSE())</f>
        <v>STEINER Sophia</v>
      </c>
    </row>
    <row r="77" spans="1:12" ht="13.9" customHeight="1">
      <c r="A77" s="23">
        <v>12</v>
      </c>
      <c r="B77" s="23">
        <v>107</v>
      </c>
      <c r="C77" s="23">
        <v>9155156</v>
      </c>
      <c r="D77" s="24">
        <v>887900</v>
      </c>
      <c r="E77" s="24" t="s">
        <v>203</v>
      </c>
      <c r="F77" s="23">
        <v>2009</v>
      </c>
      <c r="G77" s="23" t="s">
        <v>164</v>
      </c>
      <c r="H77" s="23" t="s">
        <v>11</v>
      </c>
      <c r="I77" s="25">
        <v>22</v>
      </c>
      <c r="J77" s="26">
        <v>15.4</v>
      </c>
      <c r="K77" s="27" t="str">
        <f>VLOOKUP(D77,ČP2026!$B$3:$C$457,2,FALSE())</f>
        <v>Juskova Ema</v>
      </c>
    </row>
    <row r="78" spans="1:12" ht="13.9" customHeight="1">
      <c r="A78" s="23">
        <v>13</v>
      </c>
      <c r="B78" s="23">
        <v>106</v>
      </c>
      <c r="C78" s="23">
        <v>9155143</v>
      </c>
      <c r="D78" s="24">
        <v>887891</v>
      </c>
      <c r="E78" s="24" t="s">
        <v>856</v>
      </c>
      <c r="F78" s="23">
        <v>2009</v>
      </c>
      <c r="G78" s="23" t="s">
        <v>164</v>
      </c>
      <c r="H78" s="23" t="s">
        <v>11</v>
      </c>
      <c r="I78" s="25">
        <v>20</v>
      </c>
      <c r="J78" s="26">
        <v>14</v>
      </c>
      <c r="K78" s="27" t="str">
        <f>VLOOKUP(D78,ČP2026!$B$3:$C$457,2,FALSE())</f>
        <v>HOCKOVA Mariana</v>
      </c>
    </row>
    <row r="79" spans="1:12" ht="13.9" customHeight="1">
      <c r="A79" s="23">
        <v>14</v>
      </c>
      <c r="B79" s="23">
        <v>113</v>
      </c>
      <c r="C79" s="23">
        <v>1249974</v>
      </c>
      <c r="D79" s="24">
        <v>0</v>
      </c>
      <c r="E79" s="24" t="s">
        <v>857</v>
      </c>
      <c r="F79" s="23">
        <v>2009</v>
      </c>
      <c r="G79" s="23" t="s">
        <v>164</v>
      </c>
      <c r="H79" s="23" t="s">
        <v>388</v>
      </c>
      <c r="I79" s="25">
        <v>18</v>
      </c>
      <c r="J79" s="26">
        <v>12.6</v>
      </c>
      <c r="K79" s="27" t="e">
        <f>VLOOKUP(D79,ČP2026!$B$3:$C$457,2,FALSE())</f>
        <v>#N/A</v>
      </c>
      <c r="L79" s="27" t="str">
        <f>VLOOKUP(C79,ČP2026!$A$3:$C$445,3,FALSE())</f>
        <v>BIRO Flora Franciska</v>
      </c>
    </row>
    <row r="80" spans="1:12" ht="13.9" customHeight="1">
      <c r="A80" s="23">
        <v>15</v>
      </c>
      <c r="B80" s="23">
        <v>116</v>
      </c>
      <c r="C80" s="23">
        <v>9155177</v>
      </c>
      <c r="D80" s="24">
        <v>890932</v>
      </c>
      <c r="E80" s="24" t="s">
        <v>858</v>
      </c>
      <c r="F80" s="23">
        <v>2007</v>
      </c>
      <c r="G80" s="23" t="s">
        <v>164</v>
      </c>
      <c r="H80" s="23" t="s">
        <v>11</v>
      </c>
      <c r="I80" s="25">
        <v>16</v>
      </c>
      <c r="J80" s="26">
        <v>11.2</v>
      </c>
      <c r="K80" s="27" t="str">
        <f>VLOOKUP(D80,ČP2026!$B$3:$C$457,2,FALSE())</f>
        <v>VACKOVÁ Luisa</v>
      </c>
    </row>
    <row r="81" spans="1:12" ht="13.9" customHeight="1">
      <c r="A81" s="23">
        <v>16</v>
      </c>
      <c r="B81" s="23">
        <v>115</v>
      </c>
      <c r="C81" s="23">
        <v>9155172</v>
      </c>
      <c r="D81" s="24">
        <v>889971</v>
      </c>
      <c r="E81" s="24" t="s">
        <v>859</v>
      </c>
      <c r="F81" s="23">
        <v>2010</v>
      </c>
      <c r="G81" s="23" t="s">
        <v>164</v>
      </c>
      <c r="H81" s="23" t="s">
        <v>11</v>
      </c>
      <c r="I81" s="25">
        <v>15</v>
      </c>
      <c r="J81" s="26">
        <v>10.5</v>
      </c>
      <c r="K81" s="27" t="str">
        <f>VLOOKUP(D81,ČP2026!$B$3:$C$457,2,FALSE())</f>
        <v>Dravecká Agnes</v>
      </c>
    </row>
    <row r="82" spans="1:12" ht="13.9" customHeight="1">
      <c r="A82" s="23">
        <v>17</v>
      </c>
      <c r="B82" s="23">
        <v>118</v>
      </c>
      <c r="C82" s="33">
        <v>9155178</v>
      </c>
      <c r="D82" s="34">
        <v>891734</v>
      </c>
      <c r="E82" s="34" t="s">
        <v>860</v>
      </c>
      <c r="F82" s="33">
        <v>2006</v>
      </c>
      <c r="G82" s="33" t="s">
        <v>164</v>
      </c>
      <c r="H82" s="33" t="s">
        <v>11</v>
      </c>
      <c r="I82" s="35">
        <v>14</v>
      </c>
      <c r="J82" s="26">
        <v>9.8000000000000007</v>
      </c>
      <c r="K82" s="27" t="str">
        <f>VLOOKUP(D82,ČP2026!$B$3:$C$457,2,FALSE())</f>
        <v>Klinecká Amálie</v>
      </c>
    </row>
    <row r="83" spans="1:12" ht="13.9" customHeight="1">
      <c r="A83" s="36">
        <v>18</v>
      </c>
      <c r="B83" s="36">
        <v>117</v>
      </c>
      <c r="C83" s="118">
        <v>9155175</v>
      </c>
      <c r="D83" s="119">
        <v>891293</v>
      </c>
      <c r="E83" s="119" t="s">
        <v>861</v>
      </c>
      <c r="F83" s="118">
        <v>2009</v>
      </c>
      <c r="G83" s="118" t="s">
        <v>164</v>
      </c>
      <c r="H83" s="118" t="s">
        <v>11</v>
      </c>
      <c r="I83" s="120">
        <v>13</v>
      </c>
      <c r="J83" s="37"/>
      <c r="K83" s="27" t="str">
        <f>VLOOKUP(D83,ČP2026!$B$3:$C$457,2,FALSE())</f>
        <v>HOREJŠOVÁ Aneta</v>
      </c>
    </row>
    <row r="84" spans="1:12" ht="13.9" customHeight="1">
      <c r="A84" s="38" t="s">
        <v>710</v>
      </c>
      <c r="B84" s="38" t="s">
        <v>711</v>
      </c>
      <c r="C84" s="38" t="s">
        <v>712</v>
      </c>
      <c r="D84" s="39" t="s">
        <v>737</v>
      </c>
      <c r="E84" s="39" t="s">
        <v>738</v>
      </c>
      <c r="F84" s="38" t="s">
        <v>139</v>
      </c>
      <c r="G84" s="38" t="s">
        <v>140</v>
      </c>
      <c r="H84" s="38" t="s">
        <v>141</v>
      </c>
      <c r="I84" s="40" t="s">
        <v>805</v>
      </c>
      <c r="J84" s="40" t="s">
        <v>849</v>
      </c>
      <c r="K84" s="27" t="e">
        <f>VLOOKUP(D84,ČP2026!$B$3:$C$457,2,FALSE())</f>
        <v>#N/A</v>
      </c>
      <c r="L84" s="27" t="e">
        <f>VLOOKUP(C84,ČP2026!$A$3:$C$445,3,FALSE())</f>
        <v>#N/A</v>
      </c>
    </row>
    <row r="85" spans="1:12" ht="13.9" customHeight="1">
      <c r="A85" s="23">
        <v>1</v>
      </c>
      <c r="B85" s="23">
        <v>1</v>
      </c>
      <c r="C85" s="23">
        <v>9150234</v>
      </c>
      <c r="D85" s="24">
        <v>775167</v>
      </c>
      <c r="E85" s="24" t="s">
        <v>862</v>
      </c>
      <c r="F85" s="23">
        <v>1996</v>
      </c>
      <c r="G85" s="23" t="s">
        <v>161</v>
      </c>
      <c r="H85" s="23" t="s">
        <v>11</v>
      </c>
      <c r="I85" s="25">
        <v>100</v>
      </c>
      <c r="J85" s="26">
        <v>200</v>
      </c>
      <c r="K85" s="27" t="e">
        <f>VLOOKUP(D85,ČP2026!$B$3:$C$457,2,FALSE())</f>
        <v>#N/A</v>
      </c>
    </row>
    <row r="86" spans="1:12" ht="13.9" customHeight="1">
      <c r="A86" s="23">
        <v>2</v>
      </c>
      <c r="B86" s="23">
        <v>2</v>
      </c>
      <c r="C86" s="23">
        <v>9150334</v>
      </c>
      <c r="D86" s="24">
        <v>0</v>
      </c>
      <c r="E86" s="24" t="s">
        <v>357</v>
      </c>
      <c r="F86" s="23">
        <v>2005</v>
      </c>
      <c r="G86" s="23" t="s">
        <v>161</v>
      </c>
      <c r="H86" s="23" t="s">
        <v>11</v>
      </c>
      <c r="I86" s="25">
        <v>80</v>
      </c>
      <c r="J86" s="26">
        <v>160</v>
      </c>
      <c r="K86" s="27" t="e">
        <f>VLOOKUP(D86,ČP2026!$B$3:$C$457,2,FALSE())</f>
        <v>#N/A</v>
      </c>
      <c r="L86" s="27" t="e">
        <f>VLOOKUP(C86,ČP2026!$A$3:$C$445,3,FALSE())</f>
        <v>#N/A</v>
      </c>
    </row>
    <row r="87" spans="1:12" ht="13.9" customHeight="1">
      <c r="A87" s="23">
        <v>3</v>
      </c>
      <c r="B87" s="23">
        <v>3</v>
      </c>
      <c r="C87" s="23">
        <v>9150338</v>
      </c>
      <c r="D87" s="24">
        <v>0</v>
      </c>
      <c r="E87" s="24" t="s">
        <v>461</v>
      </c>
      <c r="F87" s="23">
        <v>2006</v>
      </c>
      <c r="G87" s="23" t="s">
        <v>161</v>
      </c>
      <c r="H87" s="23" t="s">
        <v>11</v>
      </c>
      <c r="I87" s="25">
        <v>60</v>
      </c>
      <c r="J87" s="26">
        <v>120</v>
      </c>
      <c r="K87" s="27" t="e">
        <f>VLOOKUP(D87,ČP2026!$B$3:$C$457,2,FALSE())</f>
        <v>#N/A</v>
      </c>
      <c r="L87" s="27" t="str">
        <f>VLOOKUP(C87,ČP2026!$A$3:$C$445,3,FALSE())</f>
        <v>HLAVACEK Stepan</v>
      </c>
    </row>
    <row r="88" spans="1:12" ht="13.9" customHeight="1">
      <c r="A88" s="23">
        <v>4</v>
      </c>
      <c r="B88" s="23">
        <v>4</v>
      </c>
      <c r="C88" s="23">
        <v>9155100</v>
      </c>
      <c r="D88" s="24">
        <v>0</v>
      </c>
      <c r="E88" s="24" t="s">
        <v>358</v>
      </c>
      <c r="F88" s="23">
        <v>2004</v>
      </c>
      <c r="G88" s="23" t="s">
        <v>161</v>
      </c>
      <c r="H88" s="23" t="s">
        <v>11</v>
      </c>
      <c r="I88" s="25">
        <v>50</v>
      </c>
      <c r="J88" s="26">
        <v>100</v>
      </c>
      <c r="K88" s="27" t="e">
        <f>VLOOKUP(D88,ČP2026!$B$3:$C$457,2,FALSE())</f>
        <v>#N/A</v>
      </c>
      <c r="L88" s="27" t="e">
        <f>VLOOKUP(C88,ČP2026!$A$3:$C$445,3,FALSE())</f>
        <v>#N/A</v>
      </c>
    </row>
    <row r="89" spans="1:12" ht="13.9" customHeight="1">
      <c r="A89" s="23">
        <v>5</v>
      </c>
      <c r="B89" s="23">
        <v>8</v>
      </c>
      <c r="C89" s="23">
        <v>9150353</v>
      </c>
      <c r="D89" s="24">
        <v>0</v>
      </c>
      <c r="E89" s="24" t="s">
        <v>462</v>
      </c>
      <c r="F89" s="23">
        <v>2008</v>
      </c>
      <c r="G89" s="23" t="s">
        <v>161</v>
      </c>
      <c r="H89" s="23" t="s">
        <v>11</v>
      </c>
      <c r="I89" s="25">
        <v>45</v>
      </c>
      <c r="J89" s="26">
        <v>90</v>
      </c>
      <c r="K89" s="27" t="e">
        <f>VLOOKUP(D89,ČP2026!$B$3:$C$457,2,FALSE())</f>
        <v>#N/A</v>
      </c>
      <c r="L89" s="27" t="str">
        <f>VLOOKUP(C89,ČP2026!$A$3:$C$445,3,FALSE())</f>
        <v>SKANDERA Matyas</v>
      </c>
    </row>
    <row r="90" spans="1:12" ht="13.9" customHeight="1">
      <c r="A90" s="23">
        <v>6</v>
      </c>
      <c r="B90" s="23">
        <v>6</v>
      </c>
      <c r="C90" s="23">
        <v>9460058</v>
      </c>
      <c r="D90" s="24">
        <v>0</v>
      </c>
      <c r="E90" s="24" t="s">
        <v>863</v>
      </c>
      <c r="F90" s="23">
        <v>2009</v>
      </c>
      <c r="G90" s="23" t="s">
        <v>161</v>
      </c>
      <c r="H90" s="23" t="s">
        <v>414</v>
      </c>
      <c r="I90" s="25">
        <v>40</v>
      </c>
      <c r="J90" s="26">
        <v>80</v>
      </c>
      <c r="K90" s="27" t="e">
        <f>VLOOKUP(D90,ČP2026!$B$3:$C$457,2,FALSE())</f>
        <v>#N/A</v>
      </c>
      <c r="L90" s="27" t="str">
        <f>VLOOKUP(C90,ČP2026!$A$3:$C$445,3,FALSE())</f>
        <v>BENCZEDI Zoltan</v>
      </c>
    </row>
    <row r="91" spans="1:12" ht="13.9" customHeight="1">
      <c r="A91" s="23">
        <v>7</v>
      </c>
      <c r="B91" s="23">
        <v>5</v>
      </c>
      <c r="C91" s="23">
        <v>9150386</v>
      </c>
      <c r="D91" s="24">
        <v>0</v>
      </c>
      <c r="E91" s="24" t="s">
        <v>456</v>
      </c>
      <c r="F91" s="23">
        <v>2007</v>
      </c>
      <c r="G91" s="23" t="s">
        <v>161</v>
      </c>
      <c r="H91" s="23" t="s">
        <v>11</v>
      </c>
      <c r="I91" s="25">
        <v>36</v>
      </c>
      <c r="J91" s="26">
        <v>72</v>
      </c>
      <c r="K91" s="27" t="e">
        <f>VLOOKUP(D91,ČP2026!$B$3:$C$457,2,FALSE())</f>
        <v>#N/A</v>
      </c>
      <c r="L91" s="27" t="str">
        <f>VLOOKUP(C91,ČP2026!$A$3:$C$445,3,FALSE())</f>
        <v>SOBOTKA Oliver</v>
      </c>
    </row>
    <row r="92" spans="1:12" ht="13.9" customHeight="1">
      <c r="A92" s="23">
        <v>8</v>
      </c>
      <c r="B92" s="23">
        <v>10</v>
      </c>
      <c r="C92" s="23">
        <v>9400127</v>
      </c>
      <c r="D92" s="24">
        <v>0</v>
      </c>
      <c r="E92" s="24" t="s">
        <v>273</v>
      </c>
      <c r="F92" s="23">
        <v>1997</v>
      </c>
      <c r="G92" s="23" t="s">
        <v>161</v>
      </c>
      <c r="H92" s="23" t="s">
        <v>719</v>
      </c>
      <c r="I92" s="25">
        <v>32</v>
      </c>
      <c r="J92" s="26">
        <v>64</v>
      </c>
      <c r="K92" s="27" t="e">
        <f>VLOOKUP(D92,ČP2026!$B$3:$C$457,2,FALSE())</f>
        <v>#N/A</v>
      </c>
      <c r="L92" s="27" t="str">
        <f>VLOOKUP(C92,ČP2026!$A$3:$C$445,3,FALSE())</f>
        <v>Braunius Stijn</v>
      </c>
    </row>
    <row r="93" spans="1:12" ht="13.9" customHeight="1">
      <c r="A93" s="23">
        <v>9</v>
      </c>
      <c r="B93" s="23">
        <v>31</v>
      </c>
      <c r="C93" s="23">
        <v>9240055</v>
      </c>
      <c r="D93" s="24">
        <v>0</v>
      </c>
      <c r="E93" s="24" t="s">
        <v>864</v>
      </c>
      <c r="F93" s="23">
        <v>2009</v>
      </c>
      <c r="G93" s="23" t="s">
        <v>161</v>
      </c>
      <c r="H93" s="23" t="s">
        <v>388</v>
      </c>
      <c r="I93" s="25">
        <v>29</v>
      </c>
      <c r="J93" s="26">
        <v>58</v>
      </c>
      <c r="K93" s="27" t="e">
        <f>VLOOKUP(D93,ČP2026!$B$3:$C$457,2,FALSE())</f>
        <v>#N/A</v>
      </c>
      <c r="L93" s="27" t="str">
        <f>VLOOKUP(C93,ČP2026!$A$3:$C$445,3,FALSE())</f>
        <v>TOTH Benedek</v>
      </c>
    </row>
    <row r="94" spans="1:12" ht="13.9" customHeight="1">
      <c r="A94" s="23">
        <v>10</v>
      </c>
      <c r="B94" s="23">
        <v>9</v>
      </c>
      <c r="C94" s="23">
        <v>9200239</v>
      </c>
      <c r="D94" s="24">
        <v>0</v>
      </c>
      <c r="E94" s="24" t="s">
        <v>437</v>
      </c>
      <c r="F94" s="23">
        <v>2009</v>
      </c>
      <c r="G94" s="23" t="s">
        <v>161</v>
      </c>
      <c r="H94" s="23" t="s">
        <v>248</v>
      </c>
      <c r="I94" s="25">
        <v>26</v>
      </c>
      <c r="J94" s="26">
        <v>52</v>
      </c>
      <c r="K94" s="27" t="e">
        <f>VLOOKUP(D94,ČP2026!$B$3:$C$457,2,FALSE())</f>
        <v>#N/A</v>
      </c>
      <c r="L94" s="27" t="str">
        <f>VLOOKUP(C94,ČP2026!$A$3:$C$445,3,FALSE())</f>
        <v>Liu Zigeng</v>
      </c>
    </row>
    <row r="95" spans="1:12" ht="13.9" customHeight="1">
      <c r="A95" s="23">
        <v>11</v>
      </c>
      <c r="B95" s="23">
        <v>7</v>
      </c>
      <c r="C95" s="23">
        <v>9150418</v>
      </c>
      <c r="D95" s="24">
        <v>777425</v>
      </c>
      <c r="E95" s="24" t="s">
        <v>465</v>
      </c>
      <c r="F95" s="23">
        <v>2010</v>
      </c>
      <c r="G95" s="23" t="s">
        <v>161</v>
      </c>
      <c r="H95" s="23" t="s">
        <v>11</v>
      </c>
      <c r="I95" s="25">
        <v>24</v>
      </c>
      <c r="J95" s="26">
        <v>48</v>
      </c>
      <c r="K95" s="27" t="str">
        <f>VLOOKUP(D95,ČP2026!$B$3:$C$457,2,FALSE())</f>
        <v>Laboda Matthew</v>
      </c>
    </row>
    <row r="96" spans="1:12" ht="13.9" customHeight="1">
      <c r="A96" s="23">
        <v>12</v>
      </c>
      <c r="B96" s="23">
        <v>12</v>
      </c>
      <c r="C96" s="23">
        <v>9700079</v>
      </c>
      <c r="D96" s="24">
        <v>0</v>
      </c>
      <c r="E96" s="24" t="s">
        <v>865</v>
      </c>
      <c r="F96" s="23">
        <v>2009</v>
      </c>
      <c r="G96" s="23" t="s">
        <v>161</v>
      </c>
      <c r="H96" s="23" t="s">
        <v>268</v>
      </c>
      <c r="I96" s="25">
        <v>22</v>
      </c>
      <c r="J96" s="26">
        <v>44</v>
      </c>
      <c r="K96" s="27" t="e">
        <f>VLOOKUP(D96,ČP2026!$B$3:$C$457,2,FALSE())</f>
        <v>#N/A</v>
      </c>
      <c r="L96" s="27" t="str">
        <f>VLOOKUP(C96,ČP2026!$A$3:$C$445,3,FALSE())</f>
        <v>VIGAS Oliver</v>
      </c>
    </row>
    <row r="97" spans="1:12" ht="13.9" customHeight="1">
      <c r="A97" s="23">
        <v>13</v>
      </c>
      <c r="B97" s="23">
        <v>13</v>
      </c>
      <c r="C97" s="23">
        <v>9700074</v>
      </c>
      <c r="D97" s="24">
        <v>0</v>
      </c>
      <c r="E97" s="24" t="s">
        <v>866</v>
      </c>
      <c r="F97" s="23">
        <v>2008</v>
      </c>
      <c r="G97" s="23" t="s">
        <v>161</v>
      </c>
      <c r="H97" s="23" t="s">
        <v>268</v>
      </c>
      <c r="I97" s="25">
        <v>20</v>
      </c>
      <c r="J97" s="26">
        <v>40</v>
      </c>
      <c r="K97" s="27" t="e">
        <f>VLOOKUP(D97,ČP2026!$B$3:$C$457,2,FALSE())</f>
        <v>#N/A</v>
      </c>
      <c r="L97" s="27" t="str">
        <f>VLOOKUP(C97,ČP2026!$A$3:$C$445,3,FALSE())</f>
        <v>VIGAS Michal Lev</v>
      </c>
    </row>
    <row r="98" spans="1:12" ht="13.9" customHeight="1">
      <c r="A98" s="23">
        <v>14</v>
      </c>
      <c r="B98" s="23">
        <v>16</v>
      </c>
      <c r="C98" s="23">
        <v>9200237</v>
      </c>
      <c r="D98" s="24">
        <v>0</v>
      </c>
      <c r="E98" s="24" t="s">
        <v>438</v>
      </c>
      <c r="F98" s="23">
        <v>2009</v>
      </c>
      <c r="G98" s="23" t="s">
        <v>161</v>
      </c>
      <c r="H98" s="23" t="s">
        <v>248</v>
      </c>
      <c r="I98" s="25">
        <v>18</v>
      </c>
      <c r="J98" s="26">
        <v>36</v>
      </c>
      <c r="K98" s="27" t="e">
        <f>VLOOKUP(D98,ČP2026!$B$3:$C$457,2,FALSE())</f>
        <v>#N/A</v>
      </c>
      <c r="L98" s="27" t="str">
        <f>VLOOKUP(C98,ČP2026!$A$3:$C$445,3,FALSE())</f>
        <v>Heiny Yannis</v>
      </c>
    </row>
    <row r="99" spans="1:12" ht="13.9" customHeight="1">
      <c r="A99" s="23">
        <v>15</v>
      </c>
      <c r="B99" s="23">
        <v>22</v>
      </c>
      <c r="C99" s="23">
        <v>9150319</v>
      </c>
      <c r="D99" s="24">
        <v>776396</v>
      </c>
      <c r="E99" s="24" t="s">
        <v>723</v>
      </c>
      <c r="F99" s="23">
        <v>2004</v>
      </c>
      <c r="G99" s="23" t="s">
        <v>161</v>
      </c>
      <c r="H99" s="23" t="s">
        <v>11</v>
      </c>
      <c r="I99" s="25">
        <v>16</v>
      </c>
      <c r="J99" s="26">
        <v>32</v>
      </c>
      <c r="K99" s="27" t="str">
        <f>VLOOKUP(D99,ČP2026!$B$3:$C$457,2,FALSE())</f>
        <v>Peterka Matyas</v>
      </c>
    </row>
    <row r="100" spans="1:12" ht="13.9" customHeight="1">
      <c r="A100" s="23">
        <v>16</v>
      </c>
      <c r="B100" s="23">
        <v>33</v>
      </c>
      <c r="C100" s="23">
        <v>9430048</v>
      </c>
      <c r="D100" s="24">
        <v>0</v>
      </c>
      <c r="E100" s="24" t="s">
        <v>257</v>
      </c>
      <c r="F100" s="23">
        <v>1989</v>
      </c>
      <c r="G100" s="23" t="s">
        <v>161</v>
      </c>
      <c r="H100" s="23" t="s">
        <v>16</v>
      </c>
      <c r="I100" s="25">
        <v>15</v>
      </c>
      <c r="J100" s="26">
        <v>30</v>
      </c>
      <c r="K100" s="27" t="e">
        <f>VLOOKUP(D100,ČP2026!$B$3:$C$457,2,FALSE())</f>
        <v>#N/A</v>
      </c>
      <c r="L100" s="27" t="str">
        <f>VLOOKUP(C100,ČP2026!$A$3:$C$445,3,FALSE())</f>
        <v>FORYS Marek</v>
      </c>
    </row>
    <row r="101" spans="1:12" ht="13.9" customHeight="1">
      <c r="A101" s="23">
        <v>17</v>
      </c>
      <c r="B101" s="23">
        <v>36</v>
      </c>
      <c r="C101" s="23">
        <v>1154984</v>
      </c>
      <c r="D101" s="24">
        <v>774383</v>
      </c>
      <c r="E101" s="24" t="s">
        <v>867</v>
      </c>
      <c r="F101" s="23">
        <v>1988</v>
      </c>
      <c r="G101" s="23" t="s">
        <v>161</v>
      </c>
      <c r="H101" s="23" t="s">
        <v>11</v>
      </c>
      <c r="I101" s="25">
        <v>14</v>
      </c>
      <c r="J101" s="26">
        <v>28</v>
      </c>
      <c r="K101" s="27" t="e">
        <f>VLOOKUP(D101,ČP2026!$B$3:$C$457,2,FALSE())</f>
        <v>#N/A</v>
      </c>
    </row>
    <row r="102" spans="1:12" ht="13.9" customHeight="1">
      <c r="A102" s="23">
        <v>18</v>
      </c>
      <c r="B102" s="23">
        <v>24</v>
      </c>
      <c r="C102" s="23">
        <v>9150426</v>
      </c>
      <c r="D102" s="24">
        <v>776904</v>
      </c>
      <c r="E102" s="24" t="s">
        <v>868</v>
      </c>
      <c r="F102" s="23">
        <v>2010</v>
      </c>
      <c r="G102" s="23" t="s">
        <v>161</v>
      </c>
      <c r="H102" s="23" t="s">
        <v>11</v>
      </c>
      <c r="I102" s="25">
        <v>13</v>
      </c>
      <c r="J102" s="26">
        <v>26</v>
      </c>
      <c r="K102" s="27" t="str">
        <f>VLOOKUP(D102,ČP2026!$B$3:$C$457,2,FALSE())</f>
        <v>Chalupník Martin</v>
      </c>
    </row>
    <row r="103" spans="1:12" ht="13.9" customHeight="1">
      <c r="A103" s="23">
        <v>19</v>
      </c>
      <c r="B103" s="23">
        <v>14</v>
      </c>
      <c r="C103" s="23">
        <v>9200230</v>
      </c>
      <c r="D103" s="24">
        <v>0</v>
      </c>
      <c r="E103" s="24" t="s">
        <v>439</v>
      </c>
      <c r="F103" s="23">
        <v>2008</v>
      </c>
      <c r="G103" s="23" t="s">
        <v>161</v>
      </c>
      <c r="H103" s="23" t="s">
        <v>248</v>
      </c>
      <c r="I103" s="25">
        <v>12</v>
      </c>
      <c r="J103" s="26">
        <v>24</v>
      </c>
      <c r="K103" s="27" t="e">
        <f>VLOOKUP(D103,ČP2026!$B$3:$C$457,2,FALSE())</f>
        <v>#N/A</v>
      </c>
      <c r="L103" s="27" t="str">
        <f>VLOOKUP(C103,ČP2026!$A$3:$C$445,3,FALSE())</f>
        <v>Werner Benedikt</v>
      </c>
    </row>
    <row r="104" spans="1:12" ht="13.9" customHeight="1">
      <c r="A104" s="23">
        <v>20</v>
      </c>
      <c r="B104" s="23">
        <v>26</v>
      </c>
      <c r="C104" s="23">
        <v>9200238</v>
      </c>
      <c r="D104" s="24">
        <v>0</v>
      </c>
      <c r="E104" s="24" t="s">
        <v>440</v>
      </c>
      <c r="F104" s="23">
        <v>2009</v>
      </c>
      <c r="G104" s="23" t="s">
        <v>161</v>
      </c>
      <c r="H104" s="23" t="s">
        <v>248</v>
      </c>
      <c r="I104" s="25">
        <v>11</v>
      </c>
      <c r="J104" s="26">
        <v>22</v>
      </c>
      <c r="K104" s="27" t="e">
        <f>VLOOKUP(D104,ČP2026!$B$3:$C$457,2,FALSE())</f>
        <v>#N/A</v>
      </c>
      <c r="L104" s="27" t="str">
        <f>VLOOKUP(C104,ČP2026!$A$3:$C$445,3,FALSE())</f>
        <v>Rieth Levin</v>
      </c>
    </row>
    <row r="105" spans="1:12" ht="13.9" customHeight="1">
      <c r="A105" s="23">
        <v>21</v>
      </c>
      <c r="B105" s="23">
        <v>21</v>
      </c>
      <c r="C105" s="23">
        <v>9150423</v>
      </c>
      <c r="D105" s="24">
        <v>773744</v>
      </c>
      <c r="E105" s="24" t="s">
        <v>869</v>
      </c>
      <c r="F105" s="23">
        <v>2010</v>
      </c>
      <c r="G105" s="23" t="s">
        <v>161</v>
      </c>
      <c r="H105" s="23" t="s">
        <v>11</v>
      </c>
      <c r="I105" s="25">
        <v>10</v>
      </c>
      <c r="J105" s="26">
        <v>20</v>
      </c>
      <c r="K105" s="27" t="str">
        <f>VLOOKUP(D105,ČP2026!$B$3:$C$457,2,FALSE())</f>
        <v>Kohout Vojtěch</v>
      </c>
    </row>
    <row r="106" spans="1:12" ht="13.9" customHeight="1">
      <c r="A106" s="23">
        <v>22</v>
      </c>
      <c r="B106" s="23">
        <v>27</v>
      </c>
      <c r="C106" s="23">
        <v>9150349</v>
      </c>
      <c r="D106" s="24">
        <v>773715</v>
      </c>
      <c r="E106" s="24" t="s">
        <v>870</v>
      </c>
      <c r="F106" s="23">
        <v>1993</v>
      </c>
      <c r="G106" s="23" t="s">
        <v>161</v>
      </c>
      <c r="H106" s="23" t="s">
        <v>11</v>
      </c>
      <c r="I106" s="25">
        <v>9</v>
      </c>
      <c r="J106" s="26">
        <v>18</v>
      </c>
      <c r="K106" s="27" t="e">
        <f>VLOOKUP(D106,ČP2026!$B$3:$C$457,2,FALSE())</f>
        <v>#N/A</v>
      </c>
    </row>
    <row r="107" spans="1:12" ht="13.9" customHeight="1">
      <c r="A107" s="23">
        <v>23</v>
      </c>
      <c r="B107" s="23">
        <v>20</v>
      </c>
      <c r="C107" s="23">
        <v>9050336</v>
      </c>
      <c r="D107" s="24">
        <v>0</v>
      </c>
      <c r="E107" s="24" t="s">
        <v>285</v>
      </c>
      <c r="F107" s="23">
        <v>2009</v>
      </c>
      <c r="G107" s="23" t="s">
        <v>161</v>
      </c>
      <c r="H107" s="23" t="s">
        <v>163</v>
      </c>
      <c r="I107" s="25">
        <v>8</v>
      </c>
      <c r="J107" s="26">
        <v>16</v>
      </c>
      <c r="K107" s="27" t="e">
        <f>VLOOKUP(D107,ČP2026!$B$3:$C$457,2,FALSE())</f>
        <v>#N/A</v>
      </c>
      <c r="L107" s="27" t="str">
        <f>VLOOKUP(C107,ČP2026!$A$3:$C$445,3,FALSE())</f>
        <v>KLEIN Tobias</v>
      </c>
    </row>
    <row r="108" spans="1:12" ht="13.9" customHeight="1">
      <c r="A108" s="23">
        <v>24</v>
      </c>
      <c r="B108" s="23">
        <v>15</v>
      </c>
      <c r="C108" s="23">
        <v>9050339</v>
      </c>
      <c r="D108" s="24">
        <v>0</v>
      </c>
      <c r="E108" s="24" t="s">
        <v>286</v>
      </c>
      <c r="F108" s="23">
        <v>2010</v>
      </c>
      <c r="G108" s="23" t="s">
        <v>161</v>
      </c>
      <c r="H108" s="23" t="s">
        <v>163</v>
      </c>
      <c r="I108" s="25">
        <v>7</v>
      </c>
      <c r="J108" s="26">
        <v>14</v>
      </c>
      <c r="K108" s="27" t="e">
        <f>VLOOKUP(D108,ČP2026!$B$3:$C$457,2,FALSE())</f>
        <v>#N/A</v>
      </c>
      <c r="L108" s="27" t="str">
        <f>VLOOKUP(C108,ČP2026!$A$3:$C$445,3,FALSE())</f>
        <v>STEMER Adrian</v>
      </c>
    </row>
    <row r="109" spans="1:12" ht="13.9" customHeight="1">
      <c r="A109" s="23">
        <v>25</v>
      </c>
      <c r="B109" s="23">
        <v>19</v>
      </c>
      <c r="C109" s="23">
        <v>9200241</v>
      </c>
      <c r="D109" s="24">
        <v>0</v>
      </c>
      <c r="E109" s="24" t="s">
        <v>441</v>
      </c>
      <c r="F109" s="23">
        <v>2009</v>
      </c>
      <c r="G109" s="23" t="s">
        <v>161</v>
      </c>
      <c r="H109" s="23" t="s">
        <v>248</v>
      </c>
      <c r="I109" s="25">
        <v>6</v>
      </c>
      <c r="J109" s="26">
        <v>12</v>
      </c>
      <c r="K109" s="27" t="e">
        <f>VLOOKUP(D109,ČP2026!$B$3:$C$457,2,FALSE())</f>
        <v>#N/A</v>
      </c>
      <c r="L109" s="27" t="str">
        <f>VLOOKUP(C109,ČP2026!$A$3:$C$445,3,FALSE())</f>
        <v>Babilon Felix</v>
      </c>
    </row>
    <row r="110" spans="1:12" ht="13.9" customHeight="1">
      <c r="A110" s="23">
        <v>26</v>
      </c>
      <c r="B110" s="23">
        <v>11</v>
      </c>
      <c r="C110" s="23">
        <v>9460059</v>
      </c>
      <c r="D110" s="24">
        <v>0</v>
      </c>
      <c r="E110" s="24" t="s">
        <v>871</v>
      </c>
      <c r="F110" s="23">
        <v>2010</v>
      </c>
      <c r="G110" s="23" t="s">
        <v>161</v>
      </c>
      <c r="H110" s="23" t="s">
        <v>414</v>
      </c>
      <c r="I110" s="25">
        <v>5</v>
      </c>
      <c r="J110" s="26">
        <v>10</v>
      </c>
      <c r="K110" s="27" t="e">
        <f>VLOOKUP(D110,ČP2026!$B$3:$C$457,2,FALSE())</f>
        <v>#N/A</v>
      </c>
      <c r="L110" s="27" t="str">
        <f>VLOOKUP(C110,ČP2026!$A$3:$C$445,3,FALSE())</f>
        <v>BENCZEDI Tamas</v>
      </c>
    </row>
    <row r="111" spans="1:12" ht="13.9" customHeight="1">
      <c r="A111" s="23">
        <v>27</v>
      </c>
      <c r="B111" s="23">
        <v>17</v>
      </c>
      <c r="C111" s="23">
        <v>9150400</v>
      </c>
      <c r="D111" s="24">
        <v>776954</v>
      </c>
      <c r="E111" s="24" t="s">
        <v>872</v>
      </c>
      <c r="F111" s="23">
        <v>2008</v>
      </c>
      <c r="G111" s="23" t="s">
        <v>161</v>
      </c>
      <c r="H111" s="23" t="s">
        <v>11</v>
      </c>
      <c r="I111" s="25">
        <v>4.5</v>
      </c>
      <c r="J111" s="26">
        <v>9</v>
      </c>
      <c r="K111" s="27" t="str">
        <f>VLOOKUP(D111,ČP2026!$B$3:$C$457,2,FALSE())</f>
        <v>PROKOP Vaclav</v>
      </c>
    </row>
    <row r="112" spans="1:12" ht="13.9" customHeight="1">
      <c r="A112" s="23">
        <v>28</v>
      </c>
      <c r="B112" s="23">
        <v>30</v>
      </c>
      <c r="C112" s="23">
        <v>9150429</v>
      </c>
      <c r="D112" s="24">
        <v>773749</v>
      </c>
      <c r="E112" s="24" t="s">
        <v>873</v>
      </c>
      <c r="F112" s="23">
        <v>2010</v>
      </c>
      <c r="G112" s="23" t="s">
        <v>161</v>
      </c>
      <c r="H112" s="23" t="s">
        <v>11</v>
      </c>
      <c r="I112" s="25">
        <v>4</v>
      </c>
      <c r="J112" s="26">
        <v>8</v>
      </c>
      <c r="K112" s="27" t="str">
        <f>VLOOKUP(D112,ČP2026!$B$3:$C$457,2,FALSE())</f>
        <v>Vácha David</v>
      </c>
    </row>
    <row r="113" spans="1:11" ht="13.9" customHeight="1">
      <c r="A113" s="23">
        <v>29</v>
      </c>
      <c r="B113" s="23">
        <v>23</v>
      </c>
      <c r="C113" s="23">
        <v>9150430</v>
      </c>
      <c r="D113" s="24">
        <v>773740</v>
      </c>
      <c r="E113" s="24" t="s">
        <v>874</v>
      </c>
      <c r="F113" s="23">
        <v>2010</v>
      </c>
      <c r="G113" s="23" t="s">
        <v>161</v>
      </c>
      <c r="H113" s="23" t="s">
        <v>11</v>
      </c>
      <c r="I113" s="25">
        <v>3.6</v>
      </c>
      <c r="J113" s="26">
        <v>7.2</v>
      </c>
      <c r="K113" s="27" t="str">
        <f>VLOOKUP(D113,ČP2026!$B$3:$C$457,2,FALSE())</f>
        <v>Bačík Ondřej</v>
      </c>
    </row>
    <row r="114" spans="1:11" ht="13.9" customHeight="1">
      <c r="A114" s="23">
        <v>30</v>
      </c>
      <c r="B114" s="23">
        <v>18</v>
      </c>
      <c r="C114" s="23">
        <v>9150383</v>
      </c>
      <c r="D114" s="24">
        <v>776164</v>
      </c>
      <c r="E114" s="24" t="s">
        <v>875</v>
      </c>
      <c r="F114" s="23">
        <v>1975</v>
      </c>
      <c r="G114" s="23" t="s">
        <v>161</v>
      </c>
      <c r="H114" s="23" t="s">
        <v>11</v>
      </c>
      <c r="I114" s="25">
        <v>3.2</v>
      </c>
      <c r="J114" s="26">
        <v>6.4</v>
      </c>
      <c r="K114" s="27" t="e">
        <f>VLOOKUP(D114,ČP2026!$B$3:$C$457,2,FALSE())</f>
        <v>#N/A</v>
      </c>
    </row>
    <row r="115" spans="1:11" ht="13.9" customHeight="1">
      <c r="A115" s="23">
        <v>31</v>
      </c>
      <c r="B115" s="23">
        <v>25</v>
      </c>
      <c r="C115" s="23">
        <v>9150425</v>
      </c>
      <c r="D115" s="24">
        <v>777428</v>
      </c>
      <c r="E115" s="24" t="s">
        <v>761</v>
      </c>
      <c r="F115" s="23">
        <v>2010</v>
      </c>
      <c r="G115" s="23" t="s">
        <v>161</v>
      </c>
      <c r="H115" s="23" t="s">
        <v>11</v>
      </c>
      <c r="I115" s="25">
        <v>2.8</v>
      </c>
      <c r="J115" s="26">
        <v>5.6</v>
      </c>
      <c r="K115" s="27" t="str">
        <f>VLOOKUP(D115,ČP2026!$B$3:$C$457,2,FALSE())</f>
        <v>Wagner Tadeáš</v>
      </c>
    </row>
    <row r="116" spans="1:11" ht="13.9" customHeight="1">
      <c r="A116" s="23">
        <v>32</v>
      </c>
      <c r="B116" s="23">
        <v>28</v>
      </c>
      <c r="C116" s="23">
        <v>9150249</v>
      </c>
      <c r="D116" s="24">
        <v>701902</v>
      </c>
      <c r="E116" s="24" t="s">
        <v>876</v>
      </c>
      <c r="F116" s="23">
        <v>2000</v>
      </c>
      <c r="G116" s="23" t="s">
        <v>161</v>
      </c>
      <c r="H116" s="23" t="s">
        <v>11</v>
      </c>
      <c r="I116" s="25">
        <v>2.6</v>
      </c>
      <c r="J116" s="26">
        <v>5.2</v>
      </c>
      <c r="K116" s="27" t="e">
        <f>VLOOKUP(D116,ČP2026!$B$3:$C$457,2,FALSE())</f>
        <v>#N/A</v>
      </c>
    </row>
    <row r="117" spans="1:11" ht="13.9" customHeight="1">
      <c r="A117" s="23">
        <v>33</v>
      </c>
      <c r="B117" s="23">
        <v>32</v>
      </c>
      <c r="C117" s="33">
        <v>9150069</v>
      </c>
      <c r="D117" s="34">
        <v>779123</v>
      </c>
      <c r="E117" s="34" t="s">
        <v>371</v>
      </c>
      <c r="F117" s="33">
        <v>1990</v>
      </c>
      <c r="G117" s="33" t="s">
        <v>161</v>
      </c>
      <c r="H117" s="33" t="s">
        <v>11</v>
      </c>
      <c r="I117" s="35">
        <v>2.4</v>
      </c>
      <c r="J117" s="26">
        <v>4.8</v>
      </c>
      <c r="K117" s="27" t="e">
        <f>VLOOKUP(D117,ČP2026!$B$3:$C$457,2,FALSE())</f>
        <v>#N/A</v>
      </c>
    </row>
    <row r="118" spans="1:11" ht="13.9" customHeight="1">
      <c r="A118" s="23">
        <v>34</v>
      </c>
      <c r="B118" s="23">
        <v>29</v>
      </c>
      <c r="C118" s="33">
        <v>9150435</v>
      </c>
      <c r="D118" s="34">
        <v>776148</v>
      </c>
      <c r="E118" s="34" t="s">
        <v>464</v>
      </c>
      <c r="F118" s="33">
        <v>2010</v>
      </c>
      <c r="G118" s="33" t="s">
        <v>161</v>
      </c>
      <c r="H118" s="33" t="s">
        <v>11</v>
      </c>
      <c r="I118" s="35">
        <v>2.2000000000000002</v>
      </c>
      <c r="K118" s="27" t="str">
        <f>VLOOKUP(D118,ČP2026!$B$3:$C$457,2,FALSE())</f>
        <v>Puchta Patrik Lucas</v>
      </c>
    </row>
    <row r="119" spans="1:11" ht="13.9" customHeight="1">
      <c r="A119" s="23">
        <v>35</v>
      </c>
      <c r="B119" s="23">
        <v>35</v>
      </c>
      <c r="C119" s="33">
        <v>9150433</v>
      </c>
      <c r="D119" s="34">
        <v>776153</v>
      </c>
      <c r="E119" s="34" t="s">
        <v>877</v>
      </c>
      <c r="F119" s="33">
        <v>2009</v>
      </c>
      <c r="G119" s="33" t="s">
        <v>161</v>
      </c>
      <c r="H119" s="33" t="s">
        <v>11</v>
      </c>
      <c r="I119" s="35">
        <v>2</v>
      </c>
      <c r="K119" s="27" t="str">
        <f>VLOOKUP(D119,ČP2026!$B$3:$C$457,2,FALSE())</f>
        <v>Válek Vojtěch</v>
      </c>
    </row>
    <row r="120" spans="1:11" ht="13.9" customHeight="1">
      <c r="A120" s="23">
        <v>36</v>
      </c>
      <c r="B120" s="23">
        <v>34</v>
      </c>
      <c r="C120" s="33">
        <v>9150434</v>
      </c>
      <c r="D120" s="34">
        <v>776161</v>
      </c>
      <c r="E120" s="34" t="s">
        <v>479</v>
      </c>
      <c r="F120" s="33">
        <v>2010</v>
      </c>
      <c r="G120" s="33" t="s">
        <v>161</v>
      </c>
      <c r="H120" s="33" t="s">
        <v>11</v>
      </c>
      <c r="I120" s="35">
        <v>1.97</v>
      </c>
      <c r="K120" s="27" t="str">
        <f>VLOOKUP(D120,ČP2026!$B$3:$C$457,2,FALSE())</f>
        <v>Kohlman simon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14"/>
  <sheetViews>
    <sheetView workbookViewId="0"/>
  </sheetViews>
  <sheetFormatPr defaultRowHeight="13.5"/>
  <sheetData>
    <row r="1" spans="1:13" ht="13.9" customHeight="1">
      <c r="A1" s="41" t="s">
        <v>710</v>
      </c>
      <c r="B1" s="41" t="s">
        <v>711</v>
      </c>
      <c r="C1" s="41" t="s">
        <v>712</v>
      </c>
      <c r="D1" s="42" t="s">
        <v>713</v>
      </c>
      <c r="E1" s="42" t="s">
        <v>714</v>
      </c>
      <c r="F1" s="41" t="s">
        <v>139</v>
      </c>
      <c r="G1" s="41" t="s">
        <v>140</v>
      </c>
      <c r="H1" s="41" t="s">
        <v>141</v>
      </c>
      <c r="I1" s="43" t="s">
        <v>805</v>
      </c>
      <c r="J1" s="43" t="s">
        <v>716</v>
      </c>
      <c r="K1" s="43" t="s">
        <v>878</v>
      </c>
    </row>
    <row r="2" spans="1:13" ht="26.25" customHeight="1">
      <c r="A2" s="44">
        <v>1</v>
      </c>
      <c r="B2" s="44">
        <v>101</v>
      </c>
      <c r="C2" s="44">
        <v>9155053</v>
      </c>
      <c r="D2" s="45">
        <v>0</v>
      </c>
      <c r="E2" s="45" t="s">
        <v>165</v>
      </c>
      <c r="F2" s="44">
        <v>2002</v>
      </c>
      <c r="G2" s="44" t="s">
        <v>164</v>
      </c>
      <c r="H2" s="44" t="s">
        <v>11</v>
      </c>
      <c r="I2" s="46">
        <v>100</v>
      </c>
      <c r="J2" s="46">
        <v>70</v>
      </c>
      <c r="K2" s="65" t="s">
        <v>879</v>
      </c>
    </row>
    <row r="3" spans="1:13" ht="26.25" customHeight="1">
      <c r="A3" s="44">
        <v>2</v>
      </c>
      <c r="B3" s="44">
        <v>103</v>
      </c>
      <c r="C3" s="44">
        <v>9205117</v>
      </c>
      <c r="D3" s="45">
        <v>0</v>
      </c>
      <c r="E3" s="45" t="s">
        <v>436</v>
      </c>
      <c r="F3" s="44">
        <v>2010</v>
      </c>
      <c r="G3" s="44" t="s">
        <v>164</v>
      </c>
      <c r="H3" s="44" t="s">
        <v>248</v>
      </c>
      <c r="I3" s="46">
        <v>80</v>
      </c>
      <c r="J3" s="46">
        <v>56</v>
      </c>
      <c r="K3" s="65" t="s">
        <v>879</v>
      </c>
    </row>
    <row r="4" spans="1:13" ht="39.4" customHeight="1">
      <c r="A4" s="44">
        <v>3</v>
      </c>
      <c r="B4" s="44">
        <v>107</v>
      </c>
      <c r="C4" s="44">
        <v>9155114</v>
      </c>
      <c r="D4" s="45">
        <v>889223</v>
      </c>
      <c r="E4" s="45" t="s">
        <v>168</v>
      </c>
      <c r="F4" s="44">
        <v>2005</v>
      </c>
      <c r="G4" s="44" t="s">
        <v>164</v>
      </c>
      <c r="H4" s="44" t="s">
        <v>11</v>
      </c>
      <c r="I4" s="46">
        <v>60</v>
      </c>
      <c r="J4" s="46">
        <v>42</v>
      </c>
      <c r="K4" s="65" t="s">
        <v>879</v>
      </c>
    </row>
    <row r="5" spans="1:13" ht="26.25" customHeight="1">
      <c r="A5" s="44">
        <v>4</v>
      </c>
      <c r="B5" s="44">
        <v>104</v>
      </c>
      <c r="C5" s="44">
        <v>1249975</v>
      </c>
      <c r="D5" s="45">
        <v>0</v>
      </c>
      <c r="E5" s="45" t="s">
        <v>851</v>
      </c>
      <c r="F5" s="44">
        <v>2009</v>
      </c>
      <c r="G5" s="44" t="s">
        <v>164</v>
      </c>
      <c r="H5" s="44" t="s">
        <v>388</v>
      </c>
      <c r="I5" s="46">
        <v>50</v>
      </c>
      <c r="J5" s="46">
        <v>35</v>
      </c>
      <c r="K5" s="65" t="s">
        <v>879</v>
      </c>
    </row>
    <row r="6" spans="1:13" ht="26.25" customHeight="1">
      <c r="A6" s="44">
        <v>5</v>
      </c>
      <c r="B6" s="44">
        <v>106</v>
      </c>
      <c r="C6" s="44">
        <v>1469970</v>
      </c>
      <c r="D6" s="45">
        <v>0</v>
      </c>
      <c r="E6" s="45" t="s">
        <v>852</v>
      </c>
      <c r="F6" s="44">
        <v>2009</v>
      </c>
      <c r="G6" s="44" t="s">
        <v>164</v>
      </c>
      <c r="H6" s="44" t="s">
        <v>414</v>
      </c>
      <c r="I6" s="46">
        <v>45</v>
      </c>
      <c r="J6" s="46">
        <v>31.5</v>
      </c>
      <c r="K6" s="65" t="s">
        <v>880</v>
      </c>
    </row>
    <row r="7" spans="1:13" ht="13.9" customHeight="1">
      <c r="A7" s="44">
        <v>6</v>
      </c>
      <c r="B7" s="44">
        <v>105</v>
      </c>
      <c r="C7" s="44">
        <v>9055135</v>
      </c>
      <c r="D7" s="45">
        <v>0</v>
      </c>
      <c r="E7" s="45" t="s">
        <v>162</v>
      </c>
      <c r="F7" s="44">
        <v>2005</v>
      </c>
      <c r="G7" s="44" t="s">
        <v>164</v>
      </c>
      <c r="H7" s="44" t="s">
        <v>163</v>
      </c>
      <c r="I7" s="46">
        <v>40</v>
      </c>
      <c r="J7" s="46">
        <v>28</v>
      </c>
      <c r="K7" s="65" t="s">
        <v>880</v>
      </c>
    </row>
    <row r="8" spans="1:13" ht="39.4" customHeight="1">
      <c r="A8" s="44">
        <v>7</v>
      </c>
      <c r="B8" s="44">
        <v>110</v>
      </c>
      <c r="C8" s="44">
        <v>9295248</v>
      </c>
      <c r="D8" s="45">
        <v>0</v>
      </c>
      <c r="E8" s="45" t="s">
        <v>392</v>
      </c>
      <c r="F8" s="44">
        <v>2009</v>
      </c>
      <c r="G8" s="44" t="s">
        <v>164</v>
      </c>
      <c r="H8" s="44" t="s">
        <v>393</v>
      </c>
      <c r="I8" s="46">
        <v>36</v>
      </c>
      <c r="J8" s="46">
        <v>25.2</v>
      </c>
      <c r="K8" s="65" t="s">
        <v>880</v>
      </c>
      <c r="M8" s="27">
        <v>7273</v>
      </c>
    </row>
    <row r="9" spans="1:13" ht="26.25" customHeight="1">
      <c r="A9" s="44">
        <v>8</v>
      </c>
      <c r="B9" s="44">
        <v>109</v>
      </c>
      <c r="C9" s="44">
        <v>9155173</v>
      </c>
      <c r="D9" s="45">
        <v>889233</v>
      </c>
      <c r="E9" s="45" t="s">
        <v>854</v>
      </c>
      <c r="F9" s="44">
        <v>2010</v>
      </c>
      <c r="G9" s="44" t="s">
        <v>164</v>
      </c>
      <c r="H9" s="44" t="s">
        <v>11</v>
      </c>
      <c r="I9" s="46">
        <v>32</v>
      </c>
      <c r="J9" s="46">
        <v>22.4</v>
      </c>
      <c r="K9" s="65" t="s">
        <v>880</v>
      </c>
    </row>
    <row r="10" spans="1:13" ht="26.25" customHeight="1">
      <c r="A10" s="44">
        <v>9</v>
      </c>
      <c r="B10" s="44">
        <v>108</v>
      </c>
      <c r="C10" s="44">
        <v>9155152</v>
      </c>
      <c r="D10" s="45">
        <v>889231</v>
      </c>
      <c r="E10" s="45" t="s">
        <v>853</v>
      </c>
      <c r="F10" s="44">
        <v>2008</v>
      </c>
      <c r="G10" s="44" t="s">
        <v>164</v>
      </c>
      <c r="H10" s="44" t="s">
        <v>11</v>
      </c>
      <c r="I10" s="46">
        <v>29</v>
      </c>
      <c r="J10" s="46">
        <v>20.3</v>
      </c>
      <c r="K10" s="65" t="s">
        <v>881</v>
      </c>
    </row>
    <row r="11" spans="1:13" ht="26.25" customHeight="1">
      <c r="A11" s="44">
        <v>10</v>
      </c>
      <c r="B11" s="44">
        <v>111</v>
      </c>
      <c r="C11" s="44">
        <v>9055132</v>
      </c>
      <c r="D11" s="45">
        <v>0</v>
      </c>
      <c r="E11" s="45" t="s">
        <v>855</v>
      </c>
      <c r="F11" s="44">
        <v>2009</v>
      </c>
      <c r="G11" s="44" t="s">
        <v>164</v>
      </c>
      <c r="H11" s="44" t="s">
        <v>163</v>
      </c>
      <c r="I11" s="46">
        <v>26</v>
      </c>
      <c r="J11" s="46">
        <v>18.2</v>
      </c>
      <c r="K11" s="65" t="s">
        <v>881</v>
      </c>
    </row>
    <row r="12" spans="1:13" ht="26.25" customHeight="1">
      <c r="A12" s="44">
        <v>11</v>
      </c>
      <c r="B12" s="44">
        <v>113</v>
      </c>
      <c r="C12" s="44">
        <v>9155143</v>
      </c>
      <c r="D12" s="45">
        <v>887891</v>
      </c>
      <c r="E12" s="45" t="s">
        <v>856</v>
      </c>
      <c r="F12" s="44">
        <v>2009</v>
      </c>
      <c r="G12" s="44" t="s">
        <v>164</v>
      </c>
      <c r="H12" s="44" t="s">
        <v>11</v>
      </c>
      <c r="I12" s="46">
        <v>24</v>
      </c>
      <c r="J12" s="46">
        <v>16.8</v>
      </c>
      <c r="K12" s="65" t="s">
        <v>881</v>
      </c>
    </row>
    <row r="13" spans="1:13" ht="26.25" customHeight="1">
      <c r="A13" s="44">
        <v>12</v>
      </c>
      <c r="B13" s="44">
        <v>115</v>
      </c>
      <c r="C13" s="44">
        <v>9155177</v>
      </c>
      <c r="D13" s="45">
        <v>890932</v>
      </c>
      <c r="E13" s="45" t="s">
        <v>858</v>
      </c>
      <c r="F13" s="44">
        <v>2007</v>
      </c>
      <c r="G13" s="44" t="s">
        <v>164</v>
      </c>
      <c r="H13" s="44" t="s">
        <v>11</v>
      </c>
      <c r="I13" s="46">
        <v>22</v>
      </c>
      <c r="J13" s="46">
        <v>15.4</v>
      </c>
      <c r="K13" s="65" t="s">
        <v>881</v>
      </c>
    </row>
    <row r="14" spans="1:13" ht="26.25" customHeight="1">
      <c r="A14" s="44">
        <v>13</v>
      </c>
      <c r="B14" s="44">
        <v>112</v>
      </c>
      <c r="C14" s="44">
        <v>9155156</v>
      </c>
      <c r="D14" s="45">
        <v>887900</v>
      </c>
      <c r="E14" s="45" t="s">
        <v>203</v>
      </c>
      <c r="F14" s="44">
        <v>2009</v>
      </c>
      <c r="G14" s="44" t="s">
        <v>164</v>
      </c>
      <c r="H14" s="44" t="s">
        <v>11</v>
      </c>
      <c r="I14" s="46">
        <v>20</v>
      </c>
      <c r="J14" s="46">
        <v>14</v>
      </c>
      <c r="K14" s="65" t="s">
        <v>881</v>
      </c>
    </row>
    <row r="15" spans="1:13" ht="13.9" customHeight="1">
      <c r="A15" s="44">
        <v>14</v>
      </c>
      <c r="B15" s="44">
        <v>114</v>
      </c>
      <c r="C15" s="44">
        <v>1249974</v>
      </c>
      <c r="D15" s="45">
        <v>0</v>
      </c>
      <c r="E15" s="45" t="s">
        <v>857</v>
      </c>
      <c r="F15" s="44">
        <v>2009</v>
      </c>
      <c r="G15" s="44" t="s">
        <v>164</v>
      </c>
      <c r="H15" s="44" t="s">
        <v>388</v>
      </c>
      <c r="I15" s="46">
        <v>18</v>
      </c>
      <c r="J15" s="46">
        <v>12.6</v>
      </c>
      <c r="K15" s="65" t="s">
        <v>881</v>
      </c>
    </row>
    <row r="16" spans="1:13" ht="26.25" customHeight="1">
      <c r="A16" s="44">
        <v>15</v>
      </c>
      <c r="B16" s="44">
        <v>117</v>
      </c>
      <c r="C16" s="44">
        <v>9155178</v>
      </c>
      <c r="D16" s="45">
        <v>891734</v>
      </c>
      <c r="E16" s="45" t="s">
        <v>860</v>
      </c>
      <c r="F16" s="44">
        <v>2006</v>
      </c>
      <c r="G16" s="44" t="s">
        <v>164</v>
      </c>
      <c r="H16" s="44" t="s">
        <v>11</v>
      </c>
      <c r="I16" s="46">
        <v>16</v>
      </c>
      <c r="J16" s="46">
        <v>11.2</v>
      </c>
      <c r="K16" s="65" t="s">
        <v>881</v>
      </c>
    </row>
    <row r="17" spans="1:13" ht="26.25" customHeight="1">
      <c r="A17" s="44">
        <v>16</v>
      </c>
      <c r="B17" s="44">
        <v>116</v>
      </c>
      <c r="C17" s="44">
        <v>9155172</v>
      </c>
      <c r="D17" s="45">
        <v>889971</v>
      </c>
      <c r="E17" s="45" t="s">
        <v>859</v>
      </c>
      <c r="F17" s="44">
        <v>2010</v>
      </c>
      <c r="G17" s="44" t="s">
        <v>164</v>
      </c>
      <c r="H17" s="44" t="s">
        <v>11</v>
      </c>
      <c r="I17" s="46">
        <v>15</v>
      </c>
      <c r="J17" s="46">
        <v>10.5</v>
      </c>
      <c r="K17" s="65" t="s">
        <v>882</v>
      </c>
    </row>
    <row r="18" spans="1:13" ht="26.25" customHeight="1">
      <c r="A18" s="44">
        <v>17</v>
      </c>
      <c r="B18" s="44">
        <v>118</v>
      </c>
      <c r="C18" s="47">
        <v>9155175</v>
      </c>
      <c r="D18" s="48">
        <v>891293</v>
      </c>
      <c r="E18" s="48" t="s">
        <v>861</v>
      </c>
      <c r="F18" s="47">
        <v>2009</v>
      </c>
      <c r="G18" s="47" t="s">
        <v>164</v>
      </c>
      <c r="H18" s="47" t="s">
        <v>11</v>
      </c>
      <c r="I18" s="49">
        <v>14</v>
      </c>
      <c r="J18" s="46"/>
      <c r="K18" s="65" t="s">
        <v>882</v>
      </c>
    </row>
    <row r="19" spans="1:13" ht="26.25" customHeight="1">
      <c r="A19" s="44" t="s">
        <v>728</v>
      </c>
      <c r="B19" s="44">
        <v>102</v>
      </c>
      <c r="C19" s="44">
        <v>9155169</v>
      </c>
      <c r="D19" s="45">
        <v>887305</v>
      </c>
      <c r="E19" s="45" t="s">
        <v>850</v>
      </c>
      <c r="F19" s="44">
        <v>2010</v>
      </c>
      <c r="G19" s="44" t="s">
        <v>164</v>
      </c>
      <c r="H19" s="44" t="s">
        <v>11</v>
      </c>
      <c r="I19" s="49"/>
      <c r="J19" s="46"/>
    </row>
    <row r="20" spans="1:13" ht="13.9" customHeight="1">
      <c r="A20" s="41" t="s">
        <v>710</v>
      </c>
      <c r="B20" s="41" t="s">
        <v>711</v>
      </c>
      <c r="C20" s="41" t="s">
        <v>712</v>
      </c>
      <c r="D20" s="42" t="s">
        <v>737</v>
      </c>
      <c r="E20" s="42" t="s">
        <v>714</v>
      </c>
      <c r="F20" s="41" t="s">
        <v>139</v>
      </c>
      <c r="G20" s="41" t="s">
        <v>140</v>
      </c>
      <c r="H20" s="41" t="s">
        <v>141</v>
      </c>
      <c r="I20" s="43" t="s">
        <v>805</v>
      </c>
      <c r="J20" s="43" t="s">
        <v>716</v>
      </c>
      <c r="K20" s="43" t="s">
        <v>878</v>
      </c>
    </row>
    <row r="21" spans="1:13" ht="26.25" customHeight="1">
      <c r="A21" s="44">
        <v>1</v>
      </c>
      <c r="B21" s="44">
        <v>1</v>
      </c>
      <c r="C21" s="44">
        <v>9150234</v>
      </c>
      <c r="D21" s="45">
        <v>775167</v>
      </c>
      <c r="E21" s="45" t="s">
        <v>862</v>
      </c>
      <c r="F21" s="44">
        <v>1996</v>
      </c>
      <c r="G21" s="44" t="s">
        <v>161</v>
      </c>
      <c r="H21" s="44" t="s">
        <v>11</v>
      </c>
      <c r="I21" s="25">
        <v>100</v>
      </c>
      <c r="J21" s="26">
        <v>180</v>
      </c>
      <c r="K21" s="65" t="s">
        <v>879</v>
      </c>
    </row>
    <row r="22" spans="1:13" ht="26.25" customHeight="1">
      <c r="A22" s="44">
        <v>2</v>
      </c>
      <c r="B22" s="44">
        <v>6</v>
      </c>
      <c r="C22" s="44">
        <v>9150386</v>
      </c>
      <c r="D22" s="45">
        <v>0</v>
      </c>
      <c r="E22" s="45" t="s">
        <v>456</v>
      </c>
      <c r="F22" s="44">
        <v>2007</v>
      </c>
      <c r="G22" s="44" t="s">
        <v>161</v>
      </c>
      <c r="H22" s="44" t="s">
        <v>11</v>
      </c>
      <c r="I22" s="25">
        <v>80</v>
      </c>
      <c r="J22" s="26">
        <v>144</v>
      </c>
      <c r="K22" s="65" t="s">
        <v>879</v>
      </c>
    </row>
    <row r="23" spans="1:13" ht="26.25" customHeight="1">
      <c r="A23" s="44">
        <v>3</v>
      </c>
      <c r="B23" s="44">
        <v>12</v>
      </c>
      <c r="C23" s="44">
        <v>9700074</v>
      </c>
      <c r="D23" s="45">
        <v>0</v>
      </c>
      <c r="E23" s="45" t="s">
        <v>866</v>
      </c>
      <c r="F23" s="44">
        <v>2008</v>
      </c>
      <c r="G23" s="44" t="s">
        <v>161</v>
      </c>
      <c r="H23" s="44" t="s">
        <v>268</v>
      </c>
      <c r="I23" s="25">
        <v>60</v>
      </c>
      <c r="J23" s="26">
        <v>108</v>
      </c>
      <c r="K23" s="65" t="s">
        <v>879</v>
      </c>
    </row>
    <row r="24" spans="1:13" ht="26.25" customHeight="1">
      <c r="A24" s="44">
        <v>4</v>
      </c>
      <c r="B24" s="44">
        <v>2</v>
      </c>
      <c r="C24" s="44">
        <v>9150334</v>
      </c>
      <c r="D24" s="45">
        <v>0</v>
      </c>
      <c r="E24" s="45" t="s">
        <v>357</v>
      </c>
      <c r="F24" s="44">
        <v>2005</v>
      </c>
      <c r="G24" s="44" t="s">
        <v>161</v>
      </c>
      <c r="H24" s="44" t="s">
        <v>11</v>
      </c>
      <c r="I24" s="25">
        <v>50</v>
      </c>
      <c r="J24" s="26">
        <v>90</v>
      </c>
      <c r="K24" s="65" t="s">
        <v>879</v>
      </c>
    </row>
    <row r="25" spans="1:13" ht="26.25" customHeight="1">
      <c r="A25" s="44">
        <v>5</v>
      </c>
      <c r="B25" s="44">
        <v>5</v>
      </c>
      <c r="C25" s="44">
        <v>9460058</v>
      </c>
      <c r="D25" s="45">
        <v>0</v>
      </c>
      <c r="E25" s="45" t="s">
        <v>863</v>
      </c>
      <c r="F25" s="44">
        <v>2009</v>
      </c>
      <c r="G25" s="44" t="s">
        <v>161</v>
      </c>
      <c r="H25" s="44" t="s">
        <v>414</v>
      </c>
      <c r="I25" s="25">
        <v>45</v>
      </c>
      <c r="J25" s="26">
        <v>81</v>
      </c>
      <c r="K25" s="65" t="s">
        <v>880</v>
      </c>
      <c r="M25" s="27">
        <v>7272</v>
      </c>
    </row>
    <row r="26" spans="1:13" ht="13.9" customHeight="1">
      <c r="A26" s="44">
        <v>6</v>
      </c>
      <c r="B26" s="44">
        <v>11</v>
      </c>
      <c r="C26" s="44">
        <v>9700079</v>
      </c>
      <c r="D26" s="45">
        <v>0</v>
      </c>
      <c r="E26" s="45" t="s">
        <v>865</v>
      </c>
      <c r="F26" s="44">
        <v>2009</v>
      </c>
      <c r="G26" s="44" t="s">
        <v>161</v>
      </c>
      <c r="H26" s="44" t="s">
        <v>268</v>
      </c>
      <c r="I26" s="25">
        <v>40</v>
      </c>
      <c r="J26" s="26">
        <v>72</v>
      </c>
      <c r="K26" s="65" t="s">
        <v>880</v>
      </c>
    </row>
    <row r="27" spans="1:13" ht="26.25" customHeight="1">
      <c r="A27" s="44">
        <v>7</v>
      </c>
      <c r="B27" s="44">
        <v>7</v>
      </c>
      <c r="C27" s="44">
        <v>9400127</v>
      </c>
      <c r="D27" s="45">
        <v>0</v>
      </c>
      <c r="E27" s="45" t="s">
        <v>273</v>
      </c>
      <c r="F27" s="44">
        <v>1997</v>
      </c>
      <c r="G27" s="44" t="s">
        <v>161</v>
      </c>
      <c r="H27" s="44" t="s">
        <v>719</v>
      </c>
      <c r="I27" s="25">
        <v>36</v>
      </c>
      <c r="J27" s="26">
        <v>64.8</v>
      </c>
      <c r="K27" s="65" t="s">
        <v>880</v>
      </c>
    </row>
    <row r="28" spans="1:13" ht="13.9" customHeight="1">
      <c r="A28" s="44">
        <v>8</v>
      </c>
      <c r="B28" s="44">
        <v>9</v>
      </c>
      <c r="C28" s="44">
        <v>9200239</v>
      </c>
      <c r="D28" s="45">
        <v>0</v>
      </c>
      <c r="E28" s="45" t="s">
        <v>437</v>
      </c>
      <c r="F28" s="44">
        <v>2009</v>
      </c>
      <c r="G28" s="44" t="s">
        <v>161</v>
      </c>
      <c r="H28" s="44" t="s">
        <v>248</v>
      </c>
      <c r="I28" s="25">
        <v>32</v>
      </c>
      <c r="J28" s="26">
        <v>57.6</v>
      </c>
      <c r="K28" s="65" t="s">
        <v>880</v>
      </c>
    </row>
    <row r="29" spans="1:13" ht="26.25" customHeight="1">
      <c r="A29" s="44">
        <v>9</v>
      </c>
      <c r="B29" s="44">
        <v>4</v>
      </c>
      <c r="C29" s="44">
        <v>9155100</v>
      </c>
      <c r="D29" s="45">
        <v>0</v>
      </c>
      <c r="E29" s="45" t="s">
        <v>358</v>
      </c>
      <c r="F29" s="44">
        <v>2004</v>
      </c>
      <c r="G29" s="44" t="s">
        <v>161</v>
      </c>
      <c r="H29" s="44" t="s">
        <v>11</v>
      </c>
      <c r="I29" s="25">
        <v>29</v>
      </c>
      <c r="J29" s="26">
        <v>52.2</v>
      </c>
      <c r="K29" s="65" t="s">
        <v>881</v>
      </c>
    </row>
    <row r="30" spans="1:13" ht="26.25" customHeight="1">
      <c r="A30" s="44">
        <v>10</v>
      </c>
      <c r="B30" s="44">
        <v>8</v>
      </c>
      <c r="C30" s="44">
        <v>9240055</v>
      </c>
      <c r="D30" s="45">
        <v>0</v>
      </c>
      <c r="E30" s="45" t="s">
        <v>864</v>
      </c>
      <c r="F30" s="44">
        <v>2009</v>
      </c>
      <c r="G30" s="44" t="s">
        <v>161</v>
      </c>
      <c r="H30" s="44" t="s">
        <v>388</v>
      </c>
      <c r="I30" s="25">
        <v>26</v>
      </c>
      <c r="J30" s="26">
        <v>46.8</v>
      </c>
      <c r="K30" s="65" t="s">
        <v>881</v>
      </c>
    </row>
    <row r="31" spans="1:13" ht="26.25" customHeight="1">
      <c r="A31" s="44">
        <v>11</v>
      </c>
      <c r="B31" s="44">
        <v>14</v>
      </c>
      <c r="C31" s="44">
        <v>9150319</v>
      </c>
      <c r="D31" s="45">
        <v>776396</v>
      </c>
      <c r="E31" s="45" t="s">
        <v>723</v>
      </c>
      <c r="F31" s="44">
        <v>2004</v>
      </c>
      <c r="G31" s="44" t="s">
        <v>161</v>
      </c>
      <c r="H31" s="44" t="s">
        <v>11</v>
      </c>
      <c r="I31" s="25">
        <v>24</v>
      </c>
      <c r="J31" s="26">
        <v>43.2</v>
      </c>
      <c r="K31" s="65" t="s">
        <v>881</v>
      </c>
    </row>
    <row r="32" spans="1:13" ht="26.25" customHeight="1">
      <c r="A32" s="44">
        <v>12</v>
      </c>
      <c r="B32" s="44">
        <v>23</v>
      </c>
      <c r="C32" s="44">
        <v>9460059</v>
      </c>
      <c r="D32" s="45">
        <v>0</v>
      </c>
      <c r="E32" s="45" t="s">
        <v>871</v>
      </c>
      <c r="F32" s="44">
        <v>2010</v>
      </c>
      <c r="G32" s="44" t="s">
        <v>161</v>
      </c>
      <c r="H32" s="44" t="s">
        <v>414</v>
      </c>
      <c r="I32" s="25">
        <v>22</v>
      </c>
      <c r="J32" s="26">
        <v>39.6</v>
      </c>
      <c r="K32" s="65" t="s">
        <v>881</v>
      </c>
    </row>
    <row r="33" spans="1:11" ht="26.25" customHeight="1">
      <c r="A33" s="44">
        <v>13</v>
      </c>
      <c r="B33" s="44">
        <v>13</v>
      </c>
      <c r="C33" s="44">
        <v>9200237</v>
      </c>
      <c r="D33" s="45">
        <v>0</v>
      </c>
      <c r="E33" s="45" t="s">
        <v>438</v>
      </c>
      <c r="F33" s="44">
        <v>2009</v>
      </c>
      <c r="G33" s="44" t="s">
        <v>161</v>
      </c>
      <c r="H33" s="44" t="s">
        <v>248</v>
      </c>
      <c r="I33" s="25">
        <v>20</v>
      </c>
      <c r="J33" s="26">
        <v>36</v>
      </c>
      <c r="K33" s="65" t="s">
        <v>881</v>
      </c>
    </row>
    <row r="34" spans="1:11" ht="26.25" customHeight="1">
      <c r="A34" s="44">
        <v>14</v>
      </c>
      <c r="B34" s="44">
        <v>17</v>
      </c>
      <c r="C34" s="44">
        <v>9200230</v>
      </c>
      <c r="D34" s="45">
        <v>0</v>
      </c>
      <c r="E34" s="45" t="s">
        <v>439</v>
      </c>
      <c r="F34" s="44">
        <v>2008</v>
      </c>
      <c r="G34" s="44" t="s">
        <v>161</v>
      </c>
      <c r="H34" s="44" t="s">
        <v>248</v>
      </c>
      <c r="I34" s="25">
        <v>18</v>
      </c>
      <c r="J34" s="26">
        <v>32.4</v>
      </c>
      <c r="K34" s="65" t="s">
        <v>881</v>
      </c>
    </row>
    <row r="35" spans="1:11" ht="13.9" customHeight="1">
      <c r="A35" s="44">
        <v>15</v>
      </c>
      <c r="B35" s="44">
        <v>18</v>
      </c>
      <c r="C35" s="44">
        <v>9200238</v>
      </c>
      <c r="D35" s="45">
        <v>0</v>
      </c>
      <c r="E35" s="45" t="s">
        <v>440</v>
      </c>
      <c r="F35" s="44">
        <v>2009</v>
      </c>
      <c r="G35" s="44" t="s">
        <v>161</v>
      </c>
      <c r="H35" s="44" t="s">
        <v>248</v>
      </c>
      <c r="I35" s="25">
        <v>16</v>
      </c>
      <c r="J35" s="26">
        <v>28.8</v>
      </c>
      <c r="K35" s="65" t="s">
        <v>881</v>
      </c>
    </row>
    <row r="36" spans="1:11" ht="13.9" customHeight="1">
      <c r="A36" s="44">
        <v>16</v>
      </c>
      <c r="B36" s="44">
        <v>19</v>
      </c>
      <c r="C36" s="44">
        <v>9150358</v>
      </c>
      <c r="D36" s="45">
        <v>774769</v>
      </c>
      <c r="E36" s="45" t="s">
        <v>476</v>
      </c>
      <c r="F36" s="44">
        <v>2008</v>
      </c>
      <c r="G36" s="44" t="s">
        <v>161</v>
      </c>
      <c r="H36" s="44" t="s">
        <v>11</v>
      </c>
      <c r="I36" s="25">
        <v>15</v>
      </c>
      <c r="J36" s="26">
        <v>27</v>
      </c>
      <c r="K36" s="65" t="s">
        <v>881</v>
      </c>
    </row>
    <row r="37" spans="1:11" ht="26.25" customHeight="1">
      <c r="A37" s="44">
        <v>17</v>
      </c>
      <c r="B37" s="44">
        <v>15</v>
      </c>
      <c r="C37" s="44">
        <v>9430048</v>
      </c>
      <c r="D37" s="45">
        <v>0</v>
      </c>
      <c r="E37" s="45" t="s">
        <v>257</v>
      </c>
      <c r="F37" s="44">
        <v>1989</v>
      </c>
      <c r="G37" s="44" t="s">
        <v>161</v>
      </c>
      <c r="H37" s="44" t="s">
        <v>16</v>
      </c>
      <c r="I37" s="25">
        <v>14</v>
      </c>
      <c r="J37" s="26">
        <v>25.2</v>
      </c>
      <c r="K37" s="65" t="s">
        <v>883</v>
      </c>
    </row>
    <row r="38" spans="1:11" ht="26.25" customHeight="1">
      <c r="A38" s="44">
        <v>18</v>
      </c>
      <c r="B38" s="44">
        <v>16</v>
      </c>
      <c r="C38" s="44">
        <v>9150426</v>
      </c>
      <c r="D38" s="45">
        <v>776904</v>
      </c>
      <c r="E38" s="45" t="s">
        <v>868</v>
      </c>
      <c r="F38" s="44">
        <v>2010</v>
      </c>
      <c r="G38" s="44" t="s">
        <v>161</v>
      </c>
      <c r="H38" s="44" t="s">
        <v>11</v>
      </c>
      <c r="I38" s="25">
        <v>13</v>
      </c>
      <c r="J38" s="26">
        <v>23.4</v>
      </c>
      <c r="K38" s="65" t="s">
        <v>883</v>
      </c>
    </row>
    <row r="39" spans="1:11" ht="26.25" customHeight="1">
      <c r="A39" s="44">
        <v>19</v>
      </c>
      <c r="B39" s="44">
        <v>20</v>
      </c>
      <c r="C39" s="44">
        <v>9150423</v>
      </c>
      <c r="D39" s="45">
        <v>773744</v>
      </c>
      <c r="E39" s="45" t="s">
        <v>869</v>
      </c>
      <c r="F39" s="44">
        <v>2010</v>
      </c>
      <c r="G39" s="44" t="s">
        <v>161</v>
      </c>
      <c r="H39" s="44" t="s">
        <v>11</v>
      </c>
      <c r="I39" s="25">
        <v>12</v>
      </c>
      <c r="J39" s="26">
        <v>21.6</v>
      </c>
      <c r="K39" s="65" t="s">
        <v>883</v>
      </c>
    </row>
    <row r="40" spans="1:11" ht="26.25" customHeight="1">
      <c r="A40" s="44">
        <v>20</v>
      </c>
      <c r="B40" s="44">
        <v>21</v>
      </c>
      <c r="C40" s="44">
        <v>9050336</v>
      </c>
      <c r="D40" s="45">
        <v>0</v>
      </c>
      <c r="E40" s="45" t="s">
        <v>285</v>
      </c>
      <c r="F40" s="44">
        <v>2009</v>
      </c>
      <c r="G40" s="44" t="s">
        <v>161</v>
      </c>
      <c r="H40" s="44" t="s">
        <v>163</v>
      </c>
      <c r="I40" s="25">
        <v>11</v>
      </c>
      <c r="J40" s="26">
        <v>19.8</v>
      </c>
      <c r="K40" s="65" t="s">
        <v>883</v>
      </c>
    </row>
    <row r="41" spans="1:11" ht="26.25" customHeight="1">
      <c r="A41" s="44">
        <v>21</v>
      </c>
      <c r="B41" s="44">
        <v>22</v>
      </c>
      <c r="C41" s="44">
        <v>9200241</v>
      </c>
      <c r="D41" s="45">
        <v>0</v>
      </c>
      <c r="E41" s="45" t="s">
        <v>441</v>
      </c>
      <c r="F41" s="44">
        <v>2009</v>
      </c>
      <c r="G41" s="44" t="s">
        <v>161</v>
      </c>
      <c r="H41" s="44" t="s">
        <v>248</v>
      </c>
      <c r="I41" s="25">
        <v>10</v>
      </c>
      <c r="J41" s="26">
        <v>18</v>
      </c>
      <c r="K41" s="65" t="s">
        <v>883</v>
      </c>
    </row>
    <row r="42" spans="1:11" ht="26.25" customHeight="1">
      <c r="A42" s="44">
        <v>22</v>
      </c>
      <c r="B42" s="44">
        <v>25</v>
      </c>
      <c r="C42" s="44">
        <v>9150429</v>
      </c>
      <c r="D42" s="45">
        <v>773749</v>
      </c>
      <c r="E42" s="45" t="s">
        <v>873</v>
      </c>
      <c r="F42" s="44">
        <v>2010</v>
      </c>
      <c r="G42" s="44" t="s">
        <v>161</v>
      </c>
      <c r="H42" s="44" t="s">
        <v>11</v>
      </c>
      <c r="I42" s="25">
        <v>9</v>
      </c>
      <c r="J42" s="26">
        <v>16.2</v>
      </c>
      <c r="K42" s="65" t="s">
        <v>883</v>
      </c>
    </row>
    <row r="43" spans="1:11" ht="26.25" customHeight="1">
      <c r="A43" s="44">
        <v>23</v>
      </c>
      <c r="B43" s="44">
        <v>26</v>
      </c>
      <c r="C43" s="44">
        <v>9150430</v>
      </c>
      <c r="D43" s="45">
        <v>773740</v>
      </c>
      <c r="E43" s="45" t="s">
        <v>874</v>
      </c>
      <c r="F43" s="44">
        <v>2010</v>
      </c>
      <c r="G43" s="44" t="s">
        <v>161</v>
      </c>
      <c r="H43" s="44" t="s">
        <v>11</v>
      </c>
      <c r="I43" s="25">
        <v>8</v>
      </c>
      <c r="J43" s="26">
        <v>14.4</v>
      </c>
      <c r="K43" s="65" t="s">
        <v>883</v>
      </c>
    </row>
    <row r="44" spans="1:11" ht="26.25" customHeight="1">
      <c r="A44" s="44">
        <v>24</v>
      </c>
      <c r="B44" s="44">
        <v>30</v>
      </c>
      <c r="C44" s="44">
        <v>9150433</v>
      </c>
      <c r="D44" s="45">
        <v>776153</v>
      </c>
      <c r="E44" s="45" t="s">
        <v>877</v>
      </c>
      <c r="F44" s="44">
        <v>2009</v>
      </c>
      <c r="G44" s="44" t="s">
        <v>161</v>
      </c>
      <c r="H44" s="44" t="s">
        <v>11</v>
      </c>
      <c r="I44" s="25">
        <v>7</v>
      </c>
      <c r="J44" s="26">
        <v>12.6</v>
      </c>
      <c r="K44" s="65" t="s">
        <v>883</v>
      </c>
    </row>
    <row r="45" spans="1:11" ht="26.25" customHeight="1">
      <c r="A45" s="44">
        <v>25</v>
      </c>
      <c r="B45" s="44">
        <v>10</v>
      </c>
      <c r="C45" s="44">
        <v>9150418</v>
      </c>
      <c r="D45" s="45">
        <v>777425</v>
      </c>
      <c r="E45" s="45" t="s">
        <v>465</v>
      </c>
      <c r="F45" s="44">
        <v>2010</v>
      </c>
      <c r="G45" s="44" t="s">
        <v>161</v>
      </c>
      <c r="H45" s="44" t="s">
        <v>11</v>
      </c>
      <c r="I45" s="25">
        <v>6</v>
      </c>
      <c r="J45" s="26">
        <v>10.8</v>
      </c>
      <c r="K45" s="65" t="s">
        <v>883</v>
      </c>
    </row>
    <row r="46" spans="1:11" ht="26.25" customHeight="1">
      <c r="A46" s="44">
        <v>26</v>
      </c>
      <c r="B46" s="44">
        <v>24</v>
      </c>
      <c r="C46" s="44">
        <v>9150400</v>
      </c>
      <c r="D46" s="45">
        <v>776954</v>
      </c>
      <c r="E46" s="45" t="s">
        <v>872</v>
      </c>
      <c r="F46" s="44">
        <v>2008</v>
      </c>
      <c r="G46" s="44" t="s">
        <v>161</v>
      </c>
      <c r="H46" s="44" t="s">
        <v>11</v>
      </c>
      <c r="I46" s="25">
        <v>5</v>
      </c>
      <c r="J46" s="26">
        <v>9</v>
      </c>
      <c r="K46" s="65" t="s">
        <v>883</v>
      </c>
    </row>
    <row r="47" spans="1:11" ht="26.25" customHeight="1">
      <c r="A47" s="44">
        <v>27</v>
      </c>
      <c r="B47" s="44">
        <v>27</v>
      </c>
      <c r="C47" s="44">
        <v>9150425</v>
      </c>
      <c r="D47" s="45">
        <v>777428</v>
      </c>
      <c r="E47" s="45" t="s">
        <v>761</v>
      </c>
      <c r="F47" s="44">
        <v>2010</v>
      </c>
      <c r="G47" s="44" t="s">
        <v>161</v>
      </c>
      <c r="H47" s="44" t="s">
        <v>11</v>
      </c>
      <c r="I47" s="25">
        <v>4.5</v>
      </c>
      <c r="J47" s="26">
        <v>8.1</v>
      </c>
      <c r="K47" s="65" t="s">
        <v>883</v>
      </c>
    </row>
    <row r="48" spans="1:11" ht="26.25" customHeight="1">
      <c r="A48" s="44">
        <v>28</v>
      </c>
      <c r="B48" s="44">
        <v>28</v>
      </c>
      <c r="C48" s="44">
        <v>9150249</v>
      </c>
      <c r="D48" s="45">
        <v>701902</v>
      </c>
      <c r="E48" s="45" t="s">
        <v>876</v>
      </c>
      <c r="F48" s="44">
        <v>2000</v>
      </c>
      <c r="G48" s="44" t="s">
        <v>161</v>
      </c>
      <c r="H48" s="44" t="s">
        <v>11</v>
      </c>
      <c r="I48" s="25">
        <v>4</v>
      </c>
      <c r="J48" s="46"/>
      <c r="K48" s="65" t="s">
        <v>883</v>
      </c>
    </row>
    <row r="49" spans="1:11" ht="26.25" customHeight="1">
      <c r="A49" s="44">
        <v>29</v>
      </c>
      <c r="B49" s="44">
        <v>29</v>
      </c>
      <c r="C49" s="44">
        <v>9150435</v>
      </c>
      <c r="D49" s="45">
        <v>776148</v>
      </c>
      <c r="E49" s="45" t="s">
        <v>464</v>
      </c>
      <c r="F49" s="44">
        <v>2010</v>
      </c>
      <c r="G49" s="44" t="s">
        <v>161</v>
      </c>
      <c r="H49" s="44" t="s">
        <v>11</v>
      </c>
      <c r="I49" s="25">
        <v>3.6</v>
      </c>
      <c r="J49" s="46"/>
      <c r="K49" s="65" t="s">
        <v>883</v>
      </c>
    </row>
    <row r="50" spans="1:11" ht="26.25" customHeight="1">
      <c r="A50" s="44">
        <v>30</v>
      </c>
      <c r="B50" s="44">
        <v>31</v>
      </c>
      <c r="C50" s="44">
        <v>9150434</v>
      </c>
      <c r="D50" s="45">
        <v>776161</v>
      </c>
      <c r="E50" s="45" t="s">
        <v>884</v>
      </c>
      <c r="F50" s="44">
        <v>2010</v>
      </c>
      <c r="G50" s="44" t="s">
        <v>161</v>
      </c>
      <c r="H50" s="44" t="s">
        <v>11</v>
      </c>
      <c r="I50" s="25">
        <v>3.2</v>
      </c>
      <c r="J50" s="46"/>
      <c r="K50" s="65" t="s">
        <v>883</v>
      </c>
    </row>
    <row r="51" spans="1:11" ht="26.25" customHeight="1">
      <c r="A51" s="44" t="s">
        <v>728</v>
      </c>
      <c r="B51" s="44">
        <v>3</v>
      </c>
      <c r="C51" s="44">
        <v>9150338</v>
      </c>
      <c r="D51" s="45">
        <v>0</v>
      </c>
      <c r="E51" s="45" t="s">
        <v>461</v>
      </c>
      <c r="F51" s="44">
        <v>2006</v>
      </c>
      <c r="G51" s="44" t="s">
        <v>161</v>
      </c>
      <c r="H51" s="44" t="s">
        <v>11</v>
      </c>
      <c r="J51" s="46"/>
    </row>
    <row r="52" spans="1:11" ht="13.9" customHeight="1">
      <c r="A52" s="41" t="s">
        <v>710</v>
      </c>
      <c r="B52" s="41" t="s">
        <v>711</v>
      </c>
      <c r="C52" s="41" t="s">
        <v>712</v>
      </c>
      <c r="D52" s="42" t="s">
        <v>737</v>
      </c>
      <c r="E52" s="42" t="s">
        <v>738</v>
      </c>
      <c r="F52" s="41" t="s">
        <v>139</v>
      </c>
      <c r="G52" s="41" t="s">
        <v>140</v>
      </c>
      <c r="H52" s="41" t="s">
        <v>141</v>
      </c>
      <c r="I52" s="43" t="s">
        <v>805</v>
      </c>
      <c r="J52" s="43" t="s">
        <v>885</v>
      </c>
    </row>
    <row r="53" spans="1:11" ht="26.25" customHeight="1">
      <c r="A53" s="44">
        <v>1</v>
      </c>
      <c r="B53" s="44">
        <v>121</v>
      </c>
      <c r="C53" s="44">
        <v>0</v>
      </c>
      <c r="D53" s="45">
        <v>887885</v>
      </c>
      <c r="E53" s="45" t="s">
        <v>833</v>
      </c>
      <c r="F53" s="44">
        <v>2012</v>
      </c>
      <c r="G53" s="44" t="s">
        <v>595</v>
      </c>
      <c r="H53" s="44" t="s">
        <v>11</v>
      </c>
      <c r="I53" s="46">
        <v>100</v>
      </c>
      <c r="J53" s="46"/>
    </row>
    <row r="54" spans="1:11" ht="26.25" customHeight="1">
      <c r="A54" s="44">
        <v>2</v>
      </c>
      <c r="B54" s="44">
        <v>123</v>
      </c>
      <c r="C54" s="44">
        <v>0</v>
      </c>
      <c r="D54" s="45">
        <v>889232</v>
      </c>
      <c r="E54" s="45" t="s">
        <v>834</v>
      </c>
      <c r="F54" s="44">
        <v>2012</v>
      </c>
      <c r="G54" s="44" t="s">
        <v>595</v>
      </c>
      <c r="H54" s="44" t="s">
        <v>11</v>
      </c>
      <c r="I54" s="46">
        <v>80</v>
      </c>
      <c r="J54" s="46"/>
    </row>
    <row r="55" spans="1:11" ht="26.25" customHeight="1">
      <c r="A55" s="44">
        <v>3</v>
      </c>
      <c r="B55" s="44">
        <v>122</v>
      </c>
      <c r="C55" s="44">
        <v>0</v>
      </c>
      <c r="D55" s="45">
        <v>1006</v>
      </c>
      <c r="E55" s="45" t="s">
        <v>590</v>
      </c>
      <c r="F55" s="44">
        <v>2011</v>
      </c>
      <c r="G55" s="44" t="s">
        <v>595</v>
      </c>
      <c r="H55" s="44" t="s">
        <v>388</v>
      </c>
      <c r="I55" s="46">
        <v>60</v>
      </c>
      <c r="J55" s="46"/>
    </row>
    <row r="56" spans="1:11" ht="26.25" customHeight="1">
      <c r="A56" s="44">
        <v>4</v>
      </c>
      <c r="B56" s="44">
        <v>124</v>
      </c>
      <c r="C56" s="44">
        <v>0</v>
      </c>
      <c r="D56" s="45">
        <v>886600</v>
      </c>
      <c r="E56" s="45" t="s">
        <v>835</v>
      </c>
      <c r="F56" s="44">
        <v>2012</v>
      </c>
      <c r="G56" s="44" t="s">
        <v>595</v>
      </c>
      <c r="H56" s="44" t="s">
        <v>11</v>
      </c>
      <c r="I56" s="46">
        <v>50</v>
      </c>
      <c r="J56" s="46"/>
    </row>
    <row r="57" spans="1:11" ht="26.25" customHeight="1">
      <c r="A57" s="44">
        <v>5</v>
      </c>
      <c r="B57" s="44">
        <v>125</v>
      </c>
      <c r="C57" s="44">
        <v>0</v>
      </c>
      <c r="D57" s="45">
        <v>1509</v>
      </c>
      <c r="E57" s="45" t="s">
        <v>607</v>
      </c>
      <c r="F57" s="44">
        <v>2011</v>
      </c>
      <c r="G57" s="44" t="s">
        <v>595</v>
      </c>
      <c r="H57" s="44" t="s">
        <v>268</v>
      </c>
      <c r="I57" s="46">
        <v>45</v>
      </c>
      <c r="J57" s="46"/>
    </row>
    <row r="58" spans="1:11" ht="26.25" customHeight="1">
      <c r="A58" s="44">
        <v>6</v>
      </c>
      <c r="B58" s="44">
        <v>130</v>
      </c>
      <c r="C58" s="44">
        <v>0</v>
      </c>
      <c r="D58" s="45">
        <v>889229</v>
      </c>
      <c r="E58" s="45" t="s">
        <v>837</v>
      </c>
      <c r="F58" s="44">
        <v>2014</v>
      </c>
      <c r="G58" s="44" t="s">
        <v>595</v>
      </c>
      <c r="H58" s="44" t="s">
        <v>11</v>
      </c>
      <c r="I58" s="46">
        <v>40</v>
      </c>
      <c r="J58" s="46"/>
    </row>
    <row r="59" spans="1:11" ht="26.25" customHeight="1">
      <c r="A59" s="44">
        <v>7</v>
      </c>
      <c r="B59" s="44">
        <v>129</v>
      </c>
      <c r="C59" s="44">
        <v>0</v>
      </c>
      <c r="D59" s="45">
        <v>889283</v>
      </c>
      <c r="E59" s="45" t="s">
        <v>836</v>
      </c>
      <c r="F59" s="44">
        <v>2011</v>
      </c>
      <c r="G59" s="44" t="s">
        <v>595</v>
      </c>
      <c r="H59" s="44" t="s">
        <v>11</v>
      </c>
      <c r="I59" s="46">
        <v>36</v>
      </c>
      <c r="J59" s="46"/>
    </row>
    <row r="60" spans="1:11" ht="26.25" customHeight="1">
      <c r="A60" s="44">
        <v>8</v>
      </c>
      <c r="B60" s="44">
        <v>126</v>
      </c>
      <c r="C60" s="44">
        <v>0</v>
      </c>
      <c r="D60" s="45">
        <v>889877</v>
      </c>
      <c r="E60" s="45" t="s">
        <v>611</v>
      </c>
      <c r="F60" s="44">
        <v>2012</v>
      </c>
      <c r="G60" s="44" t="s">
        <v>595</v>
      </c>
      <c r="H60" s="44" t="s">
        <v>93</v>
      </c>
      <c r="I60" s="46">
        <v>32</v>
      </c>
      <c r="J60" s="46"/>
    </row>
    <row r="61" spans="1:11" ht="26.25" customHeight="1">
      <c r="A61" s="44">
        <v>9</v>
      </c>
      <c r="B61" s="44">
        <v>128</v>
      </c>
      <c r="C61" s="44">
        <v>0</v>
      </c>
      <c r="D61" s="45">
        <v>887299</v>
      </c>
      <c r="E61" s="45" t="s">
        <v>690</v>
      </c>
      <c r="F61" s="44">
        <v>2012</v>
      </c>
      <c r="G61" s="44" t="s">
        <v>595</v>
      </c>
      <c r="H61" s="44" t="s">
        <v>11</v>
      </c>
      <c r="I61" s="46">
        <v>29</v>
      </c>
      <c r="J61" s="46"/>
    </row>
    <row r="62" spans="1:11" ht="26.25" customHeight="1">
      <c r="A62" s="44">
        <v>10</v>
      </c>
      <c r="B62" s="44">
        <v>139</v>
      </c>
      <c r="C62" s="44">
        <v>0</v>
      </c>
      <c r="D62" s="45">
        <v>887888</v>
      </c>
      <c r="E62" s="45" t="s">
        <v>844</v>
      </c>
      <c r="F62" s="44">
        <v>2013</v>
      </c>
      <c r="G62" s="44" t="s">
        <v>595</v>
      </c>
      <c r="H62" s="44" t="s">
        <v>11</v>
      </c>
      <c r="I62" s="46">
        <v>26</v>
      </c>
      <c r="J62" s="46"/>
    </row>
    <row r="63" spans="1:11" ht="26.25" customHeight="1">
      <c r="A63" s="44">
        <v>11</v>
      </c>
      <c r="B63" s="44">
        <v>132</v>
      </c>
      <c r="C63" s="44">
        <v>0</v>
      </c>
      <c r="D63" s="45">
        <v>889938</v>
      </c>
      <c r="E63" s="45" t="s">
        <v>839</v>
      </c>
      <c r="F63" s="44">
        <v>2011</v>
      </c>
      <c r="G63" s="44" t="s">
        <v>595</v>
      </c>
      <c r="H63" s="44" t="s">
        <v>11</v>
      </c>
      <c r="I63" s="46">
        <v>24</v>
      </c>
      <c r="J63" s="46"/>
    </row>
    <row r="64" spans="1:11" ht="26.25" customHeight="1">
      <c r="A64" s="44">
        <v>12</v>
      </c>
      <c r="B64" s="44">
        <v>127</v>
      </c>
      <c r="C64" s="44">
        <v>0</v>
      </c>
      <c r="D64" s="45">
        <v>886522</v>
      </c>
      <c r="E64" s="45" t="s">
        <v>678</v>
      </c>
      <c r="F64" s="44">
        <v>2013</v>
      </c>
      <c r="G64" s="44" t="s">
        <v>595</v>
      </c>
      <c r="H64" s="44" t="s">
        <v>11</v>
      </c>
      <c r="I64" s="46">
        <v>22</v>
      </c>
      <c r="J64" s="46"/>
    </row>
    <row r="65" spans="1:10" ht="26.25" customHeight="1">
      <c r="A65" s="44">
        <v>13</v>
      </c>
      <c r="B65" s="44">
        <v>131</v>
      </c>
      <c r="C65" s="44">
        <v>0</v>
      </c>
      <c r="D65" s="45">
        <v>888163</v>
      </c>
      <c r="E65" s="45" t="s">
        <v>838</v>
      </c>
      <c r="F65" s="44">
        <v>2014</v>
      </c>
      <c r="G65" s="44" t="s">
        <v>595</v>
      </c>
      <c r="H65" s="44" t="s">
        <v>11</v>
      </c>
      <c r="I65" s="46">
        <v>20</v>
      </c>
      <c r="J65" s="46"/>
    </row>
    <row r="66" spans="1:10" ht="26.25" customHeight="1">
      <c r="A66" s="44">
        <v>14</v>
      </c>
      <c r="B66" s="44">
        <v>137</v>
      </c>
      <c r="C66" s="44">
        <v>0</v>
      </c>
      <c r="D66" s="45">
        <v>890819</v>
      </c>
      <c r="E66" s="45" t="s">
        <v>843</v>
      </c>
      <c r="F66" s="44">
        <v>2011</v>
      </c>
      <c r="G66" s="44" t="s">
        <v>595</v>
      </c>
      <c r="H66" s="44" t="s">
        <v>11</v>
      </c>
      <c r="I66" s="46">
        <v>18</v>
      </c>
      <c r="J66" s="46"/>
    </row>
    <row r="67" spans="1:10" ht="26.25" customHeight="1">
      <c r="A67" s="44">
        <v>15</v>
      </c>
      <c r="B67" s="44">
        <v>133</v>
      </c>
      <c r="C67" s="44">
        <v>0</v>
      </c>
      <c r="D67" s="45">
        <v>887893</v>
      </c>
      <c r="E67" s="45" t="s">
        <v>840</v>
      </c>
      <c r="F67" s="44">
        <v>2014</v>
      </c>
      <c r="G67" s="44" t="s">
        <v>595</v>
      </c>
      <c r="H67" s="44" t="s">
        <v>11</v>
      </c>
      <c r="I67" s="46">
        <v>16</v>
      </c>
      <c r="J67" s="46"/>
    </row>
    <row r="68" spans="1:10" ht="26.25" customHeight="1">
      <c r="A68" s="44">
        <v>16</v>
      </c>
      <c r="B68" s="44">
        <v>135</v>
      </c>
      <c r="C68" s="44">
        <v>0</v>
      </c>
      <c r="D68" s="45">
        <v>812601</v>
      </c>
      <c r="E68" s="45" t="s">
        <v>842</v>
      </c>
      <c r="F68" s="44">
        <v>2012</v>
      </c>
      <c r="G68" s="44" t="s">
        <v>595</v>
      </c>
      <c r="H68" s="44" t="s">
        <v>11</v>
      </c>
      <c r="I68" s="46">
        <v>15</v>
      </c>
      <c r="J68" s="46"/>
    </row>
    <row r="69" spans="1:10" ht="26.25" customHeight="1">
      <c r="A69" s="44">
        <v>17</v>
      </c>
      <c r="B69" s="44">
        <v>136</v>
      </c>
      <c r="C69" s="44">
        <v>0</v>
      </c>
      <c r="D69" s="45">
        <v>807444</v>
      </c>
      <c r="E69" s="45" t="s">
        <v>693</v>
      </c>
      <c r="F69" s="44">
        <v>2012</v>
      </c>
      <c r="G69" s="44" t="s">
        <v>595</v>
      </c>
      <c r="H69" s="44" t="s">
        <v>11</v>
      </c>
      <c r="I69" s="46">
        <v>14</v>
      </c>
      <c r="J69" s="46"/>
    </row>
    <row r="70" spans="1:10" ht="26.25" customHeight="1">
      <c r="A70" s="44">
        <v>18</v>
      </c>
      <c r="B70" s="44">
        <v>144</v>
      </c>
      <c r="C70" s="44">
        <v>0</v>
      </c>
      <c r="D70" s="45">
        <v>890710</v>
      </c>
      <c r="E70" s="45" t="s">
        <v>848</v>
      </c>
      <c r="F70" s="44">
        <v>2014</v>
      </c>
      <c r="G70" s="44" t="s">
        <v>595</v>
      </c>
      <c r="H70" s="44" t="s">
        <v>11</v>
      </c>
      <c r="I70" s="46">
        <v>13</v>
      </c>
      <c r="J70" s="46"/>
    </row>
    <row r="71" spans="1:10" ht="13.9" customHeight="1">
      <c r="A71" s="44">
        <v>19</v>
      </c>
      <c r="B71" s="44">
        <v>134</v>
      </c>
      <c r="C71" s="44">
        <v>0</v>
      </c>
      <c r="D71" s="45">
        <v>1601</v>
      </c>
      <c r="E71" s="45" t="s">
        <v>841</v>
      </c>
      <c r="F71" s="44">
        <v>2011</v>
      </c>
      <c r="G71" s="44" t="s">
        <v>595</v>
      </c>
      <c r="H71" s="44" t="s">
        <v>163</v>
      </c>
      <c r="I71" s="46">
        <v>12</v>
      </c>
      <c r="J71" s="46"/>
    </row>
    <row r="72" spans="1:10" ht="26.25" customHeight="1">
      <c r="A72" s="44">
        <v>20</v>
      </c>
      <c r="B72" s="44">
        <v>142</v>
      </c>
      <c r="C72" s="44">
        <v>0</v>
      </c>
      <c r="D72" s="45">
        <v>889991</v>
      </c>
      <c r="E72" s="45" t="s">
        <v>847</v>
      </c>
      <c r="F72" s="44">
        <v>2013</v>
      </c>
      <c r="G72" s="44" t="s">
        <v>595</v>
      </c>
      <c r="H72" s="44" t="s">
        <v>11</v>
      </c>
      <c r="I72" s="46">
        <v>11</v>
      </c>
      <c r="J72" s="46"/>
    </row>
    <row r="73" spans="1:10" ht="26.25" customHeight="1">
      <c r="A73" s="44">
        <v>21</v>
      </c>
      <c r="B73" s="44">
        <v>141</v>
      </c>
      <c r="C73" s="44">
        <v>0</v>
      </c>
      <c r="D73" s="45">
        <v>890578</v>
      </c>
      <c r="E73" s="45" t="s">
        <v>846</v>
      </c>
      <c r="F73" s="44">
        <v>2011</v>
      </c>
      <c r="G73" s="44" t="s">
        <v>595</v>
      </c>
      <c r="H73" s="44" t="s">
        <v>11</v>
      </c>
      <c r="I73" s="46">
        <v>10</v>
      </c>
      <c r="J73" s="46"/>
    </row>
    <row r="74" spans="1:10" ht="26.25" customHeight="1">
      <c r="A74" s="44">
        <v>22</v>
      </c>
      <c r="B74" s="44">
        <v>140</v>
      </c>
      <c r="C74" s="44">
        <v>0</v>
      </c>
      <c r="D74" s="45">
        <v>887307</v>
      </c>
      <c r="E74" s="45" t="s">
        <v>845</v>
      </c>
      <c r="F74" s="44">
        <v>2011</v>
      </c>
      <c r="G74" s="44" t="s">
        <v>595</v>
      </c>
      <c r="H74" s="44" t="s">
        <v>11</v>
      </c>
      <c r="I74" s="46">
        <v>9</v>
      </c>
      <c r="J74" s="46"/>
    </row>
    <row r="75" spans="1:10" ht="26.25" customHeight="1">
      <c r="A75" s="44">
        <v>23</v>
      </c>
      <c r="B75" s="44">
        <v>143</v>
      </c>
      <c r="C75" s="44">
        <v>0</v>
      </c>
      <c r="D75" s="45">
        <v>890714</v>
      </c>
      <c r="E75" s="45" t="s">
        <v>784</v>
      </c>
      <c r="F75" s="44">
        <v>2014</v>
      </c>
      <c r="G75" s="44" t="s">
        <v>595</v>
      </c>
      <c r="H75" s="44" t="s">
        <v>11</v>
      </c>
      <c r="I75" s="46">
        <v>8</v>
      </c>
      <c r="J75" s="46"/>
    </row>
    <row r="76" spans="1:10" ht="26.25" customHeight="1">
      <c r="A76" s="44">
        <v>24</v>
      </c>
      <c r="B76" s="44">
        <v>138</v>
      </c>
      <c r="C76" s="44">
        <v>0</v>
      </c>
      <c r="D76" s="45">
        <v>809509</v>
      </c>
      <c r="E76" s="45" t="s">
        <v>696</v>
      </c>
      <c r="F76" s="44">
        <v>2011</v>
      </c>
      <c r="G76" s="44" t="s">
        <v>595</v>
      </c>
      <c r="H76" s="44" t="s">
        <v>11</v>
      </c>
      <c r="I76" s="46">
        <v>7</v>
      </c>
      <c r="J76" s="46"/>
    </row>
    <row r="77" spans="1:10" ht="13.9" customHeight="1">
      <c r="A77" s="41" t="s">
        <v>735</v>
      </c>
      <c r="B77" s="41" t="s">
        <v>788</v>
      </c>
      <c r="C77" s="41" t="s">
        <v>712</v>
      </c>
      <c r="D77" s="42" t="s">
        <v>737</v>
      </c>
      <c r="E77" s="42" t="s">
        <v>738</v>
      </c>
      <c r="F77" s="41" t="s">
        <v>139</v>
      </c>
      <c r="G77" s="41" t="s">
        <v>140</v>
      </c>
      <c r="H77" s="41" t="s">
        <v>141</v>
      </c>
      <c r="I77" s="43" t="s">
        <v>805</v>
      </c>
    </row>
    <row r="78" spans="1:10" ht="26.25" customHeight="1">
      <c r="A78" s="44">
        <v>1</v>
      </c>
      <c r="B78" s="44">
        <v>42</v>
      </c>
      <c r="C78" s="44">
        <v>0</v>
      </c>
      <c r="D78" s="45">
        <v>776146</v>
      </c>
      <c r="E78" s="45" t="s">
        <v>820</v>
      </c>
      <c r="F78" s="44">
        <v>2011</v>
      </c>
      <c r="G78" s="44" t="s">
        <v>606</v>
      </c>
      <c r="H78" s="44" t="s">
        <v>11</v>
      </c>
      <c r="I78" s="46">
        <v>100</v>
      </c>
    </row>
    <row r="79" spans="1:10" ht="26.25" customHeight="1">
      <c r="A79" s="44">
        <v>2</v>
      </c>
      <c r="B79" s="44">
        <v>45</v>
      </c>
      <c r="C79" s="44">
        <v>0</v>
      </c>
      <c r="D79" s="45">
        <v>776256</v>
      </c>
      <c r="E79" s="45" t="s">
        <v>822</v>
      </c>
      <c r="F79" s="44">
        <v>2013</v>
      </c>
      <c r="G79" s="44" t="s">
        <v>606</v>
      </c>
      <c r="H79" s="44" t="s">
        <v>11</v>
      </c>
      <c r="I79" s="46">
        <v>80</v>
      </c>
    </row>
    <row r="80" spans="1:10" ht="26.25" customHeight="1">
      <c r="A80" s="44">
        <v>3</v>
      </c>
      <c r="B80" s="44">
        <v>43</v>
      </c>
      <c r="C80" s="44">
        <v>0</v>
      </c>
      <c r="D80" s="45">
        <v>776450</v>
      </c>
      <c r="E80" s="45" t="s">
        <v>546</v>
      </c>
      <c r="F80" s="44">
        <v>2013</v>
      </c>
      <c r="G80" s="44" t="s">
        <v>606</v>
      </c>
      <c r="H80" s="44" t="s">
        <v>11</v>
      </c>
      <c r="I80" s="46">
        <v>60</v>
      </c>
    </row>
    <row r="81" spans="1:9" ht="26.25" customHeight="1">
      <c r="A81" s="44">
        <v>4</v>
      </c>
      <c r="B81" s="44">
        <v>41</v>
      </c>
      <c r="C81" s="44">
        <v>0</v>
      </c>
      <c r="D81" s="45">
        <v>1108</v>
      </c>
      <c r="E81" s="45" t="s">
        <v>819</v>
      </c>
      <c r="F81" s="44">
        <v>2011</v>
      </c>
      <c r="G81" s="44" t="s">
        <v>606</v>
      </c>
      <c r="H81" s="44" t="s">
        <v>388</v>
      </c>
      <c r="I81" s="46">
        <v>50</v>
      </c>
    </row>
    <row r="82" spans="1:9" ht="26.25" customHeight="1">
      <c r="A82" s="44">
        <v>5</v>
      </c>
      <c r="B82" s="44">
        <v>47</v>
      </c>
      <c r="C82" s="44">
        <v>0</v>
      </c>
      <c r="D82" s="45">
        <v>774469</v>
      </c>
      <c r="E82" s="45" t="s">
        <v>823</v>
      </c>
      <c r="F82" s="44">
        <v>2014</v>
      </c>
      <c r="G82" s="44" t="s">
        <v>606</v>
      </c>
      <c r="H82" s="44" t="s">
        <v>11</v>
      </c>
      <c r="I82" s="46">
        <v>45</v>
      </c>
    </row>
    <row r="83" spans="1:9" ht="13.9" customHeight="1">
      <c r="A83" s="44">
        <v>6</v>
      </c>
      <c r="B83" s="44">
        <v>44</v>
      </c>
      <c r="C83" s="44">
        <v>0</v>
      </c>
      <c r="D83" s="45">
        <v>776953</v>
      </c>
      <c r="E83" s="45" t="s">
        <v>821</v>
      </c>
      <c r="F83" s="44">
        <v>2011</v>
      </c>
      <c r="G83" s="44" t="s">
        <v>606</v>
      </c>
      <c r="H83" s="44" t="s">
        <v>11</v>
      </c>
      <c r="I83" s="46">
        <v>40</v>
      </c>
    </row>
    <row r="84" spans="1:9" ht="26.25" customHeight="1">
      <c r="A84" s="44">
        <v>7</v>
      </c>
      <c r="B84" s="44">
        <v>46</v>
      </c>
      <c r="C84" s="44">
        <v>0</v>
      </c>
      <c r="D84" s="45">
        <v>1510</v>
      </c>
      <c r="E84" s="45" t="s">
        <v>605</v>
      </c>
      <c r="F84" s="44">
        <v>2011</v>
      </c>
      <c r="G84" s="44" t="s">
        <v>606</v>
      </c>
      <c r="H84" s="44" t="s">
        <v>268</v>
      </c>
      <c r="I84" s="46">
        <v>36</v>
      </c>
    </row>
    <row r="85" spans="1:9" ht="26.25" customHeight="1">
      <c r="A85" s="44">
        <v>8</v>
      </c>
      <c r="B85" s="44">
        <v>48</v>
      </c>
      <c r="C85" s="44">
        <v>0</v>
      </c>
      <c r="D85" s="45">
        <v>776145</v>
      </c>
      <c r="E85" s="45" t="s">
        <v>824</v>
      </c>
      <c r="F85" s="44">
        <v>2011</v>
      </c>
      <c r="G85" s="44" t="s">
        <v>606</v>
      </c>
      <c r="H85" s="44" t="s">
        <v>11</v>
      </c>
      <c r="I85" s="46">
        <v>32</v>
      </c>
    </row>
    <row r="86" spans="1:9" ht="26.25" customHeight="1">
      <c r="A86" s="44">
        <v>9</v>
      </c>
      <c r="B86" s="44">
        <v>51</v>
      </c>
      <c r="C86" s="44">
        <v>0</v>
      </c>
      <c r="D86" s="45">
        <v>774477</v>
      </c>
      <c r="E86" s="45" t="s">
        <v>558</v>
      </c>
      <c r="F86" s="44">
        <v>2014</v>
      </c>
      <c r="G86" s="44" t="s">
        <v>606</v>
      </c>
      <c r="H86" s="44" t="s">
        <v>11</v>
      </c>
      <c r="I86" s="46">
        <v>29</v>
      </c>
    </row>
    <row r="87" spans="1:9" ht="26.25" customHeight="1">
      <c r="A87" s="44">
        <v>10</v>
      </c>
      <c r="B87" s="44">
        <v>49</v>
      </c>
      <c r="C87" s="44">
        <v>0</v>
      </c>
      <c r="D87" s="45">
        <v>1104</v>
      </c>
      <c r="E87" s="45" t="s">
        <v>826</v>
      </c>
      <c r="F87" s="44">
        <v>2013</v>
      </c>
      <c r="G87" s="44" t="s">
        <v>606</v>
      </c>
      <c r="H87" s="44" t="s">
        <v>388</v>
      </c>
      <c r="I87" s="46">
        <v>26</v>
      </c>
    </row>
    <row r="88" spans="1:9" ht="26.25" customHeight="1">
      <c r="A88" s="44">
        <v>11</v>
      </c>
      <c r="B88" s="44">
        <v>50</v>
      </c>
      <c r="C88" s="44">
        <v>0</v>
      </c>
      <c r="D88" s="45">
        <v>777420</v>
      </c>
      <c r="E88" s="45" t="s">
        <v>828</v>
      </c>
      <c r="F88" s="44">
        <v>2011</v>
      </c>
      <c r="G88" s="44" t="s">
        <v>606</v>
      </c>
      <c r="H88" s="44" t="s">
        <v>11</v>
      </c>
      <c r="I88" s="46">
        <v>24</v>
      </c>
    </row>
    <row r="89" spans="1:9" ht="26.25" customHeight="1">
      <c r="A89" s="44">
        <v>12</v>
      </c>
      <c r="B89" s="44">
        <v>53</v>
      </c>
      <c r="C89" s="44">
        <v>0</v>
      </c>
      <c r="D89" s="45">
        <v>777617</v>
      </c>
      <c r="E89" s="45" t="s">
        <v>557</v>
      </c>
      <c r="F89" s="44">
        <v>2012</v>
      </c>
      <c r="G89" s="44" t="s">
        <v>606</v>
      </c>
      <c r="H89" s="44" t="s">
        <v>11</v>
      </c>
      <c r="I89" s="46">
        <v>22</v>
      </c>
    </row>
    <row r="90" spans="1:9" ht="26.25" customHeight="1">
      <c r="A90" s="44">
        <v>13</v>
      </c>
      <c r="B90" s="44">
        <v>52</v>
      </c>
      <c r="C90" s="44">
        <v>0</v>
      </c>
      <c r="D90" s="45">
        <v>776162</v>
      </c>
      <c r="E90" s="45" t="s">
        <v>829</v>
      </c>
      <c r="F90" s="44">
        <v>2011</v>
      </c>
      <c r="G90" s="44" t="s">
        <v>606</v>
      </c>
      <c r="H90" s="44" t="s">
        <v>11</v>
      </c>
      <c r="I90" s="46">
        <v>20</v>
      </c>
    </row>
    <row r="91" spans="1:9" ht="13.9" customHeight="1">
      <c r="A91" s="44">
        <v>14</v>
      </c>
      <c r="B91" s="44">
        <v>54</v>
      </c>
      <c r="C91" s="44">
        <v>0</v>
      </c>
      <c r="D91" s="45">
        <v>777117</v>
      </c>
      <c r="E91" s="45" t="s">
        <v>562</v>
      </c>
      <c r="F91" s="44">
        <v>2013</v>
      </c>
      <c r="G91" s="44" t="s">
        <v>606</v>
      </c>
      <c r="H91" s="44" t="s">
        <v>11</v>
      </c>
      <c r="I91" s="46">
        <v>18</v>
      </c>
    </row>
    <row r="92" spans="1:9" ht="26.25" customHeight="1">
      <c r="A92" s="44">
        <v>15</v>
      </c>
      <c r="B92" s="44">
        <v>56</v>
      </c>
      <c r="C92" s="44">
        <v>0</v>
      </c>
      <c r="D92" s="45">
        <v>776154</v>
      </c>
      <c r="E92" s="45" t="s">
        <v>831</v>
      </c>
      <c r="F92" s="44">
        <v>2011</v>
      </c>
      <c r="G92" s="44" t="s">
        <v>606</v>
      </c>
      <c r="H92" s="44" t="s">
        <v>11</v>
      </c>
      <c r="I92" s="46">
        <v>16</v>
      </c>
    </row>
    <row r="93" spans="1:9" ht="26.25" customHeight="1">
      <c r="A93" s="44">
        <v>16</v>
      </c>
      <c r="B93" s="44">
        <v>55</v>
      </c>
      <c r="C93" s="44">
        <v>0</v>
      </c>
      <c r="D93" s="45">
        <v>1508</v>
      </c>
      <c r="E93" s="45" t="s">
        <v>830</v>
      </c>
      <c r="F93" s="44">
        <v>2012</v>
      </c>
      <c r="G93" s="44" t="s">
        <v>606</v>
      </c>
      <c r="H93" s="44" t="s">
        <v>11</v>
      </c>
      <c r="I93" s="46">
        <v>15</v>
      </c>
    </row>
    <row r="94" spans="1:9" ht="26.25" customHeight="1">
      <c r="A94" s="44">
        <v>17</v>
      </c>
      <c r="B94" s="44">
        <v>57</v>
      </c>
      <c r="C94" s="44">
        <v>0</v>
      </c>
      <c r="D94" s="45">
        <v>777770</v>
      </c>
      <c r="E94" s="45" t="s">
        <v>832</v>
      </c>
      <c r="F94" s="44">
        <v>2014</v>
      </c>
      <c r="G94" s="44" t="s">
        <v>606</v>
      </c>
      <c r="H94" s="44" t="s">
        <v>11</v>
      </c>
      <c r="I94" s="46">
        <v>14</v>
      </c>
    </row>
    <row r="95" spans="1:9" ht="13.9" customHeight="1">
      <c r="A95" s="41" t="s">
        <v>735</v>
      </c>
      <c r="B95" s="41" t="s">
        <v>788</v>
      </c>
      <c r="C95" s="41" t="s">
        <v>712</v>
      </c>
      <c r="D95" s="42" t="s">
        <v>737</v>
      </c>
      <c r="E95" s="42" t="s">
        <v>738</v>
      </c>
      <c r="F95" s="41" t="s">
        <v>139</v>
      </c>
      <c r="G95" s="41" t="s">
        <v>140</v>
      </c>
      <c r="H95" s="41" t="s">
        <v>141</v>
      </c>
      <c r="I95" s="43" t="s">
        <v>805</v>
      </c>
    </row>
    <row r="96" spans="1:9" ht="26.25" customHeight="1">
      <c r="A96" s="44">
        <v>1</v>
      </c>
      <c r="B96" s="44">
        <v>61</v>
      </c>
      <c r="C96" s="44">
        <v>0</v>
      </c>
      <c r="D96" s="45">
        <v>889228</v>
      </c>
      <c r="E96" s="45" t="s">
        <v>699</v>
      </c>
      <c r="F96" s="44">
        <v>2015</v>
      </c>
      <c r="G96" s="44" t="s">
        <v>114</v>
      </c>
      <c r="H96" s="44" t="s">
        <v>11</v>
      </c>
      <c r="I96" s="46">
        <v>100</v>
      </c>
    </row>
    <row r="97" spans="1:9" ht="13.9" customHeight="1">
      <c r="A97" s="44">
        <v>2</v>
      </c>
      <c r="B97" s="44">
        <v>65</v>
      </c>
      <c r="C97" s="44">
        <v>0</v>
      </c>
      <c r="D97" s="45">
        <v>777621</v>
      </c>
      <c r="E97" s="45" t="s">
        <v>886</v>
      </c>
      <c r="F97" s="44">
        <v>2015</v>
      </c>
      <c r="G97" s="44" t="s">
        <v>114</v>
      </c>
      <c r="H97" s="44" t="s">
        <v>11</v>
      </c>
      <c r="I97" s="46">
        <v>80</v>
      </c>
    </row>
    <row r="98" spans="1:9" ht="26.25" customHeight="1">
      <c r="A98" s="44">
        <v>3</v>
      </c>
      <c r="B98" s="44">
        <v>63</v>
      </c>
      <c r="C98" s="44">
        <v>0</v>
      </c>
      <c r="D98" s="45">
        <v>774474</v>
      </c>
      <c r="E98" s="45" t="s">
        <v>513</v>
      </c>
      <c r="F98" s="44">
        <v>2015</v>
      </c>
      <c r="G98" s="44" t="s">
        <v>114</v>
      </c>
      <c r="H98" s="44" t="s">
        <v>11</v>
      </c>
      <c r="I98" s="46">
        <v>60</v>
      </c>
    </row>
    <row r="99" spans="1:9" ht="26.25" customHeight="1">
      <c r="A99" s="44">
        <v>4</v>
      </c>
      <c r="B99" s="44">
        <v>62</v>
      </c>
      <c r="C99" s="44">
        <v>0</v>
      </c>
      <c r="D99" s="45">
        <v>774476</v>
      </c>
      <c r="E99" s="45" t="s">
        <v>516</v>
      </c>
      <c r="F99" s="44">
        <v>2016</v>
      </c>
      <c r="G99" s="44" t="s">
        <v>114</v>
      </c>
      <c r="H99" s="44" t="s">
        <v>11</v>
      </c>
      <c r="I99" s="46">
        <v>50</v>
      </c>
    </row>
    <row r="100" spans="1:9" ht="26.25" customHeight="1">
      <c r="A100" s="44">
        <v>5</v>
      </c>
      <c r="B100" s="44">
        <v>64</v>
      </c>
      <c r="C100" s="44">
        <v>0</v>
      </c>
      <c r="D100" s="45">
        <v>777028</v>
      </c>
      <c r="E100" s="45" t="s">
        <v>810</v>
      </c>
      <c r="F100" s="44">
        <v>2016</v>
      </c>
      <c r="G100" s="44" t="s">
        <v>114</v>
      </c>
      <c r="H100" s="44" t="s">
        <v>11</v>
      </c>
      <c r="I100" s="46">
        <v>45</v>
      </c>
    </row>
    <row r="101" spans="1:9" ht="13.9" customHeight="1">
      <c r="A101" s="44">
        <v>6</v>
      </c>
      <c r="B101" s="44">
        <v>66</v>
      </c>
      <c r="C101" s="44">
        <v>0</v>
      </c>
      <c r="D101" s="45">
        <v>776155</v>
      </c>
      <c r="E101" s="45" t="s">
        <v>814</v>
      </c>
      <c r="F101" s="44">
        <v>2015</v>
      </c>
      <c r="G101" s="44" t="s">
        <v>114</v>
      </c>
      <c r="H101" s="44" t="s">
        <v>11</v>
      </c>
      <c r="I101" s="46">
        <v>40</v>
      </c>
    </row>
    <row r="102" spans="1:9" ht="13.9" customHeight="1">
      <c r="A102" s="44">
        <v>7</v>
      </c>
      <c r="B102" s="44">
        <v>68</v>
      </c>
      <c r="C102" s="44">
        <v>0</v>
      </c>
      <c r="D102" s="45">
        <v>773631</v>
      </c>
      <c r="E102" s="45" t="s">
        <v>816</v>
      </c>
      <c r="F102" s="44">
        <v>2019</v>
      </c>
      <c r="G102" s="44" t="s">
        <v>114</v>
      </c>
      <c r="H102" s="44" t="s">
        <v>11</v>
      </c>
      <c r="I102" s="46">
        <v>36</v>
      </c>
    </row>
    <row r="103" spans="1:9" ht="26.25" customHeight="1">
      <c r="A103" s="44">
        <v>8</v>
      </c>
      <c r="B103" s="44">
        <v>67</v>
      </c>
      <c r="C103" s="44">
        <v>0</v>
      </c>
      <c r="D103" s="45">
        <v>778173</v>
      </c>
      <c r="E103" s="45" t="s">
        <v>649</v>
      </c>
      <c r="F103" s="44">
        <v>2018</v>
      </c>
      <c r="G103" s="44" t="s">
        <v>114</v>
      </c>
      <c r="H103" s="44" t="s">
        <v>11</v>
      </c>
      <c r="I103" s="46">
        <v>32</v>
      </c>
    </row>
    <row r="104" spans="1:9" ht="26.25" customHeight="1">
      <c r="A104" s="44">
        <v>9</v>
      </c>
      <c r="B104" s="44">
        <v>69</v>
      </c>
      <c r="C104" s="44">
        <v>0</v>
      </c>
      <c r="D104" s="45">
        <v>777654</v>
      </c>
      <c r="E104" s="45" t="s">
        <v>515</v>
      </c>
      <c r="F104" s="44">
        <v>2019</v>
      </c>
      <c r="G104" s="44" t="s">
        <v>114</v>
      </c>
      <c r="H104" s="44" t="s">
        <v>11</v>
      </c>
      <c r="I104" s="46">
        <v>29</v>
      </c>
    </row>
    <row r="105" spans="1:9" ht="26.25" customHeight="1">
      <c r="A105" s="44">
        <v>10</v>
      </c>
      <c r="B105" s="44">
        <v>70</v>
      </c>
      <c r="C105" s="44">
        <v>0</v>
      </c>
      <c r="D105" s="45">
        <v>709346</v>
      </c>
      <c r="E105" s="45" t="s">
        <v>519</v>
      </c>
      <c r="F105" s="44">
        <v>2018</v>
      </c>
      <c r="G105" s="44" t="s">
        <v>114</v>
      </c>
      <c r="H105" s="44" t="s">
        <v>11</v>
      </c>
      <c r="I105" s="46">
        <v>26</v>
      </c>
    </row>
    <row r="106" spans="1:9" ht="13.9" customHeight="1">
      <c r="A106" s="41" t="s">
        <v>735</v>
      </c>
      <c r="B106" s="41" t="s">
        <v>788</v>
      </c>
      <c r="C106" s="41" t="s">
        <v>712</v>
      </c>
      <c r="D106" s="42" t="s">
        <v>737</v>
      </c>
      <c r="E106" s="42" t="s">
        <v>738</v>
      </c>
      <c r="F106" s="41" t="s">
        <v>139</v>
      </c>
      <c r="G106" s="41" t="s">
        <v>140</v>
      </c>
      <c r="H106" s="41" t="s">
        <v>141</v>
      </c>
      <c r="I106" s="43" t="s">
        <v>805</v>
      </c>
    </row>
    <row r="107" spans="1:9" ht="26.25" customHeight="1">
      <c r="A107" s="44">
        <v>1</v>
      </c>
      <c r="B107" s="44">
        <v>151</v>
      </c>
      <c r="C107" s="44">
        <v>0</v>
      </c>
      <c r="D107" s="45">
        <v>887899</v>
      </c>
      <c r="E107" s="45" t="s">
        <v>702</v>
      </c>
      <c r="F107" s="44">
        <v>2015</v>
      </c>
      <c r="G107" s="44" t="s">
        <v>128</v>
      </c>
      <c r="H107" s="44" t="s">
        <v>11</v>
      </c>
      <c r="I107" s="46">
        <v>100</v>
      </c>
    </row>
    <row r="108" spans="1:9" ht="26.25" customHeight="1">
      <c r="A108" s="44">
        <v>2</v>
      </c>
      <c r="B108" s="44">
        <v>152</v>
      </c>
      <c r="C108" s="44">
        <v>0</v>
      </c>
      <c r="D108" s="45">
        <v>887880</v>
      </c>
      <c r="E108" s="45" t="s">
        <v>799</v>
      </c>
      <c r="F108" s="44">
        <v>2016</v>
      </c>
      <c r="G108" s="44" t="s">
        <v>128</v>
      </c>
      <c r="H108" s="44" t="s">
        <v>11</v>
      </c>
      <c r="I108" s="46">
        <v>80</v>
      </c>
    </row>
    <row r="109" spans="1:9" ht="26.25" customHeight="1">
      <c r="A109" s="44">
        <v>3</v>
      </c>
      <c r="B109" s="44">
        <v>153</v>
      </c>
      <c r="C109" s="44">
        <v>0</v>
      </c>
      <c r="D109" s="45">
        <v>887898</v>
      </c>
      <c r="E109" s="45" t="s">
        <v>800</v>
      </c>
      <c r="F109" s="44">
        <v>2016</v>
      </c>
      <c r="G109" s="44" t="s">
        <v>128</v>
      </c>
      <c r="H109" s="44" t="s">
        <v>11</v>
      </c>
      <c r="I109" s="46">
        <v>60</v>
      </c>
    </row>
    <row r="110" spans="1:9" ht="13.9" customHeight="1">
      <c r="A110" s="44">
        <v>4</v>
      </c>
      <c r="B110" s="44">
        <v>155</v>
      </c>
      <c r="C110" s="44">
        <v>0</v>
      </c>
      <c r="D110" s="45">
        <v>811415</v>
      </c>
      <c r="E110" s="45" t="s">
        <v>801</v>
      </c>
      <c r="F110" s="44">
        <v>2015</v>
      </c>
      <c r="G110" s="44" t="s">
        <v>128</v>
      </c>
      <c r="H110" s="44" t="s">
        <v>11</v>
      </c>
      <c r="I110" s="46">
        <v>50</v>
      </c>
    </row>
    <row r="111" spans="1:9" ht="26.25" customHeight="1">
      <c r="A111" s="44">
        <v>5</v>
      </c>
      <c r="B111" s="44">
        <v>154</v>
      </c>
      <c r="C111" s="44">
        <v>0</v>
      </c>
      <c r="D111" s="45">
        <v>890401</v>
      </c>
      <c r="E111" s="45" t="s">
        <v>242</v>
      </c>
      <c r="F111" s="44">
        <v>2015</v>
      </c>
      <c r="G111" s="44" t="s">
        <v>128</v>
      </c>
      <c r="H111" s="44" t="s">
        <v>11</v>
      </c>
      <c r="I111" s="46">
        <v>45</v>
      </c>
    </row>
    <row r="112" spans="1:9" ht="13.9" customHeight="1">
      <c r="A112" s="44">
        <v>6</v>
      </c>
      <c r="B112" s="44">
        <v>158</v>
      </c>
      <c r="C112" s="44">
        <v>0</v>
      </c>
      <c r="D112" s="45">
        <v>890598</v>
      </c>
      <c r="E112" s="45" t="s">
        <v>804</v>
      </c>
      <c r="F112" s="44">
        <v>2015</v>
      </c>
      <c r="G112" s="44" t="s">
        <v>128</v>
      </c>
      <c r="H112" s="44" t="s">
        <v>11</v>
      </c>
      <c r="I112" s="46">
        <v>40</v>
      </c>
    </row>
    <row r="113" spans="1:9" ht="26.25" customHeight="1">
      <c r="A113" s="44">
        <v>7</v>
      </c>
      <c r="B113" s="44">
        <v>156</v>
      </c>
      <c r="C113" s="44">
        <v>0</v>
      </c>
      <c r="D113" s="45">
        <v>887094</v>
      </c>
      <c r="E113" s="45" t="s">
        <v>802</v>
      </c>
      <c r="F113" s="44">
        <v>2016</v>
      </c>
      <c r="G113" s="44" t="s">
        <v>128</v>
      </c>
      <c r="H113" s="44" t="s">
        <v>11</v>
      </c>
      <c r="I113" s="46">
        <v>36</v>
      </c>
    </row>
    <row r="114" spans="1:9" ht="26.25" customHeight="1">
      <c r="A114" s="44">
        <v>8</v>
      </c>
      <c r="B114" s="44">
        <v>157</v>
      </c>
      <c r="C114" s="44">
        <v>0</v>
      </c>
      <c r="D114" s="45">
        <v>890440</v>
      </c>
      <c r="E114" s="45" t="s">
        <v>803</v>
      </c>
      <c r="F114" s="44">
        <v>2015</v>
      </c>
      <c r="G114" s="44" t="s">
        <v>128</v>
      </c>
      <c r="H114" s="44" t="s">
        <v>11</v>
      </c>
      <c r="I114" s="46">
        <v>32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69"/>
  <sheetViews>
    <sheetView workbookViewId="0"/>
  </sheetViews>
  <sheetFormatPr defaultRowHeight="13.5"/>
  <sheetData>
    <row r="1" spans="1:12" ht="13.9" customHeight="1">
      <c r="A1" s="92" t="s">
        <v>710</v>
      </c>
      <c r="B1" s="93" t="s">
        <v>711</v>
      </c>
      <c r="C1" s="93" t="s">
        <v>712</v>
      </c>
      <c r="D1" s="93" t="s">
        <v>713</v>
      </c>
      <c r="E1" s="93" t="s">
        <v>714</v>
      </c>
      <c r="F1" s="93" t="s">
        <v>139</v>
      </c>
      <c r="G1" s="93" t="s">
        <v>140</v>
      </c>
      <c r="H1" s="93" t="s">
        <v>141</v>
      </c>
      <c r="I1" s="114" t="s">
        <v>887</v>
      </c>
      <c r="J1" s="93" t="s">
        <v>888</v>
      </c>
      <c r="K1" s="98" t="s">
        <v>878</v>
      </c>
    </row>
    <row r="2" spans="1:12" ht="25.5" customHeight="1">
      <c r="A2" s="89">
        <v>1</v>
      </c>
      <c r="B2" s="89">
        <v>1</v>
      </c>
      <c r="C2" s="90">
        <v>9150234</v>
      </c>
      <c r="D2" s="90">
        <v>775167</v>
      </c>
      <c r="E2" s="89" t="s">
        <v>356</v>
      </c>
      <c r="F2" s="90">
        <v>1996</v>
      </c>
      <c r="G2" s="90" t="s">
        <v>718</v>
      </c>
      <c r="H2" s="90" t="s">
        <v>11</v>
      </c>
      <c r="I2" s="99">
        <v>100</v>
      </c>
      <c r="J2" s="57">
        <v>240</v>
      </c>
      <c r="K2" s="94" t="s">
        <v>879</v>
      </c>
      <c r="L2" t="str">
        <f>VLOOKUP(C2,ČP2026!$A$3:$C$489,3,FALSE)</f>
        <v>HOUSER Radek</v>
      </c>
    </row>
    <row r="3" spans="1:12" ht="25.5" customHeight="1">
      <c r="A3" s="89">
        <v>2</v>
      </c>
      <c r="B3" s="89">
        <v>5</v>
      </c>
      <c r="C3" s="90">
        <v>9301022</v>
      </c>
      <c r="D3" s="91"/>
      <c r="E3" s="89" t="s">
        <v>250</v>
      </c>
      <c r="F3" s="90">
        <v>2004</v>
      </c>
      <c r="G3" s="90" t="s">
        <v>718</v>
      </c>
      <c r="H3" s="90" t="s">
        <v>251</v>
      </c>
      <c r="I3" s="99">
        <v>80</v>
      </c>
      <c r="J3" s="57">
        <v>192</v>
      </c>
      <c r="K3" s="94" t="s">
        <v>879</v>
      </c>
      <c r="L3" t="str">
        <f>VLOOKUP(C3,ČP2026!$A$3:$C$489,3,FALSE)</f>
        <v>SAKURAI Kota</v>
      </c>
    </row>
    <row r="4" spans="1:12" ht="25.5" customHeight="1">
      <c r="A4" s="89">
        <v>3</v>
      </c>
      <c r="B4" s="89">
        <v>6</v>
      </c>
      <c r="C4" s="90">
        <v>9300912</v>
      </c>
      <c r="D4" s="91"/>
      <c r="E4" s="89" t="s">
        <v>252</v>
      </c>
      <c r="F4" s="90">
        <v>2002</v>
      </c>
      <c r="G4" s="90" t="s">
        <v>718</v>
      </c>
      <c r="H4" s="90" t="s">
        <v>251</v>
      </c>
      <c r="I4" s="99">
        <v>60</v>
      </c>
      <c r="J4" s="57">
        <v>144</v>
      </c>
      <c r="K4" s="94" t="s">
        <v>879</v>
      </c>
      <c r="L4" t="str">
        <f>VLOOKUP(C4,ČP2026!$A$3:$C$489,3,FALSE)</f>
        <v>SATO Seigo</v>
      </c>
    </row>
    <row r="5" spans="1:12" ht="25.5" customHeight="1">
      <c r="A5" s="89">
        <v>4</v>
      </c>
      <c r="B5" s="89">
        <v>14</v>
      </c>
      <c r="C5" s="90">
        <v>9300956</v>
      </c>
      <c r="D5" s="91"/>
      <c r="E5" s="89" t="s">
        <v>255</v>
      </c>
      <c r="F5" s="90">
        <v>2004</v>
      </c>
      <c r="G5" s="90" t="s">
        <v>718</v>
      </c>
      <c r="H5" s="90" t="s">
        <v>251</v>
      </c>
      <c r="I5" s="99">
        <v>50</v>
      </c>
      <c r="J5" s="57">
        <v>120</v>
      </c>
      <c r="K5" s="94" t="s">
        <v>879</v>
      </c>
      <c r="L5" t="str">
        <f>VLOOKUP(C5,ČP2026!$A$3:$C$489,3,FALSE)</f>
        <v>KIYOTA Kenshin</v>
      </c>
    </row>
    <row r="6" spans="1:12" ht="25.5" customHeight="1">
      <c r="A6" s="89">
        <v>5</v>
      </c>
      <c r="B6" s="89">
        <v>8</v>
      </c>
      <c r="C6" s="90">
        <v>9040338</v>
      </c>
      <c r="D6" s="91"/>
      <c r="E6" s="89" t="s">
        <v>274</v>
      </c>
      <c r="F6" s="90">
        <v>2007</v>
      </c>
      <c r="G6" s="90" t="s">
        <v>718</v>
      </c>
      <c r="H6" s="90" t="s">
        <v>275</v>
      </c>
      <c r="I6" s="99">
        <v>45</v>
      </c>
      <c r="J6" s="57">
        <v>108</v>
      </c>
      <c r="K6" s="94" t="s">
        <v>880</v>
      </c>
      <c r="L6" t="str">
        <f>VLOOKUP(C6,ČP2026!$A$3:$C$489,3,FALSE)</f>
        <v>JONES Robert</v>
      </c>
    </row>
    <row r="7" spans="1:12" ht="25.5" customHeight="1">
      <c r="A7" s="89">
        <v>6</v>
      </c>
      <c r="B7" s="89">
        <v>7</v>
      </c>
      <c r="C7" s="90">
        <v>9155100</v>
      </c>
      <c r="D7" s="90">
        <v>776144</v>
      </c>
      <c r="E7" s="89" t="s">
        <v>358</v>
      </c>
      <c r="F7" s="90">
        <v>2004</v>
      </c>
      <c r="G7" s="90" t="s">
        <v>718</v>
      </c>
      <c r="H7" s="90" t="s">
        <v>11</v>
      </c>
      <c r="I7" s="99">
        <v>40</v>
      </c>
      <c r="J7" s="57">
        <v>96</v>
      </c>
      <c r="K7" s="94" t="s">
        <v>880</v>
      </c>
      <c r="L7" t="str">
        <f>VLOOKUP(C7,ČP2026!$A$3:$C$489,3,FALSE)</f>
        <v>POMYKAL Lukas</v>
      </c>
    </row>
    <row r="8" spans="1:12" ht="25.5" customHeight="1">
      <c r="A8" s="89">
        <v>7</v>
      </c>
      <c r="B8" s="89">
        <v>18</v>
      </c>
      <c r="C8" s="90">
        <v>9290492</v>
      </c>
      <c r="D8" s="91"/>
      <c r="E8" s="89" t="s">
        <v>394</v>
      </c>
      <c r="F8" s="90">
        <v>2006</v>
      </c>
      <c r="G8" s="90" t="s">
        <v>718</v>
      </c>
      <c r="H8" s="90" t="s">
        <v>393</v>
      </c>
      <c r="I8" s="99">
        <v>36</v>
      </c>
      <c r="J8" s="57">
        <v>86.399999999999991</v>
      </c>
      <c r="K8" s="94" t="s">
        <v>880</v>
      </c>
      <c r="L8" t="str">
        <f>VLOOKUP(C8,ČP2026!$A$3:$C$489,3,FALSE)</f>
        <v>COSTA Tommaso</v>
      </c>
    </row>
    <row r="9" spans="1:12" ht="25.5" customHeight="1">
      <c r="A9" s="89">
        <v>8</v>
      </c>
      <c r="B9" s="89">
        <v>13</v>
      </c>
      <c r="C9" s="90">
        <v>9300950</v>
      </c>
      <c r="D9" s="91"/>
      <c r="E9" s="89" t="s">
        <v>253</v>
      </c>
      <c r="F9" s="90">
        <v>2003</v>
      </c>
      <c r="G9" s="90" t="s">
        <v>718</v>
      </c>
      <c r="H9" s="90" t="s">
        <v>251</v>
      </c>
      <c r="I9" s="99">
        <v>32</v>
      </c>
      <c r="J9" s="57">
        <v>76.8</v>
      </c>
      <c r="K9" s="94" t="s">
        <v>880</v>
      </c>
      <c r="L9" t="str">
        <f>VLOOKUP(C9,ČP2026!$A$3:$C$489,3,FALSE)</f>
        <v>SHOJI Keita</v>
      </c>
    </row>
    <row r="10" spans="1:12" ht="25.5" customHeight="1">
      <c r="A10" s="89">
        <v>9</v>
      </c>
      <c r="B10" s="89">
        <v>10</v>
      </c>
      <c r="C10" s="90">
        <v>9700073</v>
      </c>
      <c r="D10" s="91"/>
      <c r="E10" s="89" t="s">
        <v>421</v>
      </c>
      <c r="F10" s="90">
        <v>2008</v>
      </c>
      <c r="G10" s="90" t="s">
        <v>718</v>
      </c>
      <c r="H10" s="90" t="s">
        <v>268</v>
      </c>
      <c r="I10" s="99">
        <v>29</v>
      </c>
      <c r="J10" s="57">
        <v>69.599999999999994</v>
      </c>
      <c r="K10" s="94" t="s">
        <v>881</v>
      </c>
      <c r="L10" t="str">
        <f>VLOOKUP(C10,ČP2026!$A$3:$C$489,3,FALSE)</f>
        <v>SEBESTA Oliver</v>
      </c>
    </row>
    <row r="11" spans="1:12" ht="38.25" customHeight="1">
      <c r="A11" s="89">
        <v>10</v>
      </c>
      <c r="B11" s="89">
        <v>11</v>
      </c>
      <c r="C11" s="90">
        <v>9300890</v>
      </c>
      <c r="D11" s="91"/>
      <c r="E11" s="89" t="s">
        <v>889</v>
      </c>
      <c r="F11" s="90">
        <v>2001</v>
      </c>
      <c r="G11" s="90" t="s">
        <v>718</v>
      </c>
      <c r="H11" s="90" t="s">
        <v>251</v>
      </c>
      <c r="I11" s="99">
        <v>26</v>
      </c>
      <c r="J11" s="57">
        <v>62.4</v>
      </c>
      <c r="K11" s="94" t="s">
        <v>881</v>
      </c>
      <c r="L11" t="str">
        <f>VLOOKUP(C11,ČP2026!$A$3:$C$489,3,FALSE)</f>
        <v>KAWAMURA Shushuke</v>
      </c>
    </row>
    <row r="12" spans="1:12" ht="25.5" customHeight="1">
      <c r="A12" s="89">
        <v>11</v>
      </c>
      <c r="B12" s="89">
        <v>4</v>
      </c>
      <c r="C12" s="90">
        <v>9150334</v>
      </c>
      <c r="D12" s="90">
        <v>776393</v>
      </c>
      <c r="E12" s="89" t="s">
        <v>357</v>
      </c>
      <c r="F12" s="90">
        <v>2005</v>
      </c>
      <c r="G12" s="90" t="s">
        <v>718</v>
      </c>
      <c r="H12" s="90" t="s">
        <v>11</v>
      </c>
      <c r="I12" s="99">
        <v>24</v>
      </c>
      <c r="J12" s="57">
        <v>57.599999999999987</v>
      </c>
      <c r="K12" s="94" t="s">
        <v>881</v>
      </c>
      <c r="L12" t="str">
        <f>VLOOKUP(C12,ČP2026!$A$3:$C$489,3,FALSE)</f>
        <v>TROJAN Vojtech</v>
      </c>
    </row>
    <row r="13" spans="1:12" ht="25.5" customHeight="1">
      <c r="A13" s="89">
        <v>12</v>
      </c>
      <c r="B13" s="89">
        <v>17</v>
      </c>
      <c r="C13" s="90">
        <v>9690100</v>
      </c>
      <c r="D13" s="91"/>
      <c r="E13" s="89" t="s">
        <v>270</v>
      </c>
      <c r="F13" s="90">
        <v>1997</v>
      </c>
      <c r="G13" s="90" t="s">
        <v>718</v>
      </c>
      <c r="H13" s="90" t="s">
        <v>93</v>
      </c>
      <c r="I13" s="99">
        <v>22</v>
      </c>
      <c r="J13" s="57">
        <v>52.8</v>
      </c>
      <c r="K13" s="94" t="s">
        <v>881</v>
      </c>
      <c r="L13" t="str">
        <f>VLOOKUP(C13,ČP2026!$A$3:$C$489,3,FALSE)</f>
        <v>KARPOV Anton</v>
      </c>
    </row>
    <row r="14" spans="1:12" ht="25.5" customHeight="1">
      <c r="A14" s="89">
        <v>13</v>
      </c>
      <c r="B14" s="89">
        <v>2</v>
      </c>
      <c r="C14" s="90">
        <v>9150187</v>
      </c>
      <c r="D14" s="90">
        <v>776392</v>
      </c>
      <c r="E14" s="89" t="s">
        <v>362</v>
      </c>
      <c r="F14" s="90">
        <v>2000</v>
      </c>
      <c r="G14" s="90" t="s">
        <v>718</v>
      </c>
      <c r="H14" s="90" t="s">
        <v>11</v>
      </c>
      <c r="I14" s="99">
        <v>20</v>
      </c>
      <c r="J14" s="57">
        <v>48</v>
      </c>
      <c r="K14" s="94" t="s">
        <v>881</v>
      </c>
      <c r="L14" t="str">
        <f>VLOOKUP(C14,ČP2026!$A$3:$C$489,3,FALSE)</f>
        <v>CHOURA Krystof</v>
      </c>
    </row>
    <row r="15" spans="1:12" ht="25.5" customHeight="1">
      <c r="A15" s="89">
        <v>14</v>
      </c>
      <c r="B15" s="89">
        <v>21</v>
      </c>
      <c r="C15" s="90">
        <v>9301183</v>
      </c>
      <c r="D15" s="91"/>
      <c r="E15" s="89" t="s">
        <v>405</v>
      </c>
      <c r="F15" s="90">
        <v>2008</v>
      </c>
      <c r="G15" s="90" t="s">
        <v>718</v>
      </c>
      <c r="H15" s="90" t="s">
        <v>251</v>
      </c>
      <c r="I15" s="99">
        <v>18</v>
      </c>
      <c r="J15" s="57">
        <v>43.2</v>
      </c>
      <c r="K15" s="94" t="s">
        <v>881</v>
      </c>
      <c r="L15" t="str">
        <f>VLOOKUP(C15,ČP2026!$A$3:$C$489,3,FALSE)</f>
        <v>ODA Ibuki</v>
      </c>
    </row>
    <row r="16" spans="1:12" ht="25.5" customHeight="1">
      <c r="A16" s="89">
        <v>15</v>
      </c>
      <c r="B16" s="89">
        <v>19</v>
      </c>
      <c r="C16" s="90">
        <v>9150353</v>
      </c>
      <c r="D16" s="90">
        <v>775680</v>
      </c>
      <c r="E16" s="89" t="s">
        <v>462</v>
      </c>
      <c r="F16" s="90">
        <v>2008</v>
      </c>
      <c r="G16" s="90" t="s">
        <v>718</v>
      </c>
      <c r="H16" s="90" t="s">
        <v>11</v>
      </c>
      <c r="I16" s="99">
        <v>16</v>
      </c>
      <c r="J16" s="57">
        <v>38.4</v>
      </c>
      <c r="K16" s="94" t="s">
        <v>881</v>
      </c>
      <c r="L16" t="str">
        <f>VLOOKUP(C16,ČP2026!$A$3:$C$489,3,FALSE)</f>
        <v>SKANDERA Matyas</v>
      </c>
    </row>
    <row r="17" spans="1:12" ht="25.5" customHeight="1">
      <c r="A17" s="89">
        <v>16</v>
      </c>
      <c r="B17" s="89">
        <v>9</v>
      </c>
      <c r="C17" s="90">
        <v>9150386</v>
      </c>
      <c r="D17" s="90">
        <v>776142</v>
      </c>
      <c r="E17" s="89" t="s">
        <v>456</v>
      </c>
      <c r="F17" s="90">
        <v>2007</v>
      </c>
      <c r="G17" s="90" t="s">
        <v>718</v>
      </c>
      <c r="H17" s="90" t="s">
        <v>11</v>
      </c>
      <c r="I17" s="99">
        <v>15</v>
      </c>
      <c r="J17" s="57">
        <v>36</v>
      </c>
      <c r="K17" s="94" t="s">
        <v>881</v>
      </c>
      <c r="L17" t="str">
        <f>VLOOKUP(C17,ČP2026!$A$3:$C$489,3,FALSE)</f>
        <v>SOBOTKA Oliver</v>
      </c>
    </row>
    <row r="18" spans="1:12" ht="25.5" customHeight="1">
      <c r="A18" s="89">
        <v>17</v>
      </c>
      <c r="B18" s="89">
        <v>3</v>
      </c>
      <c r="C18" s="90">
        <v>9150149</v>
      </c>
      <c r="D18" s="90">
        <v>775052</v>
      </c>
      <c r="E18" s="89" t="s">
        <v>359</v>
      </c>
      <c r="F18" s="90">
        <v>1996</v>
      </c>
      <c r="G18" s="90" t="s">
        <v>718</v>
      </c>
      <c r="H18" s="90" t="s">
        <v>11</v>
      </c>
      <c r="I18" s="99">
        <v>14</v>
      </c>
      <c r="J18" s="57">
        <v>33.6</v>
      </c>
      <c r="K18" s="94" t="s">
        <v>883</v>
      </c>
      <c r="L18" t="str">
        <f>VLOOKUP(C18,ČP2026!$A$3:$C$489,3,FALSE)</f>
        <v>KUBICIK Jan</v>
      </c>
    </row>
    <row r="19" spans="1:12" ht="25.5" customHeight="1">
      <c r="A19" s="89">
        <v>18</v>
      </c>
      <c r="B19" s="89">
        <v>15</v>
      </c>
      <c r="C19" s="90">
        <v>9690160</v>
      </c>
      <c r="D19" s="91"/>
      <c r="E19" s="89" t="s">
        <v>272</v>
      </c>
      <c r="F19" s="90">
        <v>2003</v>
      </c>
      <c r="G19" s="90" t="s">
        <v>718</v>
      </c>
      <c r="H19" s="90" t="s">
        <v>93</v>
      </c>
      <c r="I19" s="99">
        <v>13</v>
      </c>
      <c r="J19" s="57">
        <v>31.2</v>
      </c>
      <c r="K19" s="94" t="s">
        <v>883</v>
      </c>
      <c r="L19" t="str">
        <f>VLOOKUP(C19,ČP2026!$A$3:$C$489,3,FALSE)</f>
        <v>MALOVANNYI Ivan</v>
      </c>
    </row>
    <row r="20" spans="1:12" ht="38.25" customHeight="1">
      <c r="A20" s="89">
        <v>19</v>
      </c>
      <c r="B20" s="89">
        <v>16</v>
      </c>
      <c r="C20" s="90">
        <v>9690065</v>
      </c>
      <c r="D20" s="91"/>
      <c r="E20" s="89" t="s">
        <v>271</v>
      </c>
      <c r="F20" s="90">
        <v>1994</v>
      </c>
      <c r="G20" s="90" t="s">
        <v>718</v>
      </c>
      <c r="H20" s="90" t="s">
        <v>93</v>
      </c>
      <c r="I20" s="99">
        <v>12</v>
      </c>
      <c r="J20" s="57">
        <v>28.8</v>
      </c>
      <c r="K20" s="94" t="s">
        <v>883</v>
      </c>
      <c r="L20" t="str">
        <f>VLOOKUP(C20,ČP2026!$A$3:$C$489,3,FALSE)</f>
        <v>ALEKSANDROVSKYY Roman</v>
      </c>
    </row>
    <row r="21" spans="1:12" ht="25.5" customHeight="1">
      <c r="A21" s="89">
        <v>20</v>
      </c>
      <c r="B21" s="89">
        <v>20</v>
      </c>
      <c r="C21" s="90">
        <v>9700074</v>
      </c>
      <c r="D21" s="91"/>
      <c r="E21" s="89" t="s">
        <v>422</v>
      </c>
      <c r="F21" s="90">
        <v>2008</v>
      </c>
      <c r="G21" s="90" t="s">
        <v>718</v>
      </c>
      <c r="H21" s="90" t="s">
        <v>268</v>
      </c>
      <c r="I21" s="99">
        <v>11</v>
      </c>
      <c r="J21" s="57">
        <v>26.4</v>
      </c>
      <c r="K21" s="94" t="s">
        <v>883</v>
      </c>
      <c r="L21" t="str">
        <f>VLOOKUP(C21,ČP2026!$A$3:$C$489,3,FALSE)</f>
        <v>VIGAS Michal Lev</v>
      </c>
    </row>
    <row r="22" spans="1:12" ht="25.5" customHeight="1">
      <c r="A22" s="89">
        <v>21</v>
      </c>
      <c r="B22" s="89">
        <v>23</v>
      </c>
      <c r="C22" s="90">
        <v>9400127</v>
      </c>
      <c r="D22" s="91"/>
      <c r="E22" s="89" t="s">
        <v>717</v>
      </c>
      <c r="F22" s="90">
        <v>1997</v>
      </c>
      <c r="G22" s="90" t="s">
        <v>718</v>
      </c>
      <c r="H22" s="90" t="s">
        <v>719</v>
      </c>
      <c r="I22" s="99">
        <v>10</v>
      </c>
      <c r="J22" s="57">
        <v>24</v>
      </c>
      <c r="K22" s="94" t="s">
        <v>883</v>
      </c>
      <c r="L22" t="str">
        <f>VLOOKUP(C22,ČP2026!$A$3:$C$489,3,FALSE)</f>
        <v>Braunius Stijn</v>
      </c>
    </row>
    <row r="23" spans="1:12" ht="25.5" customHeight="1">
      <c r="A23" s="89">
        <v>22</v>
      </c>
      <c r="B23" s="89">
        <v>25</v>
      </c>
      <c r="C23" s="90">
        <v>9240055</v>
      </c>
      <c r="D23" s="91"/>
      <c r="E23" s="89" t="s">
        <v>283</v>
      </c>
      <c r="F23" s="90">
        <v>2009</v>
      </c>
      <c r="G23" s="90" t="s">
        <v>718</v>
      </c>
      <c r="H23" s="90" t="s">
        <v>388</v>
      </c>
      <c r="I23" s="99">
        <v>9</v>
      </c>
      <c r="J23" s="57">
        <v>21.6</v>
      </c>
      <c r="K23" s="94" t="s">
        <v>883</v>
      </c>
      <c r="L23" t="str">
        <f>VLOOKUP(C23,ČP2026!$A$3:$C$489,3,FALSE)</f>
        <v>TOTH Benedek</v>
      </c>
    </row>
    <row r="24" spans="1:12" ht="25.5" customHeight="1">
      <c r="A24" s="89">
        <v>23</v>
      </c>
      <c r="B24" s="89">
        <v>27</v>
      </c>
      <c r="C24" s="90">
        <v>9150396</v>
      </c>
      <c r="D24" s="90">
        <v>776152</v>
      </c>
      <c r="E24" s="89" t="s">
        <v>463</v>
      </c>
      <c r="F24" s="90">
        <v>2008</v>
      </c>
      <c r="G24" s="90" t="s">
        <v>718</v>
      </c>
      <c r="H24" s="90" t="s">
        <v>11</v>
      </c>
      <c r="I24" s="99">
        <v>8</v>
      </c>
      <c r="J24" s="57">
        <v>19.2</v>
      </c>
      <c r="K24" s="94" t="s">
        <v>883</v>
      </c>
      <c r="L24" t="str">
        <f>VLOOKUP(C24,ČP2026!$A$3:$C$489,3,FALSE)</f>
        <v>VYTVAR Martin</v>
      </c>
    </row>
    <row r="25" spans="1:12" ht="25.5" customHeight="1">
      <c r="A25" s="89">
        <v>24</v>
      </c>
      <c r="B25" s="89">
        <v>28</v>
      </c>
      <c r="C25" s="90">
        <v>9040378</v>
      </c>
      <c r="D25" s="91"/>
      <c r="E25" s="89" t="s">
        <v>890</v>
      </c>
      <c r="F25" s="90">
        <v>2007</v>
      </c>
      <c r="G25" s="90" t="s">
        <v>718</v>
      </c>
      <c r="H25" s="90" t="s">
        <v>275</v>
      </c>
      <c r="I25" s="99">
        <v>7</v>
      </c>
      <c r="J25" s="57">
        <v>16.8</v>
      </c>
      <c r="K25" s="94" t="s">
        <v>883</v>
      </c>
      <c r="L25" t="str">
        <f>VLOOKUP(C25,ČP2026!$A$3:$C$489,3,FALSE)</f>
        <v>MERCIECA Phoneix</v>
      </c>
    </row>
    <row r="26" spans="1:12" ht="25.5" customHeight="1">
      <c r="A26" s="89">
        <v>25</v>
      </c>
      <c r="B26" s="89">
        <v>12</v>
      </c>
      <c r="C26" s="90">
        <v>9150310</v>
      </c>
      <c r="D26" s="90">
        <v>776137</v>
      </c>
      <c r="E26" s="89" t="s">
        <v>365</v>
      </c>
      <c r="F26" s="90">
        <v>2004</v>
      </c>
      <c r="G26" s="90" t="s">
        <v>718</v>
      </c>
      <c r="H26" s="90" t="s">
        <v>11</v>
      </c>
      <c r="I26" s="99">
        <v>6</v>
      </c>
      <c r="J26" s="57">
        <v>14.4</v>
      </c>
      <c r="K26" s="94" t="s">
        <v>883</v>
      </c>
      <c r="L26" t="str">
        <f>VLOOKUP(C26,ČP2026!$A$3:$C$489,3,FALSE)</f>
        <v>TURINSKY Matyas</v>
      </c>
    </row>
    <row r="27" spans="1:12" ht="25.5" customHeight="1">
      <c r="A27" s="89">
        <v>26</v>
      </c>
      <c r="B27" s="89">
        <v>22</v>
      </c>
      <c r="C27" s="90">
        <v>9150418</v>
      </c>
      <c r="D27" s="90">
        <v>777425</v>
      </c>
      <c r="E27" s="89" t="s">
        <v>749</v>
      </c>
      <c r="F27" s="90">
        <v>2010</v>
      </c>
      <c r="G27" s="90" t="s">
        <v>718</v>
      </c>
      <c r="H27" s="90" t="s">
        <v>11</v>
      </c>
      <c r="I27" s="99">
        <v>5</v>
      </c>
      <c r="J27" s="57">
        <v>12</v>
      </c>
      <c r="K27" s="94" t="s">
        <v>883</v>
      </c>
      <c r="L27" t="str">
        <f>VLOOKUP(C27,ČP2026!$A$3:$C$489,3,FALSE)</f>
        <v>Laboda Matthew</v>
      </c>
    </row>
    <row r="28" spans="1:12" ht="25.5" customHeight="1">
      <c r="A28" s="89">
        <v>27</v>
      </c>
      <c r="B28" s="89">
        <v>24</v>
      </c>
      <c r="C28" s="90">
        <v>9700079</v>
      </c>
      <c r="D28" s="91"/>
      <c r="E28" s="89" t="s">
        <v>424</v>
      </c>
      <c r="F28" s="90">
        <v>2009</v>
      </c>
      <c r="G28" s="90" t="s">
        <v>718</v>
      </c>
      <c r="H28" s="90" t="s">
        <v>268</v>
      </c>
      <c r="I28" s="99">
        <v>4.5</v>
      </c>
      <c r="J28" s="57">
        <v>10.8</v>
      </c>
      <c r="K28" s="94" t="s">
        <v>883</v>
      </c>
      <c r="L28" t="str">
        <f>VLOOKUP(C28,ČP2026!$A$3:$C$489,3,FALSE)</f>
        <v>VIGAS Oliver</v>
      </c>
    </row>
    <row r="29" spans="1:12" ht="25.5" customHeight="1">
      <c r="A29" s="89">
        <v>28</v>
      </c>
      <c r="B29" s="89">
        <v>31</v>
      </c>
      <c r="C29" s="90">
        <v>9150423</v>
      </c>
      <c r="D29" s="90">
        <v>773744</v>
      </c>
      <c r="E29" s="89" t="s">
        <v>750</v>
      </c>
      <c r="F29" s="90">
        <v>2010</v>
      </c>
      <c r="G29" s="90" t="s">
        <v>718</v>
      </c>
      <c r="H29" s="90" t="s">
        <v>11</v>
      </c>
      <c r="I29" s="99">
        <v>4</v>
      </c>
      <c r="J29" s="57">
        <v>9.6</v>
      </c>
      <c r="K29" s="94" t="s">
        <v>883</v>
      </c>
      <c r="L29" t="str">
        <f>VLOOKUP(C29,ČP2026!$A$3:$C$489,3,FALSE)</f>
        <v>Kohout Vojtěch</v>
      </c>
    </row>
    <row r="30" spans="1:12" ht="25.5" customHeight="1">
      <c r="A30" s="89">
        <v>29</v>
      </c>
      <c r="B30" s="89">
        <v>33</v>
      </c>
      <c r="C30" s="90">
        <v>9050336</v>
      </c>
      <c r="D30" s="91"/>
      <c r="E30" s="89" t="s">
        <v>285</v>
      </c>
      <c r="F30" s="90">
        <v>2009</v>
      </c>
      <c r="G30" s="90" t="s">
        <v>718</v>
      </c>
      <c r="H30" s="90" t="s">
        <v>163</v>
      </c>
      <c r="I30" s="99">
        <v>3.6</v>
      </c>
      <c r="J30" s="57">
        <v>8.64</v>
      </c>
      <c r="K30" s="94" t="s">
        <v>883</v>
      </c>
      <c r="L30" t="str">
        <f>VLOOKUP(C30,ČP2026!$A$3:$C$489,3,FALSE)</f>
        <v>KLEIN Tobias</v>
      </c>
    </row>
    <row r="31" spans="1:12" ht="38.25" customHeight="1">
      <c r="A31" s="89">
        <v>30</v>
      </c>
      <c r="B31" s="89">
        <v>35</v>
      </c>
      <c r="C31" s="90">
        <v>9290525</v>
      </c>
      <c r="D31" s="91"/>
      <c r="E31" s="89" t="s">
        <v>398</v>
      </c>
      <c r="F31" s="90">
        <v>2007</v>
      </c>
      <c r="G31" s="90" t="s">
        <v>718</v>
      </c>
      <c r="H31" s="90" t="s">
        <v>393</v>
      </c>
      <c r="I31" s="99">
        <v>3.2</v>
      </c>
      <c r="J31" s="57">
        <v>7.68</v>
      </c>
      <c r="K31" s="94" t="s">
        <v>883</v>
      </c>
      <c r="L31" t="str">
        <f>VLOOKUP(C31,ČP2026!$A$3:$C$489,3,FALSE)</f>
        <v>NIGRO Alessandro</v>
      </c>
    </row>
    <row r="32" spans="1:12" ht="25.5" customHeight="1">
      <c r="A32" s="89">
        <v>31</v>
      </c>
      <c r="B32" s="89">
        <v>36</v>
      </c>
      <c r="C32" s="90">
        <v>1154984</v>
      </c>
      <c r="D32" s="90">
        <v>774383</v>
      </c>
      <c r="E32" s="89" t="s">
        <v>361</v>
      </c>
      <c r="F32" s="90">
        <v>1988</v>
      </c>
      <c r="G32" s="90" t="s">
        <v>718</v>
      </c>
      <c r="H32" s="90" t="s">
        <v>11</v>
      </c>
      <c r="I32" s="99">
        <v>2.8</v>
      </c>
      <c r="J32" s="57">
        <v>6.72</v>
      </c>
      <c r="K32" s="94" t="s">
        <v>883</v>
      </c>
      <c r="L32" t="str">
        <f>VLOOKUP(C32,ČP2026!$A$3:$C$489,3,FALSE)</f>
        <v>PERNICKA Marek</v>
      </c>
    </row>
    <row r="33" spans="1:14" ht="25.5" customHeight="1">
      <c r="A33" s="89">
        <v>32</v>
      </c>
      <c r="B33" s="89">
        <v>39</v>
      </c>
      <c r="C33" s="90">
        <v>9690193</v>
      </c>
      <c r="D33" s="91"/>
      <c r="E33" s="89" t="s">
        <v>432</v>
      </c>
      <c r="F33" s="90">
        <v>2009</v>
      </c>
      <c r="G33" s="90" t="s">
        <v>718</v>
      </c>
      <c r="H33" s="90" t="s">
        <v>93</v>
      </c>
      <c r="I33" s="99">
        <v>2.6</v>
      </c>
      <c r="J33" s="57">
        <v>6.24</v>
      </c>
      <c r="K33" s="94" t="s">
        <v>883</v>
      </c>
      <c r="L33" t="str">
        <f>VLOOKUP(C33,ČP2026!$A$3:$C$489,3,FALSE)</f>
        <v>ONISHCHUK Nikolai</v>
      </c>
    </row>
    <row r="34" spans="1:14" ht="25.5" customHeight="1">
      <c r="A34" s="89">
        <v>33</v>
      </c>
      <c r="B34" s="91">
        <v>29</v>
      </c>
      <c r="C34" s="90">
        <v>9430048</v>
      </c>
      <c r="D34" s="91"/>
      <c r="E34" s="89" t="s">
        <v>257</v>
      </c>
      <c r="F34" s="90">
        <v>1989</v>
      </c>
      <c r="G34" s="90" t="s">
        <v>718</v>
      </c>
      <c r="H34" s="90" t="s">
        <v>16</v>
      </c>
      <c r="I34" s="99">
        <v>2.4</v>
      </c>
      <c r="J34" s="57">
        <v>5.76</v>
      </c>
      <c r="K34" s="97" t="s">
        <v>891</v>
      </c>
      <c r="L34" t="str">
        <f>VLOOKUP(C34,ČP2026!$A$3:$C$489,3,FALSE)</f>
        <v>FORYS Marek</v>
      </c>
    </row>
    <row r="35" spans="1:14" ht="25.5" customHeight="1">
      <c r="A35" s="89">
        <v>34</v>
      </c>
      <c r="B35" s="91">
        <v>30</v>
      </c>
      <c r="C35" s="90">
        <v>9150426</v>
      </c>
      <c r="D35" s="90">
        <v>776904</v>
      </c>
      <c r="E35" s="89" t="s">
        <v>720</v>
      </c>
      <c r="F35" s="90">
        <v>2010</v>
      </c>
      <c r="G35" s="90" t="s">
        <v>718</v>
      </c>
      <c r="H35" s="90" t="s">
        <v>11</v>
      </c>
      <c r="I35" s="99">
        <v>2.2000000000000002</v>
      </c>
      <c r="J35" s="57">
        <v>5.28</v>
      </c>
      <c r="K35" s="97" t="s">
        <v>891</v>
      </c>
      <c r="L35" t="str">
        <f>VLOOKUP(C35,ČP2026!$A$3:$C$489,3,FALSE)</f>
        <v>Chalupník Martin</v>
      </c>
    </row>
    <row r="36" spans="1:14" ht="25.5" customHeight="1">
      <c r="A36" s="89">
        <v>35</v>
      </c>
      <c r="B36" s="89">
        <v>32</v>
      </c>
      <c r="C36" s="90">
        <v>9050339</v>
      </c>
      <c r="D36" s="91"/>
      <c r="E36" s="89" t="s">
        <v>286</v>
      </c>
      <c r="F36" s="90">
        <v>2010</v>
      </c>
      <c r="G36" s="90" t="s">
        <v>718</v>
      </c>
      <c r="H36" s="90" t="s">
        <v>163</v>
      </c>
      <c r="I36" s="99">
        <v>2</v>
      </c>
      <c r="J36" s="57">
        <v>4.8</v>
      </c>
      <c r="K36" s="97" t="s">
        <v>891</v>
      </c>
      <c r="L36" t="str">
        <f>VLOOKUP(C36,ČP2026!$A$3:$C$489,3,FALSE)</f>
        <v>STEMER Adrian</v>
      </c>
      <c r="N36">
        <v>6637</v>
      </c>
    </row>
    <row r="37" spans="1:14" ht="25.5" customHeight="1">
      <c r="A37" s="89">
        <v>36</v>
      </c>
      <c r="B37" s="91">
        <v>34</v>
      </c>
      <c r="C37" s="90">
        <v>9150400</v>
      </c>
      <c r="D37" s="90">
        <v>776954</v>
      </c>
      <c r="E37" s="89" t="s">
        <v>457</v>
      </c>
      <c r="F37" s="90">
        <v>2008</v>
      </c>
      <c r="G37" s="90" t="s">
        <v>718</v>
      </c>
      <c r="H37" s="90" t="s">
        <v>11</v>
      </c>
      <c r="I37" s="99">
        <v>1.97</v>
      </c>
      <c r="J37" s="57">
        <v>4.7279999999999998</v>
      </c>
      <c r="K37" s="97" t="s">
        <v>891</v>
      </c>
      <c r="L37" t="str">
        <f>VLOOKUP(C37,ČP2026!$A$3:$C$489,3,FALSE)</f>
        <v>PROKOP Vaclav</v>
      </c>
    </row>
    <row r="38" spans="1:14" ht="25.5" customHeight="1">
      <c r="A38" s="89">
        <v>37</v>
      </c>
      <c r="B38" s="91">
        <v>37</v>
      </c>
      <c r="C38" s="90">
        <v>9150429</v>
      </c>
      <c r="D38" s="90">
        <v>773749</v>
      </c>
      <c r="E38" s="89" t="s">
        <v>725</v>
      </c>
      <c r="F38" s="90">
        <v>2010</v>
      </c>
      <c r="G38" s="90" t="s">
        <v>718</v>
      </c>
      <c r="H38" s="90" t="s">
        <v>11</v>
      </c>
      <c r="I38" s="99">
        <v>1.94</v>
      </c>
      <c r="J38" s="57">
        <v>4.6559999999999997</v>
      </c>
      <c r="K38" s="97" t="s">
        <v>891</v>
      </c>
      <c r="L38" t="str">
        <f>VLOOKUP(C38,ČP2026!$A$3:$C$489,3,FALSE)</f>
        <v>Vácha David</v>
      </c>
    </row>
    <row r="39" spans="1:14" ht="25.5" customHeight="1">
      <c r="A39" s="89">
        <v>38</v>
      </c>
      <c r="B39" s="91">
        <v>38</v>
      </c>
      <c r="C39" s="90">
        <v>9150430</v>
      </c>
      <c r="D39" s="90">
        <v>773740</v>
      </c>
      <c r="E39" s="89" t="s">
        <v>721</v>
      </c>
      <c r="F39" s="90">
        <v>2010</v>
      </c>
      <c r="G39" s="90" t="s">
        <v>718</v>
      </c>
      <c r="H39" s="90" t="s">
        <v>11</v>
      </c>
      <c r="I39" s="99">
        <v>1.91</v>
      </c>
      <c r="J39" s="57">
        <v>4.5839999999999996</v>
      </c>
      <c r="K39" s="97" t="s">
        <v>891</v>
      </c>
      <c r="L39" t="str">
        <f>VLOOKUP(C39,ČP2026!$A$3:$C$489,3,FALSE)</f>
        <v>Bačík Ondřej</v>
      </c>
    </row>
    <row r="40" spans="1:14" ht="25.5" customHeight="1">
      <c r="A40" s="89">
        <v>39</v>
      </c>
      <c r="B40" s="91">
        <v>40</v>
      </c>
      <c r="C40" s="90">
        <v>9150383</v>
      </c>
      <c r="D40" s="90">
        <v>776164</v>
      </c>
      <c r="E40" s="89" t="s">
        <v>366</v>
      </c>
      <c r="F40" s="90">
        <v>1975</v>
      </c>
      <c r="G40" s="90" t="s">
        <v>718</v>
      </c>
      <c r="H40" s="90" t="s">
        <v>11</v>
      </c>
      <c r="I40" s="99">
        <v>1.88</v>
      </c>
      <c r="J40" s="57">
        <v>4.5119999999999996</v>
      </c>
      <c r="K40" s="97" t="s">
        <v>891</v>
      </c>
      <c r="L40" t="str">
        <f>VLOOKUP(C40,ČP2026!$A$3:$C$489,3,FALSE)</f>
        <v>PANUSKA Premysl</v>
      </c>
    </row>
    <row r="41" spans="1:14" ht="25.5" customHeight="1">
      <c r="A41" s="89">
        <v>40</v>
      </c>
      <c r="B41" s="89">
        <v>41</v>
      </c>
      <c r="C41" s="90">
        <v>9240044</v>
      </c>
      <c r="D41" s="91"/>
      <c r="E41" s="89" t="s">
        <v>391</v>
      </c>
      <c r="F41" s="90">
        <v>2006</v>
      </c>
      <c r="G41" s="90" t="s">
        <v>718</v>
      </c>
      <c r="H41" s="90" t="s">
        <v>388</v>
      </c>
      <c r="I41" s="99">
        <v>1.85</v>
      </c>
      <c r="J41" s="57">
        <v>4.4400000000000004</v>
      </c>
      <c r="K41" s="97" t="s">
        <v>891</v>
      </c>
      <c r="L41" t="str">
        <f>VLOOKUP(C41,ČP2026!$A$3:$C$489,3,FALSE)</f>
        <v>BARABAS Balint</v>
      </c>
    </row>
    <row r="42" spans="1:14" ht="25.5" customHeight="1">
      <c r="A42" s="89">
        <v>41</v>
      </c>
      <c r="B42" s="91">
        <v>43</v>
      </c>
      <c r="C42" s="90">
        <v>9290569</v>
      </c>
      <c r="D42" s="91"/>
      <c r="E42" s="89" t="s">
        <v>399</v>
      </c>
      <c r="F42" s="90">
        <v>2009</v>
      </c>
      <c r="G42" s="90" t="s">
        <v>718</v>
      </c>
      <c r="H42" s="90" t="s">
        <v>393</v>
      </c>
      <c r="I42" s="99">
        <v>1.82</v>
      </c>
      <c r="J42" s="57">
        <v>4.3679999999999994</v>
      </c>
      <c r="K42" s="97" t="s">
        <v>891</v>
      </c>
      <c r="L42" t="str">
        <f>VLOOKUP(C42,ČP2026!$A$3:$C$489,3,FALSE)</f>
        <v>RATTI Michele</v>
      </c>
    </row>
    <row r="43" spans="1:14" ht="25.5" customHeight="1">
      <c r="A43" s="89">
        <v>42</v>
      </c>
      <c r="B43" s="91">
        <v>46</v>
      </c>
      <c r="C43" s="90">
        <v>9290561</v>
      </c>
      <c r="D43" s="91"/>
      <c r="E43" s="89" t="s">
        <v>401</v>
      </c>
      <c r="F43" s="90">
        <v>2008</v>
      </c>
      <c r="G43" s="90" t="s">
        <v>718</v>
      </c>
      <c r="H43" s="90" t="s">
        <v>393</v>
      </c>
      <c r="I43" s="99">
        <v>1.79</v>
      </c>
      <c r="J43" s="57">
        <v>4.2959999999999994</v>
      </c>
      <c r="K43" s="97" t="s">
        <v>891</v>
      </c>
      <c r="L43" t="str">
        <f>VLOOKUP(C43,ČP2026!$A$3:$C$489,3,FALSE)</f>
        <v>MORINA Federico</v>
      </c>
    </row>
    <row r="44" spans="1:14" ht="38.25" customHeight="1">
      <c r="A44" s="89">
        <v>43</v>
      </c>
      <c r="B44" s="89">
        <v>49</v>
      </c>
      <c r="C44" s="90">
        <v>9150435</v>
      </c>
      <c r="D44" s="90">
        <v>776148</v>
      </c>
      <c r="E44" s="89" t="s">
        <v>892</v>
      </c>
      <c r="F44" s="90">
        <v>2010</v>
      </c>
      <c r="G44" s="90" t="s">
        <v>718</v>
      </c>
      <c r="H44" s="90" t="s">
        <v>11</v>
      </c>
      <c r="I44" s="99">
        <v>1.76</v>
      </c>
      <c r="J44" s="57">
        <v>4.2239999999999993</v>
      </c>
      <c r="K44" s="97" t="s">
        <v>891</v>
      </c>
      <c r="L44" t="str">
        <f>VLOOKUP(C44,ČP2026!$A$3:$C$489,3,FALSE)</f>
        <v>Puchta Patrik Lucas</v>
      </c>
    </row>
    <row r="45" spans="1:14" ht="25.5" customHeight="1">
      <c r="A45" s="89">
        <v>44</v>
      </c>
      <c r="B45" s="91">
        <v>50</v>
      </c>
      <c r="C45" s="90">
        <v>9150069</v>
      </c>
      <c r="D45" s="90">
        <v>779123</v>
      </c>
      <c r="E45" s="89" t="s">
        <v>893</v>
      </c>
      <c r="F45" s="90">
        <v>1990</v>
      </c>
      <c r="G45" s="90" t="s">
        <v>718</v>
      </c>
      <c r="H45" s="90" t="s">
        <v>11</v>
      </c>
      <c r="I45" s="99">
        <v>1.73</v>
      </c>
      <c r="J45" s="57">
        <v>4.1519999999999992</v>
      </c>
      <c r="K45" s="97" t="s">
        <v>891</v>
      </c>
      <c r="L45" t="str">
        <f>VLOOKUP(C45,ČP2026!$A$3:$C$489,3,FALSE)</f>
        <v>Suchel Jakub</v>
      </c>
    </row>
    <row r="46" spans="1:14" ht="25.5" customHeight="1">
      <c r="A46" s="89">
        <v>45</v>
      </c>
      <c r="B46" s="91">
        <v>52</v>
      </c>
      <c r="C46" s="90">
        <v>9290572</v>
      </c>
      <c r="D46" s="91"/>
      <c r="E46" s="89" t="s">
        <v>402</v>
      </c>
      <c r="F46" s="90">
        <v>2009</v>
      </c>
      <c r="G46" s="90" t="s">
        <v>718</v>
      </c>
      <c r="H46" s="90" t="s">
        <v>393</v>
      </c>
      <c r="I46" s="99">
        <v>1.7</v>
      </c>
      <c r="J46" s="57">
        <v>4.0799999999999992</v>
      </c>
      <c r="K46" s="97" t="s">
        <v>891</v>
      </c>
      <c r="L46" t="str">
        <f>VLOOKUP(C46,ČP2026!$A$3:$C$489,3,FALSE)</f>
        <v>MENEGALDO Daniel</v>
      </c>
    </row>
    <row r="47" spans="1:14" ht="25.5" customHeight="1">
      <c r="A47" s="89">
        <v>46</v>
      </c>
      <c r="B47" s="91">
        <v>53</v>
      </c>
      <c r="C47" s="90">
        <v>9680020</v>
      </c>
      <c r="D47" s="91"/>
      <c r="E47" s="89" t="s">
        <v>245</v>
      </c>
      <c r="F47" s="90">
        <v>2004</v>
      </c>
      <c r="G47" s="90" t="s">
        <v>718</v>
      </c>
      <c r="H47" s="90" t="s">
        <v>246</v>
      </c>
      <c r="I47" s="99">
        <v>1.67</v>
      </c>
      <c r="J47" s="57">
        <v>4.0079999999999991</v>
      </c>
      <c r="K47" s="97" t="s">
        <v>891</v>
      </c>
      <c r="L47" t="str">
        <f>VLOOKUP(C47,ČP2026!$A$3:$C$489,3,FALSE)</f>
        <v>KHANSARI Amir</v>
      </c>
    </row>
    <row r="48" spans="1:14" ht="25.5" customHeight="1">
      <c r="A48" s="89">
        <v>47</v>
      </c>
      <c r="B48" s="91">
        <v>55</v>
      </c>
      <c r="C48" s="90">
        <v>9430195</v>
      </c>
      <c r="D48" s="91"/>
      <c r="E48" s="89" t="s">
        <v>894</v>
      </c>
      <c r="F48" s="90">
        <v>1985</v>
      </c>
      <c r="G48" s="90" t="s">
        <v>718</v>
      </c>
      <c r="H48" s="90" t="s">
        <v>16</v>
      </c>
      <c r="I48" s="99">
        <v>1.64</v>
      </c>
      <c r="J48" s="57">
        <v>3.9359999999999991</v>
      </c>
      <c r="K48" s="97" t="s">
        <v>891</v>
      </c>
      <c r="L48" t="str">
        <f>VLOOKUP(C48,ČP2026!$A$3:$C$489,3,FALSE)</f>
        <v>Kedzior dariusz</v>
      </c>
    </row>
    <row r="49" spans="1:14" ht="38.25" customHeight="1">
      <c r="A49" s="89">
        <v>48</v>
      </c>
      <c r="B49" s="91">
        <v>42</v>
      </c>
      <c r="C49" s="90">
        <v>9690196</v>
      </c>
      <c r="D49" s="91"/>
      <c r="E49" s="89" t="s">
        <v>431</v>
      </c>
      <c r="F49" s="90">
        <v>2010</v>
      </c>
      <c r="G49" s="90" t="s">
        <v>718</v>
      </c>
      <c r="H49" s="90" t="s">
        <v>93</v>
      </c>
      <c r="I49" s="99">
        <v>1.61</v>
      </c>
      <c r="J49" s="57">
        <v>3.863999999999999</v>
      </c>
      <c r="K49" s="97" t="s">
        <v>891</v>
      </c>
      <c r="L49" t="str">
        <f>VLOOKUP(C49,ČP2026!$A$3:$C$489,3,FALSE)</f>
        <v>ONISHCHUK Serafim</v>
      </c>
    </row>
    <row r="50" spans="1:14" ht="25.5" customHeight="1">
      <c r="A50" s="89">
        <v>49</v>
      </c>
      <c r="B50" s="91">
        <v>45</v>
      </c>
      <c r="C50" s="90">
        <v>9150409</v>
      </c>
      <c r="D50" s="90">
        <v>777005</v>
      </c>
      <c r="E50" s="89" t="s">
        <v>477</v>
      </c>
      <c r="F50" s="90">
        <v>2009</v>
      </c>
      <c r="G50" s="90" t="s">
        <v>718</v>
      </c>
      <c r="H50" s="90" t="s">
        <v>11</v>
      </c>
      <c r="I50" s="99">
        <v>1.58</v>
      </c>
      <c r="J50" s="57"/>
      <c r="K50" s="97" t="s">
        <v>891</v>
      </c>
      <c r="L50" t="str">
        <f>VLOOKUP(C50,ČP2026!$A$3:$C$489,3,FALSE)</f>
        <v>TYKVA Adam</v>
      </c>
    </row>
    <row r="51" spans="1:14" ht="25.5" customHeight="1">
      <c r="A51" s="89">
        <v>50</v>
      </c>
      <c r="B51" s="91">
        <v>47</v>
      </c>
      <c r="C51" s="90">
        <v>9150425</v>
      </c>
      <c r="D51" s="90">
        <v>777428</v>
      </c>
      <c r="E51" s="89" t="s">
        <v>727</v>
      </c>
      <c r="F51" s="90">
        <v>2010</v>
      </c>
      <c r="G51" s="90" t="s">
        <v>718</v>
      </c>
      <c r="H51" s="90" t="s">
        <v>11</v>
      </c>
      <c r="I51" s="99">
        <v>1.55</v>
      </c>
      <c r="J51" s="57"/>
      <c r="K51" s="97" t="s">
        <v>891</v>
      </c>
      <c r="L51" t="str">
        <f>VLOOKUP(C51,ČP2026!$A$3:$C$489,3,FALSE)</f>
        <v>Wagner Tadeáš</v>
      </c>
    </row>
    <row r="52" spans="1:14" ht="25.5" customHeight="1">
      <c r="A52" s="89">
        <v>51</v>
      </c>
      <c r="B52" s="91">
        <v>48</v>
      </c>
      <c r="C52" s="90">
        <v>9290526</v>
      </c>
      <c r="D52" s="91"/>
      <c r="E52" s="89" t="s">
        <v>403</v>
      </c>
      <c r="F52" s="90">
        <v>2007</v>
      </c>
      <c r="G52" s="90" t="s">
        <v>718</v>
      </c>
      <c r="H52" s="90" t="s">
        <v>393</v>
      </c>
      <c r="I52" s="99">
        <v>1.52</v>
      </c>
      <c r="J52" s="57"/>
      <c r="K52" s="97" t="s">
        <v>891</v>
      </c>
      <c r="L52" t="str">
        <f>VLOOKUP(C52,ČP2026!$A$3:$C$489,3,FALSE)</f>
        <v>AIROLDI Loris</v>
      </c>
    </row>
    <row r="53" spans="1:14" ht="25.5" customHeight="1">
      <c r="A53" s="89">
        <v>52</v>
      </c>
      <c r="B53" s="91">
        <v>51</v>
      </c>
      <c r="C53" s="90">
        <v>9290568</v>
      </c>
      <c r="D53" s="91"/>
      <c r="E53" s="89" t="s">
        <v>404</v>
      </c>
      <c r="F53" s="90">
        <v>2009</v>
      </c>
      <c r="G53" s="90" t="s">
        <v>718</v>
      </c>
      <c r="H53" s="90" t="s">
        <v>393</v>
      </c>
      <c r="I53" s="99">
        <v>1.49</v>
      </c>
      <c r="J53" s="57"/>
      <c r="K53" s="97" t="s">
        <v>891</v>
      </c>
      <c r="L53" t="str">
        <f>VLOOKUP(C53,ČP2026!$A$3:$C$489,3,FALSE)</f>
        <v>MATTEI Cesare</v>
      </c>
    </row>
    <row r="54" spans="1:14" ht="25.5" customHeight="1">
      <c r="A54" s="89">
        <v>53</v>
      </c>
      <c r="B54" s="91">
        <v>54</v>
      </c>
      <c r="C54" s="90">
        <v>9150436</v>
      </c>
      <c r="D54" s="90">
        <v>773756</v>
      </c>
      <c r="E54" s="89" t="s">
        <v>480</v>
      </c>
      <c r="F54" s="90">
        <v>2010</v>
      </c>
      <c r="G54" s="90" t="s">
        <v>718</v>
      </c>
      <c r="H54" s="90" t="s">
        <v>11</v>
      </c>
      <c r="I54" s="99">
        <v>1.46</v>
      </c>
      <c r="J54" s="57"/>
      <c r="K54" s="97" t="s">
        <v>891</v>
      </c>
      <c r="L54" t="str">
        <f>VLOOKUP(C54,ČP2026!$A$3:$C$489,3,FALSE)</f>
        <v>Petrzilka Jan</v>
      </c>
    </row>
    <row r="55" spans="1:14" ht="13.9" customHeight="1">
      <c r="A55" s="92" t="s">
        <v>710</v>
      </c>
      <c r="B55" s="93" t="s">
        <v>711</v>
      </c>
      <c r="C55" s="93" t="s">
        <v>712</v>
      </c>
      <c r="D55" s="93" t="s">
        <v>713</v>
      </c>
      <c r="E55" s="93" t="s">
        <v>714</v>
      </c>
      <c r="F55" s="93" t="s">
        <v>139</v>
      </c>
      <c r="G55" s="93" t="s">
        <v>140</v>
      </c>
      <c r="H55" s="93" t="s">
        <v>141</v>
      </c>
      <c r="I55" s="114" t="s">
        <v>887</v>
      </c>
      <c r="J55" s="93" t="s">
        <v>888</v>
      </c>
      <c r="K55" s="98" t="s">
        <v>878</v>
      </c>
    </row>
    <row r="56" spans="1:14" ht="38.25" customHeight="1">
      <c r="A56" s="90">
        <v>1</v>
      </c>
      <c r="B56" s="94">
        <v>101</v>
      </c>
      <c r="C56" s="94">
        <v>1159964</v>
      </c>
      <c r="D56" s="94">
        <v>887702</v>
      </c>
      <c r="E56" s="89" t="s">
        <v>167</v>
      </c>
      <c r="F56" s="94">
        <v>1993</v>
      </c>
      <c r="G56" s="89" t="s">
        <v>731</v>
      </c>
      <c r="H56" s="89" t="s">
        <v>11</v>
      </c>
      <c r="I56" s="57">
        <v>100</v>
      </c>
      <c r="J56" s="57">
        <v>290</v>
      </c>
      <c r="K56" s="94" t="s">
        <v>879</v>
      </c>
      <c r="L56" t="str">
        <f>VLOOKUP(C56,ČP2026!$A$3:$C$489,3,FALSE)</f>
        <v>ADAMCZYKOVA Eva</v>
      </c>
    </row>
    <row r="57" spans="1:14" ht="25.5" customHeight="1">
      <c r="A57" s="90">
        <v>2</v>
      </c>
      <c r="B57" s="94">
        <v>102</v>
      </c>
      <c r="C57" s="94">
        <v>9155130</v>
      </c>
      <c r="D57" s="94">
        <v>887295</v>
      </c>
      <c r="E57" s="89" t="s">
        <v>192</v>
      </c>
      <c r="F57" s="94">
        <v>2007</v>
      </c>
      <c r="G57" s="89" t="s">
        <v>731</v>
      </c>
      <c r="H57" s="89" t="s">
        <v>11</v>
      </c>
      <c r="I57" s="57">
        <v>80</v>
      </c>
      <c r="J57" s="57">
        <v>232</v>
      </c>
      <c r="K57" s="94" t="s">
        <v>879</v>
      </c>
      <c r="L57" t="str">
        <f>VLOOKUP(C57,ČP2026!$A$3:$C$489,3,FALSE)</f>
        <v>HRUSOVA Karolina</v>
      </c>
    </row>
    <row r="58" spans="1:14" ht="25.5" customHeight="1">
      <c r="A58" s="90">
        <v>3</v>
      </c>
      <c r="B58" s="94">
        <v>104</v>
      </c>
      <c r="C58" s="94">
        <v>9155053</v>
      </c>
      <c r="D58" s="94">
        <v>887704</v>
      </c>
      <c r="E58" s="89" t="s">
        <v>165</v>
      </c>
      <c r="F58" s="94">
        <v>2002</v>
      </c>
      <c r="G58" s="89" t="s">
        <v>731</v>
      </c>
      <c r="H58" s="89" t="s">
        <v>11</v>
      </c>
      <c r="I58" s="57">
        <v>60</v>
      </c>
      <c r="J58" s="57">
        <v>174</v>
      </c>
      <c r="K58" s="94" t="s">
        <v>879</v>
      </c>
      <c r="L58" t="str">
        <f>VLOOKUP(C58,ČP2026!$A$3:$C$489,3,FALSE)</f>
        <v>STRNADOVA Sara</v>
      </c>
    </row>
    <row r="59" spans="1:14" ht="25.5" customHeight="1">
      <c r="A59" s="90">
        <v>4</v>
      </c>
      <c r="B59" s="94">
        <v>107</v>
      </c>
      <c r="C59" s="94">
        <v>1709956</v>
      </c>
      <c r="D59" s="91"/>
      <c r="E59" s="89" t="s">
        <v>269</v>
      </c>
      <c r="F59" s="94">
        <v>2005</v>
      </c>
      <c r="G59" s="89" t="s">
        <v>731</v>
      </c>
      <c r="H59" s="89" t="s">
        <v>268</v>
      </c>
      <c r="I59" s="57">
        <v>50</v>
      </c>
      <c r="J59" s="57">
        <v>145</v>
      </c>
      <c r="K59" s="94" t="s">
        <v>879</v>
      </c>
      <c r="L59" t="str">
        <f>VLOOKUP(C59,ČP2026!$A$3:$C$489,3,FALSE)</f>
        <v>PITONAKOVA Sara</v>
      </c>
    </row>
    <row r="60" spans="1:14" ht="38.25" customHeight="1">
      <c r="A60" s="90">
        <v>5</v>
      </c>
      <c r="B60" s="94">
        <v>103</v>
      </c>
      <c r="C60" s="94">
        <v>1709951</v>
      </c>
      <c r="D60" s="91"/>
      <c r="E60" s="89" t="s">
        <v>267</v>
      </c>
      <c r="F60" s="94">
        <v>2003</v>
      </c>
      <c r="G60" s="89" t="s">
        <v>731</v>
      </c>
      <c r="H60" s="89" t="s">
        <v>268</v>
      </c>
      <c r="I60" s="57">
        <v>45</v>
      </c>
      <c r="J60" s="57">
        <v>130.5</v>
      </c>
      <c r="K60" s="94" t="s">
        <v>880</v>
      </c>
      <c r="L60" t="str">
        <f>VLOOKUP(C60,ČP2026!$A$3:$C$489,3,FALSE)</f>
        <v>PITONAKOVA Katarina</v>
      </c>
      <c r="N60">
        <v>6638</v>
      </c>
    </row>
    <row r="61" spans="1:14" ht="38.25" customHeight="1">
      <c r="A61" s="90">
        <v>6</v>
      </c>
      <c r="B61" s="94">
        <v>109</v>
      </c>
      <c r="C61" s="94">
        <v>9305545</v>
      </c>
      <c r="D61" s="91"/>
      <c r="E61" s="89" t="s">
        <v>254</v>
      </c>
      <c r="F61" s="94">
        <v>2005</v>
      </c>
      <c r="G61" s="89" t="s">
        <v>731</v>
      </c>
      <c r="H61" s="89" t="s">
        <v>251</v>
      </c>
      <c r="I61" s="57">
        <v>40</v>
      </c>
      <c r="J61" s="57">
        <v>116</v>
      </c>
      <c r="K61" s="94" t="s">
        <v>880</v>
      </c>
      <c r="L61" t="str">
        <f>VLOOKUP(C61,ČP2026!$A$3:$C$489,3,FALSE)</f>
        <v>NISHIKAWA Chihiro</v>
      </c>
    </row>
    <row r="62" spans="1:14" ht="25.5" customHeight="1">
      <c r="A62" s="90">
        <v>7</v>
      </c>
      <c r="B62" s="94">
        <v>113</v>
      </c>
      <c r="C62" s="94">
        <v>9055135</v>
      </c>
      <c r="D62" s="91"/>
      <c r="E62" s="89" t="s">
        <v>162</v>
      </c>
      <c r="F62" s="94">
        <v>2005</v>
      </c>
      <c r="G62" s="89" t="s">
        <v>731</v>
      </c>
      <c r="H62" s="89" t="s">
        <v>163</v>
      </c>
      <c r="I62" s="57">
        <v>36</v>
      </c>
      <c r="J62" s="57">
        <v>104.4</v>
      </c>
      <c r="K62" s="94" t="s">
        <v>880</v>
      </c>
      <c r="L62" t="str">
        <f>VLOOKUP(C62,ČP2026!$A$3:$C$489,3,FALSE)</f>
        <v>AUER Karin</v>
      </c>
    </row>
    <row r="63" spans="1:14" ht="25.5" customHeight="1">
      <c r="A63" s="90">
        <v>8</v>
      </c>
      <c r="B63" s="94">
        <v>111</v>
      </c>
      <c r="C63" s="94">
        <v>9155169</v>
      </c>
      <c r="D63" s="94">
        <v>887305</v>
      </c>
      <c r="E63" s="89" t="s">
        <v>730</v>
      </c>
      <c r="F63" s="94">
        <v>2010</v>
      </c>
      <c r="G63" s="89" t="s">
        <v>731</v>
      </c>
      <c r="H63" s="89" t="s">
        <v>11</v>
      </c>
      <c r="I63" s="57">
        <v>32</v>
      </c>
      <c r="J63" s="57">
        <v>92.8</v>
      </c>
      <c r="K63" s="94" t="s">
        <v>880</v>
      </c>
      <c r="L63" t="str">
        <f>VLOOKUP(C63,ČP2026!$A$3:$C$489,3,FALSE)</f>
        <v>Kočanová Zuzana</v>
      </c>
    </row>
    <row r="64" spans="1:14" ht="38.25" customHeight="1">
      <c r="A64" s="90">
        <v>9</v>
      </c>
      <c r="B64" s="94">
        <v>115</v>
      </c>
      <c r="C64" s="94">
        <v>1249972</v>
      </c>
      <c r="D64" s="91"/>
      <c r="E64" s="89" t="s">
        <v>389</v>
      </c>
      <c r="F64" s="94">
        <v>2007</v>
      </c>
      <c r="G64" s="89" t="s">
        <v>731</v>
      </c>
      <c r="H64" s="89" t="s">
        <v>388</v>
      </c>
      <c r="I64" s="57">
        <v>29</v>
      </c>
      <c r="J64" s="57">
        <v>84.1</v>
      </c>
      <c r="K64" s="94" t="s">
        <v>881</v>
      </c>
      <c r="L64" t="str">
        <f>VLOOKUP(C64,ČP2026!$A$3:$C$489,3,FALSE)</f>
        <v>TOTH Emma Agnes</v>
      </c>
    </row>
    <row r="65" spans="1:12" ht="25.5" customHeight="1">
      <c r="A65" s="90">
        <v>10</v>
      </c>
      <c r="B65" s="94">
        <v>105</v>
      </c>
      <c r="C65" s="94">
        <v>9045182</v>
      </c>
      <c r="D65" s="91"/>
      <c r="E65" s="89" t="s">
        <v>277</v>
      </c>
      <c r="F65" s="94">
        <v>2008</v>
      </c>
      <c r="G65" s="89" t="s">
        <v>731</v>
      </c>
      <c r="H65" s="89" t="s">
        <v>275</v>
      </c>
      <c r="I65" s="57">
        <v>26</v>
      </c>
      <c r="J65" s="57">
        <v>75.399999999999991</v>
      </c>
      <c r="K65" s="94" t="s">
        <v>881</v>
      </c>
      <c r="L65" t="str">
        <f>VLOOKUP(C65,ČP2026!$A$3:$C$489,3,FALSE)</f>
        <v>QUEE Mikayla</v>
      </c>
    </row>
    <row r="66" spans="1:12" ht="25.5" customHeight="1">
      <c r="A66" s="90">
        <v>11</v>
      </c>
      <c r="B66" s="94">
        <v>134</v>
      </c>
      <c r="C66" s="94">
        <v>9205096</v>
      </c>
      <c r="D66" s="91"/>
      <c r="E66" s="89" t="s">
        <v>247</v>
      </c>
      <c r="F66" s="94">
        <v>2005</v>
      </c>
      <c r="G66" s="89" t="s">
        <v>731</v>
      </c>
      <c r="H66" s="89" t="s">
        <v>248</v>
      </c>
      <c r="I66" s="57">
        <v>24</v>
      </c>
      <c r="J66" s="57">
        <v>69.599999999999994</v>
      </c>
      <c r="K66" s="94" t="s">
        <v>881</v>
      </c>
      <c r="L66" t="str">
        <f>VLOOKUP(C66,ČP2026!$A$3:$C$489,3,FALSE)</f>
        <v>POHL Florina</v>
      </c>
    </row>
    <row r="67" spans="1:12" ht="25.5" customHeight="1">
      <c r="A67" s="90">
        <v>12</v>
      </c>
      <c r="B67" s="94">
        <v>114</v>
      </c>
      <c r="C67" s="94">
        <v>9045164</v>
      </c>
      <c r="D67" s="91"/>
      <c r="E67" s="89" t="s">
        <v>278</v>
      </c>
      <c r="F67" s="94">
        <v>2007</v>
      </c>
      <c r="G67" s="89" t="s">
        <v>731</v>
      </c>
      <c r="H67" s="89" t="s">
        <v>275</v>
      </c>
      <c r="I67" s="57">
        <v>22</v>
      </c>
      <c r="J67" s="57">
        <v>63.8</v>
      </c>
      <c r="K67" s="94" t="s">
        <v>881</v>
      </c>
      <c r="L67" t="str">
        <f>VLOOKUP(C67,ČP2026!$A$3:$C$489,3,FALSE)</f>
        <v>RAWSON Amelia</v>
      </c>
    </row>
    <row r="68" spans="1:12" ht="38.25" customHeight="1">
      <c r="A68" s="90">
        <v>13</v>
      </c>
      <c r="B68" s="94">
        <v>108</v>
      </c>
      <c r="C68" s="94">
        <v>9155114</v>
      </c>
      <c r="D68" s="94">
        <v>889223</v>
      </c>
      <c r="E68" s="89" t="s">
        <v>168</v>
      </c>
      <c r="F68" s="94">
        <v>2005</v>
      </c>
      <c r="G68" s="89" t="s">
        <v>731</v>
      </c>
      <c r="H68" s="89" t="s">
        <v>11</v>
      </c>
      <c r="I68" s="57">
        <v>20</v>
      </c>
      <c r="J68" s="57">
        <v>58</v>
      </c>
      <c r="K68" s="94" t="s">
        <v>881</v>
      </c>
      <c r="L68" t="str">
        <f>VLOOKUP(C68,ČP2026!$A$3:$C$489,3,FALSE)</f>
        <v>POLOLANIKOVA Victorie</v>
      </c>
    </row>
    <row r="69" spans="1:12" ht="25.5" customHeight="1">
      <c r="A69" s="90">
        <v>14</v>
      </c>
      <c r="B69" s="94">
        <v>121</v>
      </c>
      <c r="C69" s="94">
        <v>9295242</v>
      </c>
      <c r="D69" s="91"/>
      <c r="E69" s="89" t="s">
        <v>395</v>
      </c>
      <c r="F69" s="94">
        <v>2008</v>
      </c>
      <c r="G69" s="89" t="s">
        <v>731</v>
      </c>
      <c r="H69" s="89" t="s">
        <v>393</v>
      </c>
      <c r="I69" s="57">
        <v>18</v>
      </c>
      <c r="J69" s="57">
        <v>52.2</v>
      </c>
      <c r="K69" s="94" t="s">
        <v>881</v>
      </c>
      <c r="L69" t="str">
        <f>VLOOKUP(C69,ČP2026!$A$3:$C$489,3,FALSE)</f>
        <v>MALVESTITI Nicole</v>
      </c>
    </row>
    <row r="70" spans="1:12" ht="38.25" customHeight="1">
      <c r="A70" s="90">
        <v>15</v>
      </c>
      <c r="B70" s="94">
        <v>122</v>
      </c>
      <c r="C70" s="94">
        <v>1249974</v>
      </c>
      <c r="D70" s="91"/>
      <c r="E70" s="89" t="s">
        <v>390</v>
      </c>
      <c r="F70" s="94">
        <v>2009</v>
      </c>
      <c r="G70" s="89" t="s">
        <v>731</v>
      </c>
      <c r="H70" s="89" t="s">
        <v>388</v>
      </c>
      <c r="I70" s="57">
        <v>16</v>
      </c>
      <c r="J70" s="57">
        <v>46.4</v>
      </c>
      <c r="K70" s="94" t="s">
        <v>881</v>
      </c>
      <c r="L70" t="str">
        <f>VLOOKUP(C70,ČP2026!$A$3:$C$489,3,FALSE)</f>
        <v>BIRO Flora Franciska</v>
      </c>
    </row>
    <row r="71" spans="1:12" ht="25.5" customHeight="1">
      <c r="A71" s="90">
        <v>16</v>
      </c>
      <c r="B71" s="94">
        <v>126</v>
      </c>
      <c r="C71" s="94">
        <v>9295231</v>
      </c>
      <c r="D71" s="91"/>
      <c r="E71" s="89" t="s">
        <v>396</v>
      </c>
      <c r="F71" s="94">
        <v>2007</v>
      </c>
      <c r="G71" s="89" t="s">
        <v>731</v>
      </c>
      <c r="H71" s="89" t="s">
        <v>393</v>
      </c>
      <c r="I71" s="57">
        <v>15</v>
      </c>
      <c r="J71" s="57">
        <v>43.5</v>
      </c>
      <c r="K71" s="94" t="s">
        <v>881</v>
      </c>
      <c r="L71" t="str">
        <f>VLOOKUP(C71,ČP2026!$A$3:$C$489,3,FALSE)</f>
        <v>VERZI Ylenia</v>
      </c>
    </row>
    <row r="72" spans="1:12" ht="38.25" customHeight="1">
      <c r="A72" s="90">
        <v>17</v>
      </c>
      <c r="B72" s="94">
        <v>112</v>
      </c>
      <c r="C72" s="94">
        <v>9155109</v>
      </c>
      <c r="D72" s="94">
        <v>889234</v>
      </c>
      <c r="E72" s="89" t="s">
        <v>172</v>
      </c>
      <c r="F72" s="94">
        <v>2005</v>
      </c>
      <c r="G72" s="89" t="s">
        <v>731</v>
      </c>
      <c r="H72" s="89" t="s">
        <v>11</v>
      </c>
      <c r="I72" s="57">
        <v>14</v>
      </c>
      <c r="J72" s="57">
        <v>40.6</v>
      </c>
      <c r="K72" s="94" t="s">
        <v>883</v>
      </c>
      <c r="L72" t="str">
        <f>VLOOKUP(C72,ČP2026!$A$3:$C$489,3,FALSE)</f>
        <v>TRESTIKOVA Vendulka</v>
      </c>
    </row>
    <row r="73" spans="1:12" ht="25.5" customHeight="1">
      <c r="A73" s="90">
        <v>18</v>
      </c>
      <c r="B73" s="95">
        <v>116</v>
      </c>
      <c r="C73" s="94">
        <v>9155143</v>
      </c>
      <c r="D73" s="94">
        <v>887891</v>
      </c>
      <c r="E73" s="89" t="s">
        <v>194</v>
      </c>
      <c r="F73" s="94">
        <v>2009</v>
      </c>
      <c r="G73" s="89" t="s">
        <v>731</v>
      </c>
      <c r="H73" s="89" t="s">
        <v>11</v>
      </c>
      <c r="I73" s="57">
        <v>13</v>
      </c>
      <c r="J73" s="57">
        <v>37.700000000000003</v>
      </c>
      <c r="K73" s="94" t="s">
        <v>883</v>
      </c>
      <c r="L73" t="str">
        <f>VLOOKUP(C73,ČP2026!$A$3:$C$489,3,FALSE)</f>
        <v>HOCKOVA Mariana</v>
      </c>
    </row>
    <row r="74" spans="1:12" ht="25.5" customHeight="1">
      <c r="A74" s="90">
        <v>19</v>
      </c>
      <c r="B74" s="94">
        <v>119</v>
      </c>
      <c r="C74" s="94">
        <v>9155152</v>
      </c>
      <c r="D74" s="94">
        <v>889231</v>
      </c>
      <c r="E74" s="89" t="s">
        <v>191</v>
      </c>
      <c r="F74" s="94">
        <v>2008</v>
      </c>
      <c r="G74" s="89" t="s">
        <v>731</v>
      </c>
      <c r="H74" s="89" t="s">
        <v>11</v>
      </c>
      <c r="I74" s="57">
        <v>12</v>
      </c>
      <c r="J74" s="57">
        <v>34.799999999999997</v>
      </c>
      <c r="K74" s="94" t="s">
        <v>883</v>
      </c>
      <c r="L74" t="str">
        <f>VLOOKUP(C74,ČP2026!$A$3:$C$489,3,FALSE)</f>
        <v>KOPOVA Barbora</v>
      </c>
    </row>
    <row r="75" spans="1:12" ht="25.5" customHeight="1">
      <c r="A75" s="90">
        <v>20</v>
      </c>
      <c r="B75" s="94">
        <v>120</v>
      </c>
      <c r="C75" s="94">
        <v>9155093</v>
      </c>
      <c r="D75" s="94">
        <v>889406</v>
      </c>
      <c r="E75" s="89" t="s">
        <v>170</v>
      </c>
      <c r="F75" s="94">
        <v>2004</v>
      </c>
      <c r="G75" s="89" t="s">
        <v>731</v>
      </c>
      <c r="H75" s="89" t="s">
        <v>11</v>
      </c>
      <c r="I75" s="57">
        <v>11</v>
      </c>
      <c r="J75" s="57">
        <v>31.9</v>
      </c>
      <c r="K75" s="94" t="s">
        <v>883</v>
      </c>
      <c r="L75" t="str">
        <f>VLOOKUP(C75,ČP2026!$A$3:$C$489,3,FALSE)</f>
        <v>TICHA Adela</v>
      </c>
    </row>
    <row r="76" spans="1:12" ht="25.5" customHeight="1">
      <c r="A76" s="90">
        <v>21</v>
      </c>
      <c r="B76" s="94">
        <v>123</v>
      </c>
      <c r="C76" s="94">
        <v>9155174</v>
      </c>
      <c r="D76" s="94">
        <v>887887</v>
      </c>
      <c r="E76" s="89" t="s">
        <v>742</v>
      </c>
      <c r="F76" s="94">
        <v>2010</v>
      </c>
      <c r="G76" s="89" t="s">
        <v>731</v>
      </c>
      <c r="H76" s="89" t="s">
        <v>11</v>
      </c>
      <c r="I76" s="57">
        <v>10</v>
      </c>
      <c r="J76" s="57">
        <v>29</v>
      </c>
      <c r="K76" s="94" t="s">
        <v>883</v>
      </c>
      <c r="L76" t="str">
        <f>VLOOKUP(C76,ČP2026!$A$3:$C$489,3,FALSE)</f>
        <v>Bašta Dorota</v>
      </c>
    </row>
    <row r="77" spans="1:12" ht="25.5" customHeight="1">
      <c r="A77" s="90">
        <v>22</v>
      </c>
      <c r="B77" s="95">
        <v>124</v>
      </c>
      <c r="C77" s="94">
        <v>9295255</v>
      </c>
      <c r="D77" s="91"/>
      <c r="E77" s="89" t="s">
        <v>397</v>
      </c>
      <c r="F77" s="94">
        <v>2009</v>
      </c>
      <c r="G77" s="89" t="s">
        <v>731</v>
      </c>
      <c r="H77" s="89" t="s">
        <v>393</v>
      </c>
      <c r="I77" s="57">
        <v>9</v>
      </c>
      <c r="J77" s="57">
        <v>26.1</v>
      </c>
      <c r="K77" s="94" t="s">
        <v>883</v>
      </c>
      <c r="L77" t="str">
        <f>VLOOKUP(C77,ČP2026!$A$3:$C$489,3,FALSE)</f>
        <v>PANI Elena</v>
      </c>
    </row>
    <row r="78" spans="1:12" ht="25.5" customHeight="1">
      <c r="A78" s="90">
        <v>23</v>
      </c>
      <c r="B78" s="94">
        <v>127</v>
      </c>
      <c r="C78" s="94">
        <v>9155171</v>
      </c>
      <c r="D78" s="94">
        <v>887873</v>
      </c>
      <c r="E78" s="89" t="s">
        <v>639</v>
      </c>
      <c r="F78" s="94">
        <v>2010</v>
      </c>
      <c r="G78" s="89" t="s">
        <v>731</v>
      </c>
      <c r="H78" s="89" t="s">
        <v>11</v>
      </c>
      <c r="I78" s="57">
        <v>8</v>
      </c>
      <c r="J78" s="57">
        <v>23.2</v>
      </c>
      <c r="K78" s="94" t="s">
        <v>883</v>
      </c>
      <c r="L78" t="str">
        <f>VLOOKUP(C78,ČP2026!$A$3:$C$489,3,FALSE)</f>
        <v>Cesakova Apolena</v>
      </c>
    </row>
    <row r="79" spans="1:12" ht="38.25" customHeight="1">
      <c r="A79" s="90">
        <v>24</v>
      </c>
      <c r="B79" s="94">
        <v>132</v>
      </c>
      <c r="C79" s="94">
        <v>9205118</v>
      </c>
      <c r="D79" s="91"/>
      <c r="E79" s="89" t="s">
        <v>249</v>
      </c>
      <c r="F79" s="94">
        <v>2003</v>
      </c>
      <c r="G79" s="89" t="s">
        <v>731</v>
      </c>
      <c r="H79" s="89" t="s">
        <v>248</v>
      </c>
      <c r="I79" s="57">
        <v>7</v>
      </c>
      <c r="J79" s="57">
        <v>20.3</v>
      </c>
      <c r="K79" s="94" t="s">
        <v>883</v>
      </c>
      <c r="L79" t="str">
        <f>VLOOKUP(C79,ČP2026!$A$3:$C$489,3,FALSE)</f>
        <v>FINKBEINER Fabienne</v>
      </c>
    </row>
    <row r="80" spans="1:12" ht="51" customHeight="1">
      <c r="A80" s="90">
        <v>25</v>
      </c>
      <c r="B80" s="94">
        <v>106</v>
      </c>
      <c r="C80" s="94">
        <v>9045169</v>
      </c>
      <c r="D80" s="91"/>
      <c r="E80" s="89" t="s">
        <v>276</v>
      </c>
      <c r="F80" s="94">
        <v>2007</v>
      </c>
      <c r="G80" s="89" t="s">
        <v>731</v>
      </c>
      <c r="H80" s="89" t="s">
        <v>275</v>
      </c>
      <c r="I80" s="57">
        <v>6</v>
      </c>
      <c r="J80" s="57">
        <v>17.399999999999999</v>
      </c>
      <c r="K80" s="94" t="s">
        <v>883</v>
      </c>
      <c r="L80" t="str">
        <f>VLOOKUP(C80,ČP2026!$A$3:$C$489,3,FALSE)</f>
        <v>STYNES-GARRATTY Samantha</v>
      </c>
    </row>
    <row r="81" spans="1:12" ht="38.25" customHeight="1">
      <c r="A81" s="90">
        <v>26</v>
      </c>
      <c r="B81" s="94">
        <v>110</v>
      </c>
      <c r="C81" s="94">
        <v>1709958</v>
      </c>
      <c r="D81" s="91"/>
      <c r="E81" s="89" t="s">
        <v>423</v>
      </c>
      <c r="F81" s="94">
        <v>2007</v>
      </c>
      <c r="G81" s="89" t="s">
        <v>731</v>
      </c>
      <c r="H81" s="89" t="s">
        <v>268</v>
      </c>
      <c r="I81" s="57">
        <v>5</v>
      </c>
      <c r="J81" s="57">
        <v>14.5</v>
      </c>
      <c r="K81" s="94" t="s">
        <v>883</v>
      </c>
      <c r="L81" t="str">
        <f>VLOOKUP(C81,ČP2026!$A$3:$C$489,3,FALSE)</f>
        <v>PITONAKOVA Dorota</v>
      </c>
    </row>
    <row r="82" spans="1:12" ht="25.5" customHeight="1">
      <c r="A82" s="90">
        <v>27</v>
      </c>
      <c r="B82" s="94">
        <v>117</v>
      </c>
      <c r="C82" s="94">
        <v>1249975</v>
      </c>
      <c r="D82" s="91"/>
      <c r="E82" s="89" t="s">
        <v>387</v>
      </c>
      <c r="F82" s="94">
        <v>2009</v>
      </c>
      <c r="G82" s="89" t="s">
        <v>731</v>
      </c>
      <c r="H82" s="89" t="s">
        <v>388</v>
      </c>
      <c r="I82" s="57">
        <v>4.5</v>
      </c>
      <c r="J82" s="57">
        <v>13.05</v>
      </c>
      <c r="K82" s="94" t="s">
        <v>883</v>
      </c>
      <c r="L82" t="str">
        <f>VLOOKUP(C82,ČP2026!$A$3:$C$489,3,FALSE)</f>
        <v>MOZSAR Luca</v>
      </c>
    </row>
    <row r="83" spans="1:12" ht="25.5" customHeight="1">
      <c r="A83" s="90">
        <v>28</v>
      </c>
      <c r="B83" s="94">
        <v>118</v>
      </c>
      <c r="C83" s="94">
        <v>9055132</v>
      </c>
      <c r="D83" s="91"/>
      <c r="E83" s="89" t="s">
        <v>282</v>
      </c>
      <c r="F83" s="94">
        <v>2009</v>
      </c>
      <c r="G83" s="89" t="s">
        <v>731</v>
      </c>
      <c r="H83" s="89" t="s">
        <v>163</v>
      </c>
      <c r="I83" s="57">
        <v>4</v>
      </c>
      <c r="J83" s="57">
        <v>11.6</v>
      </c>
      <c r="K83" s="94" t="s">
        <v>883</v>
      </c>
      <c r="L83" t="str">
        <f>VLOOKUP(C83,ČP2026!$A$3:$C$489,3,FALSE)</f>
        <v>STEINER Sophia</v>
      </c>
    </row>
    <row r="84" spans="1:12" ht="25.5" customHeight="1">
      <c r="A84" s="90">
        <v>29</v>
      </c>
      <c r="B84" s="94">
        <v>125</v>
      </c>
      <c r="C84" s="94">
        <v>9155178</v>
      </c>
      <c r="D84" s="94">
        <v>891734</v>
      </c>
      <c r="E84" s="89" t="s">
        <v>743</v>
      </c>
      <c r="F84" s="94">
        <v>2006</v>
      </c>
      <c r="G84" s="89" t="s">
        <v>731</v>
      </c>
      <c r="H84" s="89" t="s">
        <v>11</v>
      </c>
      <c r="I84" s="57">
        <v>3.6</v>
      </c>
      <c r="J84" s="57">
        <v>10.44</v>
      </c>
      <c r="K84" s="94" t="s">
        <v>883</v>
      </c>
      <c r="L84" t="str">
        <f>VLOOKUP(C84,ČP2026!$A$3:$C$489,3,FALSE)</f>
        <v>Klinecká Amálie</v>
      </c>
    </row>
    <row r="85" spans="1:12" ht="25.5" customHeight="1">
      <c r="A85" s="90">
        <v>30</v>
      </c>
      <c r="B85" s="94">
        <v>128</v>
      </c>
      <c r="C85" s="94">
        <v>9155181</v>
      </c>
      <c r="D85" s="94">
        <v>888625</v>
      </c>
      <c r="E85" s="89" t="s">
        <v>199</v>
      </c>
      <c r="F85" s="94">
        <v>2010</v>
      </c>
      <c r="G85" s="89" t="s">
        <v>731</v>
      </c>
      <c r="H85" s="89" t="s">
        <v>11</v>
      </c>
      <c r="I85" s="57">
        <v>3.2</v>
      </c>
      <c r="J85" s="57">
        <v>9.2799999999999994</v>
      </c>
      <c r="K85" s="94" t="s">
        <v>883</v>
      </c>
      <c r="L85" t="str">
        <f>VLOOKUP(C85,ČP2026!$A$3:$C$489,3,FALSE)</f>
        <v>HRUBESOVA Amelie</v>
      </c>
    </row>
    <row r="86" spans="1:12" ht="25.5" customHeight="1">
      <c r="A86" s="90">
        <v>31</v>
      </c>
      <c r="B86" s="94">
        <v>129</v>
      </c>
      <c r="C86" s="94">
        <v>9155175</v>
      </c>
      <c r="D86" s="94">
        <v>891293</v>
      </c>
      <c r="E86" s="89" t="s">
        <v>895</v>
      </c>
      <c r="F86" s="94">
        <v>2009</v>
      </c>
      <c r="G86" s="89" t="s">
        <v>731</v>
      </c>
      <c r="H86" s="89" t="s">
        <v>11</v>
      </c>
      <c r="I86" s="57">
        <v>2.8</v>
      </c>
      <c r="J86" s="57"/>
      <c r="K86" s="94" t="s">
        <v>883</v>
      </c>
      <c r="L86" t="str">
        <f>VLOOKUP(C86,ČP2026!$A$3:$C$489,3,FALSE)</f>
        <v>HOREJŠOVÁ Aneta</v>
      </c>
    </row>
    <row r="87" spans="1:12" ht="38.25" customHeight="1">
      <c r="A87" s="96">
        <v>32</v>
      </c>
      <c r="B87" s="95">
        <v>131</v>
      </c>
      <c r="C87" s="89">
        <v>9155180</v>
      </c>
      <c r="D87" s="89">
        <v>889238</v>
      </c>
      <c r="E87" s="89" t="s">
        <v>209</v>
      </c>
      <c r="F87" s="89">
        <v>2008</v>
      </c>
      <c r="G87" s="89" t="s">
        <v>731</v>
      </c>
      <c r="H87" s="89" t="s">
        <v>11</v>
      </c>
      <c r="I87" s="57">
        <v>2.6</v>
      </c>
      <c r="J87" s="57"/>
      <c r="K87" s="94" t="s">
        <v>882</v>
      </c>
      <c r="L87" t="str">
        <f>VLOOKUP(C87,ČP2026!$A$3:$C$489,3,FALSE)</f>
        <v>FORMANOVA Elizabeth</v>
      </c>
    </row>
    <row r="88" spans="1:12" ht="25.5" customHeight="1">
      <c r="A88" s="96">
        <v>33</v>
      </c>
      <c r="B88" s="95">
        <v>133</v>
      </c>
      <c r="C88" s="89">
        <v>9155179</v>
      </c>
      <c r="D88" s="89">
        <v>890403</v>
      </c>
      <c r="E88" s="89" t="s">
        <v>896</v>
      </c>
      <c r="F88" s="89">
        <v>2008</v>
      </c>
      <c r="G88" s="89" t="s">
        <v>731</v>
      </c>
      <c r="H88" s="89" t="s">
        <v>11</v>
      </c>
      <c r="I88" s="57">
        <v>2.4</v>
      </c>
      <c r="J88" s="57"/>
      <c r="K88" s="94" t="s">
        <v>882</v>
      </c>
      <c r="L88" t="str">
        <f>VLOOKUP(C88,ČP2026!$A$3:$C$489,3,FALSE)</f>
        <v>Michalová Anna</v>
      </c>
    </row>
    <row r="89" spans="1:12" ht="13.9" customHeight="1">
      <c r="A89" s="100" t="s">
        <v>710</v>
      </c>
      <c r="B89" s="101" t="s">
        <v>711</v>
      </c>
      <c r="C89" s="101" t="s">
        <v>712</v>
      </c>
      <c r="D89" s="100" t="s">
        <v>737</v>
      </c>
      <c r="E89" s="101" t="s">
        <v>738</v>
      </c>
      <c r="F89" s="100" t="s">
        <v>139</v>
      </c>
      <c r="G89" s="100" t="s">
        <v>140</v>
      </c>
      <c r="H89" s="100" t="s">
        <v>141</v>
      </c>
      <c r="I89" s="121" t="s">
        <v>897</v>
      </c>
      <c r="K89" s="124" t="s">
        <v>878</v>
      </c>
    </row>
    <row r="90" spans="1:12" ht="25.5" customHeight="1">
      <c r="A90" s="102">
        <v>1</v>
      </c>
      <c r="B90" s="103">
        <v>83</v>
      </c>
      <c r="C90" s="104">
        <v>9290579</v>
      </c>
      <c r="D90" s="102">
        <v>1611</v>
      </c>
      <c r="E90" s="103" t="s">
        <v>898</v>
      </c>
      <c r="F90" s="102">
        <v>2011</v>
      </c>
      <c r="G90" s="102" t="s">
        <v>606</v>
      </c>
      <c r="H90" s="102" t="s">
        <v>393</v>
      </c>
      <c r="I90" s="86">
        <v>100</v>
      </c>
      <c r="K90" s="104" t="s">
        <v>879</v>
      </c>
      <c r="L90" t="str">
        <f>VLOOKUP(D90,ČP2026!$B$3:$C$484,2,FALSE)</f>
        <v>Zocche Arturo Arturo</v>
      </c>
    </row>
    <row r="91" spans="1:12" ht="25.5" customHeight="1">
      <c r="A91" s="102">
        <v>2</v>
      </c>
      <c r="B91" s="103">
        <v>65</v>
      </c>
      <c r="C91" s="103"/>
      <c r="D91" s="102">
        <v>1108</v>
      </c>
      <c r="E91" s="103" t="s">
        <v>591</v>
      </c>
      <c r="F91" s="102">
        <v>2011</v>
      </c>
      <c r="G91" s="102" t="s">
        <v>606</v>
      </c>
      <c r="H91" s="102" t="s">
        <v>388</v>
      </c>
      <c r="I91" s="86">
        <v>80</v>
      </c>
      <c r="K91" s="104" t="s">
        <v>879</v>
      </c>
      <c r="L91" t="str">
        <f>VLOOKUP(D91,ČP2026!$B$3:$C$484,2,FALSE)</f>
        <v>Pokorádi Károly</v>
      </c>
    </row>
    <row r="92" spans="1:12" ht="25.5" customHeight="1">
      <c r="A92" s="102">
        <v>3</v>
      </c>
      <c r="B92" s="103">
        <v>62</v>
      </c>
      <c r="C92" s="103"/>
      <c r="D92" s="102">
        <v>776450</v>
      </c>
      <c r="E92" s="103" t="s">
        <v>546</v>
      </c>
      <c r="F92" s="102">
        <v>2013</v>
      </c>
      <c r="G92" s="102" t="s">
        <v>606</v>
      </c>
      <c r="H92" s="102" t="s">
        <v>11</v>
      </c>
      <c r="I92" s="86">
        <v>60</v>
      </c>
      <c r="K92" s="104" t="s">
        <v>879</v>
      </c>
      <c r="L92" t="str">
        <f>VLOOKUP(D92,ČP2026!$B$3:$C$484,2,FALSE)</f>
        <v>Reisinger Michal</v>
      </c>
    </row>
    <row r="93" spans="1:12" ht="25.5" customHeight="1">
      <c r="A93" s="102">
        <v>4</v>
      </c>
      <c r="B93" s="103">
        <v>61</v>
      </c>
      <c r="C93" s="103"/>
      <c r="D93" s="102">
        <v>776146</v>
      </c>
      <c r="E93" s="103" t="s">
        <v>545</v>
      </c>
      <c r="F93" s="102">
        <v>2011</v>
      </c>
      <c r="G93" s="102" t="s">
        <v>606</v>
      </c>
      <c r="H93" s="102" t="s">
        <v>11</v>
      </c>
      <c r="I93" s="86">
        <v>50</v>
      </c>
      <c r="K93" s="104" t="s">
        <v>879</v>
      </c>
      <c r="L93" t="str">
        <f>VLOOKUP(D93,ČP2026!$B$3:$C$484,2,FALSE)</f>
        <v>Panuška David</v>
      </c>
    </row>
    <row r="94" spans="1:12" ht="25.5" customHeight="1">
      <c r="A94" s="102">
        <v>5</v>
      </c>
      <c r="B94" s="103">
        <v>68</v>
      </c>
      <c r="C94" s="103"/>
      <c r="D94" s="102">
        <v>1510</v>
      </c>
      <c r="E94" s="103" t="s">
        <v>605</v>
      </c>
      <c r="F94" s="102">
        <v>2011</v>
      </c>
      <c r="G94" s="102" t="s">
        <v>606</v>
      </c>
      <c r="H94" s="102" t="s">
        <v>268</v>
      </c>
      <c r="I94" s="86">
        <v>45</v>
      </c>
      <c r="K94" s="104" t="s">
        <v>880</v>
      </c>
      <c r="L94" t="str">
        <f>VLOOKUP(D94,ČP2026!$B$3:$C$484,2,FALSE)</f>
        <v>Janek Samuel</v>
      </c>
    </row>
    <row r="95" spans="1:12" ht="25.5" customHeight="1">
      <c r="A95" s="102">
        <v>6</v>
      </c>
      <c r="B95" s="103">
        <v>64</v>
      </c>
      <c r="C95" s="103"/>
      <c r="D95" s="102">
        <v>776256</v>
      </c>
      <c r="E95" s="103" t="s">
        <v>548</v>
      </c>
      <c r="F95" s="102">
        <v>2013</v>
      </c>
      <c r="G95" s="102" t="s">
        <v>606</v>
      </c>
      <c r="H95" s="102" t="s">
        <v>11</v>
      </c>
      <c r="I95" s="86">
        <v>40</v>
      </c>
      <c r="K95" s="104" t="s">
        <v>880</v>
      </c>
      <c r="L95" t="str">
        <f>VLOOKUP(D95,ČP2026!$B$3:$C$484,2,FALSE)</f>
        <v>Chládek Bohumil</v>
      </c>
    </row>
    <row r="96" spans="1:12" ht="25.5" customHeight="1">
      <c r="A96" s="102">
        <v>7</v>
      </c>
      <c r="B96" s="103">
        <v>63</v>
      </c>
      <c r="C96" s="103"/>
      <c r="D96" s="102">
        <v>776953</v>
      </c>
      <c r="E96" s="103" t="s">
        <v>550</v>
      </c>
      <c r="F96" s="102">
        <v>2011</v>
      </c>
      <c r="G96" s="102" t="s">
        <v>606</v>
      </c>
      <c r="H96" s="102" t="s">
        <v>11</v>
      </c>
      <c r="I96" s="86">
        <v>36</v>
      </c>
      <c r="K96" s="104" t="s">
        <v>880</v>
      </c>
      <c r="L96" t="str">
        <f>VLOOKUP(D96,ČP2026!$B$3:$C$484,2,FALSE)</f>
        <v>Founě Jan</v>
      </c>
    </row>
    <row r="97" spans="1:12" ht="25.5" customHeight="1">
      <c r="A97" s="102">
        <v>8</v>
      </c>
      <c r="B97" s="103">
        <v>66</v>
      </c>
      <c r="C97" s="103"/>
      <c r="D97" s="102">
        <v>776145</v>
      </c>
      <c r="E97" s="103" t="s">
        <v>549</v>
      </c>
      <c r="F97" s="102">
        <v>2011</v>
      </c>
      <c r="G97" s="102" t="s">
        <v>606</v>
      </c>
      <c r="H97" s="102" t="s">
        <v>11</v>
      </c>
      <c r="I97" s="86">
        <v>32</v>
      </c>
      <c r="K97" s="104" t="s">
        <v>880</v>
      </c>
      <c r="L97" t="str">
        <f>VLOOKUP(D97,ČP2026!$B$3:$C$484,2,FALSE)</f>
        <v>Panuška Adam</v>
      </c>
    </row>
    <row r="98" spans="1:12" ht="25.5" customHeight="1">
      <c r="A98" s="102">
        <v>9</v>
      </c>
      <c r="B98" s="103">
        <v>67</v>
      </c>
      <c r="C98" s="103"/>
      <c r="D98" s="102">
        <v>774469</v>
      </c>
      <c r="E98" s="103" t="s">
        <v>547</v>
      </c>
      <c r="F98" s="102">
        <v>2014</v>
      </c>
      <c r="G98" s="102" t="s">
        <v>606</v>
      </c>
      <c r="H98" s="102" t="s">
        <v>11</v>
      </c>
      <c r="I98" s="86">
        <v>29</v>
      </c>
      <c r="K98" s="104" t="s">
        <v>881</v>
      </c>
      <c r="L98" t="str">
        <f>VLOOKUP(D98,ČP2026!$B$3:$C$484,2,FALSE)</f>
        <v>Holub Antonín</v>
      </c>
    </row>
    <row r="99" spans="1:12" ht="25.5" customHeight="1">
      <c r="A99" s="102">
        <v>10</v>
      </c>
      <c r="B99" s="103">
        <v>84</v>
      </c>
      <c r="C99" s="103"/>
      <c r="D99" s="102">
        <v>1702</v>
      </c>
      <c r="E99" s="103" t="s">
        <v>608</v>
      </c>
      <c r="F99" s="102">
        <v>2012</v>
      </c>
      <c r="G99" s="102" t="s">
        <v>606</v>
      </c>
      <c r="H99" s="102" t="s">
        <v>268</v>
      </c>
      <c r="I99" s="86">
        <v>26</v>
      </c>
      <c r="K99" s="104" t="s">
        <v>881</v>
      </c>
      <c r="L99" t="str">
        <f>VLOOKUP(D99,ČP2026!$B$3:$C$484,2,FALSE)</f>
        <v>PITONAK Filip</v>
      </c>
    </row>
    <row r="100" spans="1:12" ht="25.5" customHeight="1">
      <c r="A100" s="102">
        <v>11</v>
      </c>
      <c r="B100" s="103">
        <v>74</v>
      </c>
      <c r="C100" s="103"/>
      <c r="D100" s="102">
        <v>777706</v>
      </c>
      <c r="E100" s="103" t="s">
        <v>741</v>
      </c>
      <c r="F100" s="102">
        <v>2013</v>
      </c>
      <c r="G100" s="102" t="s">
        <v>606</v>
      </c>
      <c r="H100" s="102" t="s">
        <v>11</v>
      </c>
      <c r="I100" s="86">
        <v>24</v>
      </c>
      <c r="K100" s="104" t="s">
        <v>881</v>
      </c>
      <c r="L100" t="str">
        <f>VLOOKUP(D100,ČP2026!$B$3:$C$484,2,FALSE)</f>
        <v>Skripsky Mikolas</v>
      </c>
    </row>
    <row r="101" spans="1:12" ht="25.5" customHeight="1">
      <c r="A101" s="102">
        <v>12</v>
      </c>
      <c r="B101" s="103">
        <v>80</v>
      </c>
      <c r="C101" s="104">
        <v>9150414</v>
      </c>
      <c r="D101" s="102">
        <v>774475</v>
      </c>
      <c r="E101" s="103" t="s">
        <v>568</v>
      </c>
      <c r="F101" s="102">
        <v>2011</v>
      </c>
      <c r="G101" s="102" t="s">
        <v>606</v>
      </c>
      <c r="H101" s="102" t="s">
        <v>11</v>
      </c>
      <c r="I101" s="86">
        <v>22</v>
      </c>
      <c r="K101" s="104" t="s">
        <v>881</v>
      </c>
      <c r="L101" t="str">
        <f>VLOOKUP(D101,ČP2026!$B$3:$C$484,2,FALSE)</f>
        <v>Doubravský Jakub</v>
      </c>
    </row>
    <row r="102" spans="1:12" ht="25.5" customHeight="1">
      <c r="A102" s="102">
        <v>13</v>
      </c>
      <c r="B102" s="103">
        <v>75</v>
      </c>
      <c r="C102" s="103"/>
      <c r="D102" s="102">
        <v>1104</v>
      </c>
      <c r="E102" s="103" t="s">
        <v>592</v>
      </c>
      <c r="F102" s="102">
        <v>2013</v>
      </c>
      <c r="G102" s="102" t="s">
        <v>606</v>
      </c>
      <c r="H102" s="102" t="s">
        <v>388</v>
      </c>
      <c r="I102" s="86">
        <v>20</v>
      </c>
      <c r="K102" s="104" t="s">
        <v>881</v>
      </c>
      <c r="L102" t="str">
        <f>VLOOKUP(D102,ČP2026!$B$3:$C$484,2,FALSE)</f>
        <v>Pokorádi Péter</v>
      </c>
    </row>
    <row r="103" spans="1:12" ht="25.5" customHeight="1">
      <c r="A103" s="102">
        <v>14</v>
      </c>
      <c r="B103" s="103">
        <v>76</v>
      </c>
      <c r="C103" s="103"/>
      <c r="D103" s="102">
        <v>774477</v>
      </c>
      <c r="E103" s="103" t="s">
        <v>558</v>
      </c>
      <c r="F103" s="102">
        <v>2014</v>
      </c>
      <c r="G103" s="102" t="s">
        <v>606</v>
      </c>
      <c r="H103" s="102" t="s">
        <v>11</v>
      </c>
      <c r="I103" s="86">
        <v>18</v>
      </c>
      <c r="K103" s="104" t="s">
        <v>881</v>
      </c>
      <c r="L103" t="str">
        <f>VLOOKUP(D103,ČP2026!$B$3:$C$484,2,FALSE)</f>
        <v>Malkrab Sebastien</v>
      </c>
    </row>
    <row r="104" spans="1:12" ht="25.5" customHeight="1">
      <c r="A104" s="102">
        <v>15</v>
      </c>
      <c r="B104" s="103">
        <v>72</v>
      </c>
      <c r="C104" s="103"/>
      <c r="D104" s="102">
        <v>777769</v>
      </c>
      <c r="E104" s="103" t="s">
        <v>553</v>
      </c>
      <c r="F104" s="102">
        <v>2013</v>
      </c>
      <c r="G104" s="102" t="s">
        <v>606</v>
      </c>
      <c r="H104" s="102" t="s">
        <v>11</v>
      </c>
      <c r="I104" s="86">
        <v>16</v>
      </c>
      <c r="K104" s="104" t="s">
        <v>881</v>
      </c>
      <c r="L104" t="str">
        <f>VLOOKUP(D104,ČP2026!$B$3:$C$484,2,FALSE)</f>
        <v>Jiřík Miroslav</v>
      </c>
    </row>
    <row r="105" spans="1:12" ht="25.5" customHeight="1">
      <c r="A105" s="102">
        <v>16</v>
      </c>
      <c r="B105" s="103">
        <v>82</v>
      </c>
      <c r="C105" s="104">
        <v>9290597</v>
      </c>
      <c r="D105" s="102">
        <v>1602</v>
      </c>
      <c r="E105" s="103" t="s">
        <v>597</v>
      </c>
      <c r="F105" s="102">
        <v>2011</v>
      </c>
      <c r="G105" s="102" t="s">
        <v>606</v>
      </c>
      <c r="H105" s="102" t="s">
        <v>393</v>
      </c>
      <c r="I105" s="86">
        <v>15</v>
      </c>
      <c r="K105" s="104" t="s">
        <v>881</v>
      </c>
      <c r="L105" t="str">
        <f>VLOOKUP(D105,ČP2026!$B$3:$C$484,2,FALSE)</f>
        <v>Amadei Riccardo</v>
      </c>
    </row>
    <row r="106" spans="1:12" ht="25.5" customHeight="1">
      <c r="A106" s="102">
        <v>17</v>
      </c>
      <c r="B106" s="103">
        <v>69</v>
      </c>
      <c r="C106" s="103"/>
      <c r="D106" s="102">
        <v>773750</v>
      </c>
      <c r="E106" s="103" t="s">
        <v>739</v>
      </c>
      <c r="F106" s="102">
        <v>2013</v>
      </c>
      <c r="G106" s="102" t="s">
        <v>606</v>
      </c>
      <c r="H106" s="102" t="s">
        <v>11</v>
      </c>
      <c r="I106" s="86">
        <v>14</v>
      </c>
      <c r="K106" s="104" t="s">
        <v>883</v>
      </c>
      <c r="L106" t="str">
        <f>VLOOKUP(D106,ČP2026!$B$3:$C$484,2,FALSE)</f>
        <v>Pubal Vojtěch</v>
      </c>
    </row>
    <row r="107" spans="1:12" ht="25.5" customHeight="1">
      <c r="A107" s="102">
        <v>18</v>
      </c>
      <c r="B107" s="103">
        <v>77</v>
      </c>
      <c r="C107" s="103"/>
      <c r="D107" s="102">
        <v>776162</v>
      </c>
      <c r="E107" s="103" t="s">
        <v>556</v>
      </c>
      <c r="F107" s="102">
        <v>2011</v>
      </c>
      <c r="G107" s="102" t="s">
        <v>606</v>
      </c>
      <c r="H107" s="102" t="s">
        <v>11</v>
      </c>
      <c r="I107" s="86">
        <v>13</v>
      </c>
      <c r="K107" s="104" t="s">
        <v>883</v>
      </c>
      <c r="L107" t="str">
        <f>VLOOKUP(D107,ČP2026!$B$3:$C$484,2,FALSE)</f>
        <v>Kohlman Matyáš</v>
      </c>
    </row>
    <row r="108" spans="1:12" ht="25.5" customHeight="1">
      <c r="A108" s="102">
        <v>19</v>
      </c>
      <c r="B108" s="103">
        <v>71</v>
      </c>
      <c r="C108" s="103"/>
      <c r="D108" s="102">
        <v>777617</v>
      </c>
      <c r="E108" s="103" t="s">
        <v>557</v>
      </c>
      <c r="F108" s="102">
        <v>2012</v>
      </c>
      <c r="G108" s="102" t="s">
        <v>606</v>
      </c>
      <c r="H108" s="102" t="s">
        <v>11</v>
      </c>
      <c r="I108" s="86">
        <v>12</v>
      </c>
      <c r="K108" s="104" t="s">
        <v>883</v>
      </c>
      <c r="L108" t="str">
        <f>VLOOKUP(D108,ČP2026!$B$3:$C$484,2,FALSE)</f>
        <v>Pohan Daniel</v>
      </c>
    </row>
    <row r="109" spans="1:12" ht="25.5" customHeight="1">
      <c r="A109" s="102">
        <v>20</v>
      </c>
      <c r="B109" s="103">
        <v>70</v>
      </c>
      <c r="C109" s="103"/>
      <c r="D109" s="102">
        <v>777770</v>
      </c>
      <c r="E109" s="103" t="s">
        <v>554</v>
      </c>
      <c r="F109" s="102">
        <v>2014</v>
      </c>
      <c r="G109" s="102" t="s">
        <v>606</v>
      </c>
      <c r="H109" s="102" t="s">
        <v>11</v>
      </c>
      <c r="I109" s="86">
        <v>11</v>
      </c>
      <c r="K109" s="104" t="s">
        <v>883</v>
      </c>
      <c r="L109" t="str">
        <f>VLOOKUP(D109,ČP2026!$B$3:$C$484,2,FALSE)</f>
        <v>Rapant Jonáš</v>
      </c>
    </row>
    <row r="110" spans="1:12" ht="25.5" customHeight="1">
      <c r="A110" s="102">
        <v>21</v>
      </c>
      <c r="B110" s="103">
        <v>73</v>
      </c>
      <c r="C110" s="103"/>
      <c r="D110" s="102">
        <v>777117</v>
      </c>
      <c r="E110" s="103" t="s">
        <v>770</v>
      </c>
      <c r="F110" s="102">
        <v>2013</v>
      </c>
      <c r="G110" s="102" t="s">
        <v>606</v>
      </c>
      <c r="H110" s="102" t="s">
        <v>11</v>
      </c>
      <c r="I110" s="86">
        <v>10</v>
      </c>
      <c r="K110" s="104" t="s">
        <v>883</v>
      </c>
      <c r="L110" t="str">
        <f>VLOOKUP(D110,ČP2026!$B$3:$C$484,2,FALSE)</f>
        <v>Polak Bruno</v>
      </c>
    </row>
    <row r="111" spans="1:12" ht="25.5" customHeight="1">
      <c r="A111" s="102">
        <v>22</v>
      </c>
      <c r="B111" s="103">
        <v>79</v>
      </c>
      <c r="C111" s="103"/>
      <c r="D111" s="102">
        <v>778903</v>
      </c>
      <c r="E111" s="103" t="s">
        <v>576</v>
      </c>
      <c r="F111" s="102">
        <v>2013</v>
      </c>
      <c r="G111" s="102" t="s">
        <v>606</v>
      </c>
      <c r="H111" s="102" t="s">
        <v>11</v>
      </c>
      <c r="I111" s="86">
        <v>9</v>
      </c>
      <c r="K111" s="104" t="s">
        <v>883</v>
      </c>
      <c r="L111" t="str">
        <f>VLOOKUP(D111,ČP2026!$B$3:$C$484,2,FALSE)</f>
        <v>Jaroš Jakub</v>
      </c>
    </row>
    <row r="112" spans="1:12" ht="38.25" customHeight="1">
      <c r="A112" s="102">
        <v>23</v>
      </c>
      <c r="B112" s="103">
        <v>78</v>
      </c>
      <c r="C112" s="103"/>
      <c r="D112" s="102">
        <v>778028</v>
      </c>
      <c r="E112" s="103" t="s">
        <v>769</v>
      </c>
      <c r="F112" s="102">
        <v>2014</v>
      </c>
      <c r="G112" s="102" t="s">
        <v>606</v>
      </c>
      <c r="H112" s="102" t="s">
        <v>11</v>
      </c>
      <c r="I112" s="86">
        <v>8</v>
      </c>
      <c r="K112" s="104" t="s">
        <v>883</v>
      </c>
      <c r="L112" t="str">
        <f>VLOOKUP(D112,ČP2026!$B$3:$C$484,2,FALSE)</f>
        <v>MATSUMOTO David Ayato</v>
      </c>
    </row>
    <row r="113" spans="1:12" ht="25.5" customHeight="1">
      <c r="A113" s="102">
        <v>24</v>
      </c>
      <c r="B113" s="103">
        <v>81</v>
      </c>
      <c r="C113" s="103"/>
      <c r="D113" s="102">
        <v>779159</v>
      </c>
      <c r="E113" s="103" t="s">
        <v>577</v>
      </c>
      <c r="F113" s="102">
        <v>2012</v>
      </c>
      <c r="G113" s="102" t="s">
        <v>606</v>
      </c>
      <c r="H113" s="102" t="s">
        <v>11</v>
      </c>
      <c r="I113" s="86">
        <v>7</v>
      </c>
      <c r="K113" s="104" t="s">
        <v>883</v>
      </c>
      <c r="L113" t="str">
        <f>VLOOKUP(D113,ČP2026!$B$3:$C$484,2,FALSE)</f>
        <v>Svoboda Matěj</v>
      </c>
    </row>
    <row r="114" spans="1:12">
      <c r="A114" s="87"/>
      <c r="B114" s="87"/>
      <c r="C114" s="87"/>
      <c r="D114" s="87"/>
      <c r="E114" s="87"/>
      <c r="F114" s="87"/>
      <c r="G114" s="87"/>
      <c r="H114" s="87"/>
      <c r="I114" s="85"/>
      <c r="K114" s="104"/>
    </row>
    <row r="115" spans="1:12" ht="13.9" customHeight="1">
      <c r="A115" s="100" t="s">
        <v>710</v>
      </c>
      <c r="B115" s="101" t="s">
        <v>711</v>
      </c>
      <c r="C115" s="101" t="s">
        <v>712</v>
      </c>
      <c r="D115" s="100" t="s">
        <v>737</v>
      </c>
      <c r="E115" s="101" t="s">
        <v>738</v>
      </c>
      <c r="F115" s="100" t="s">
        <v>139</v>
      </c>
      <c r="G115" s="100" t="s">
        <v>140</v>
      </c>
      <c r="H115" s="100" t="s">
        <v>141</v>
      </c>
      <c r="I115" s="121" t="s">
        <v>897</v>
      </c>
      <c r="K115" s="124" t="s">
        <v>878</v>
      </c>
    </row>
    <row r="116" spans="1:12" ht="25.5" customHeight="1">
      <c r="A116" s="102">
        <v>1</v>
      </c>
      <c r="B116" s="103">
        <v>141</v>
      </c>
      <c r="C116" s="103"/>
      <c r="D116" s="102">
        <v>887885</v>
      </c>
      <c r="E116" s="103" t="s">
        <v>307</v>
      </c>
      <c r="F116" s="102">
        <v>2012</v>
      </c>
      <c r="G116" s="102" t="s">
        <v>595</v>
      </c>
      <c r="H116" s="102" t="s">
        <v>11</v>
      </c>
      <c r="I116" s="86">
        <v>100</v>
      </c>
      <c r="K116" s="104" t="s">
        <v>879</v>
      </c>
      <c r="L116" t="str">
        <f>VLOOKUP(D116,ČP2026!$B$3:$C$484,2,FALSE)</f>
        <v>Novosadová Nikol</v>
      </c>
    </row>
    <row r="117" spans="1:12">
      <c r="A117" s="102">
        <v>2</v>
      </c>
      <c r="B117" s="103">
        <v>150</v>
      </c>
      <c r="C117" s="103"/>
      <c r="D117" s="102">
        <v>1601</v>
      </c>
      <c r="E117" s="103" t="s">
        <v>841</v>
      </c>
      <c r="F117" s="102">
        <v>2011</v>
      </c>
      <c r="G117" s="102" t="s">
        <v>595</v>
      </c>
      <c r="H117" s="102" t="s">
        <v>163</v>
      </c>
      <c r="I117" s="86">
        <v>80</v>
      </c>
      <c r="K117" s="104" t="s">
        <v>879</v>
      </c>
      <c r="L117" t="str">
        <f>VLOOKUP(D117,ČP2026!$B$3:$C$484,2,FALSE)</f>
        <v xml:space="preserve">RIML Leni </v>
      </c>
    </row>
    <row r="118" spans="1:12" ht="25.5" customHeight="1">
      <c r="A118" s="102">
        <v>3</v>
      </c>
      <c r="B118" s="103">
        <v>142</v>
      </c>
      <c r="C118" s="103"/>
      <c r="D118" s="102">
        <v>889232</v>
      </c>
      <c r="E118" s="103" t="s">
        <v>308</v>
      </c>
      <c r="F118" s="102">
        <v>2012</v>
      </c>
      <c r="G118" s="102" t="s">
        <v>595</v>
      </c>
      <c r="H118" s="102" t="s">
        <v>11</v>
      </c>
      <c r="I118" s="86">
        <v>60</v>
      </c>
      <c r="K118" s="104" t="s">
        <v>879</v>
      </c>
      <c r="L118" t="str">
        <f>VLOOKUP(D118,ČP2026!$B$3:$C$484,2,FALSE)</f>
        <v>Chalupníková Dorota</v>
      </c>
    </row>
    <row r="119" spans="1:12" ht="25.5" customHeight="1">
      <c r="A119" s="102">
        <v>4</v>
      </c>
      <c r="B119" s="103">
        <v>144</v>
      </c>
      <c r="C119" s="103"/>
      <c r="D119" s="102">
        <v>1006</v>
      </c>
      <c r="E119" s="103" t="s">
        <v>590</v>
      </c>
      <c r="F119" s="102">
        <v>2011</v>
      </c>
      <c r="G119" s="102" t="s">
        <v>595</v>
      </c>
      <c r="H119" s="102" t="s">
        <v>388</v>
      </c>
      <c r="I119" s="86">
        <v>50</v>
      </c>
      <c r="K119" s="104" t="s">
        <v>879</v>
      </c>
      <c r="L119" t="str">
        <f>VLOOKUP(D119,ČP2026!$B$3:$C$484,2,FALSE)</f>
        <v>Schieszl Janka</v>
      </c>
    </row>
    <row r="120" spans="1:12" ht="25.5" customHeight="1">
      <c r="A120" s="102">
        <v>5</v>
      </c>
      <c r="B120" s="103">
        <v>148</v>
      </c>
      <c r="C120" s="103"/>
      <c r="D120" s="102">
        <v>887299</v>
      </c>
      <c r="E120" s="103" t="s">
        <v>90</v>
      </c>
      <c r="F120" s="102">
        <v>2012</v>
      </c>
      <c r="G120" s="102" t="s">
        <v>595</v>
      </c>
      <c r="H120" s="102" t="s">
        <v>11</v>
      </c>
      <c r="I120" s="86">
        <v>45</v>
      </c>
      <c r="K120" s="104" t="s">
        <v>880</v>
      </c>
      <c r="L120" t="str">
        <f>VLOOKUP(D120,ČP2026!$B$3:$C$484,2,FALSE)</f>
        <v>Kolmanová Emma</v>
      </c>
    </row>
    <row r="121" spans="1:12" ht="25.5" customHeight="1">
      <c r="A121" s="102">
        <v>6</v>
      </c>
      <c r="B121" s="103">
        <v>146</v>
      </c>
      <c r="C121" s="103"/>
      <c r="D121" s="102">
        <v>889229</v>
      </c>
      <c r="E121" s="103" t="s">
        <v>310</v>
      </c>
      <c r="F121" s="102">
        <v>2014</v>
      </c>
      <c r="G121" s="102" t="s">
        <v>595</v>
      </c>
      <c r="H121" s="102" t="s">
        <v>11</v>
      </c>
      <c r="I121" s="86">
        <v>40</v>
      </c>
      <c r="K121" s="104" t="s">
        <v>880</v>
      </c>
      <c r="L121" t="str">
        <f>VLOOKUP(D121,ČP2026!$B$3:$C$484,2,FALSE)</f>
        <v>Braunová Melisa</v>
      </c>
    </row>
    <row r="122" spans="1:12" ht="25.5" customHeight="1">
      <c r="A122" s="102">
        <v>7</v>
      </c>
      <c r="B122" s="103">
        <v>145</v>
      </c>
      <c r="C122" s="103"/>
      <c r="D122" s="102">
        <v>889877</v>
      </c>
      <c r="E122" s="103" t="s">
        <v>611</v>
      </c>
      <c r="F122" s="102">
        <v>2012</v>
      </c>
      <c r="G122" s="102" t="s">
        <v>595</v>
      </c>
      <c r="H122" s="102" t="s">
        <v>93</v>
      </c>
      <c r="I122" s="86">
        <v>36</v>
      </c>
      <c r="K122" s="104" t="s">
        <v>880</v>
      </c>
      <c r="L122" t="str">
        <f>VLOOKUP(D122,ČP2026!$B$3:$C$484,2,FALSE)</f>
        <v>Huliy Yaroslava</v>
      </c>
    </row>
    <row r="123" spans="1:12" ht="25.5" customHeight="1">
      <c r="A123" s="102">
        <v>8</v>
      </c>
      <c r="B123" s="103">
        <v>143</v>
      </c>
      <c r="C123" s="103"/>
      <c r="D123" s="102">
        <v>886600</v>
      </c>
      <c r="E123" s="103" t="s">
        <v>309</v>
      </c>
      <c r="F123" s="102">
        <v>2012</v>
      </c>
      <c r="G123" s="102" t="s">
        <v>595</v>
      </c>
      <c r="H123" s="102" t="s">
        <v>11</v>
      </c>
      <c r="I123" s="86">
        <v>32</v>
      </c>
      <c r="K123" s="104" t="s">
        <v>880</v>
      </c>
      <c r="L123" t="str">
        <f>VLOOKUP(D123,ČP2026!$B$3:$C$484,2,FALSE)</f>
        <v>Vladařová Sofie</v>
      </c>
    </row>
    <row r="124" spans="1:12" ht="25.5" customHeight="1">
      <c r="A124" s="102">
        <v>9</v>
      </c>
      <c r="B124" s="103">
        <v>154</v>
      </c>
      <c r="C124" s="103"/>
      <c r="D124" s="102">
        <v>889283</v>
      </c>
      <c r="E124" s="103" t="s">
        <v>312</v>
      </c>
      <c r="F124" s="102">
        <v>2011</v>
      </c>
      <c r="G124" s="102" t="s">
        <v>595</v>
      </c>
      <c r="H124" s="102" t="s">
        <v>11</v>
      </c>
      <c r="I124" s="86">
        <v>29</v>
      </c>
      <c r="K124" s="104" t="s">
        <v>881</v>
      </c>
      <c r="L124" t="str">
        <f>VLOOKUP(D124,ČP2026!$B$3:$C$484,2,FALSE)</f>
        <v>Fialová Valerie</v>
      </c>
    </row>
    <row r="125" spans="1:12" ht="25.5" customHeight="1">
      <c r="A125" s="102">
        <v>10</v>
      </c>
      <c r="B125" s="103">
        <v>153</v>
      </c>
      <c r="C125" s="103"/>
      <c r="D125" s="102">
        <v>889991</v>
      </c>
      <c r="E125" s="103" t="s">
        <v>316</v>
      </c>
      <c r="F125" s="102">
        <v>2013</v>
      </c>
      <c r="G125" s="102" t="s">
        <v>595</v>
      </c>
      <c r="H125" s="102" t="s">
        <v>11</v>
      </c>
      <c r="I125" s="86">
        <v>26</v>
      </c>
      <c r="K125" s="104" t="s">
        <v>881</v>
      </c>
      <c r="L125" t="str">
        <f>VLOOKUP(D125,ČP2026!$B$3:$C$484,2,FALSE)</f>
        <v>Novotná Laura Elen</v>
      </c>
    </row>
    <row r="126" spans="1:12" ht="25.5" customHeight="1">
      <c r="A126" s="102">
        <v>11</v>
      </c>
      <c r="B126" s="103">
        <v>149</v>
      </c>
      <c r="C126" s="103"/>
      <c r="D126" s="102">
        <v>1509</v>
      </c>
      <c r="E126" s="103" t="s">
        <v>899</v>
      </c>
      <c r="F126" s="102">
        <v>2011</v>
      </c>
      <c r="G126" s="102" t="s">
        <v>595</v>
      </c>
      <c r="H126" s="102" t="s">
        <v>268</v>
      </c>
      <c r="I126" s="86">
        <v>24</v>
      </c>
      <c r="K126" s="104" t="s">
        <v>881</v>
      </c>
      <c r="L126" t="str">
        <f>VLOOKUP(D126,ČP2026!$B$3:$C$484,2,FALSE)</f>
        <v>Zelencik Zara</v>
      </c>
    </row>
    <row r="127" spans="1:12" ht="25.5" customHeight="1">
      <c r="A127" s="102">
        <v>12</v>
      </c>
      <c r="B127" s="103">
        <v>166</v>
      </c>
      <c r="C127" s="103"/>
      <c r="D127" s="102">
        <v>1101</v>
      </c>
      <c r="E127" s="103" t="s">
        <v>900</v>
      </c>
      <c r="F127" s="102">
        <v>2012</v>
      </c>
      <c r="G127" s="102" t="s">
        <v>595</v>
      </c>
      <c r="H127" s="102" t="s">
        <v>93</v>
      </c>
      <c r="I127" s="86">
        <v>22</v>
      </c>
      <c r="K127" s="104" t="s">
        <v>881</v>
      </c>
      <c r="L127" t="str">
        <f>VLOOKUP(D127,ČP2026!$B$3:$C$484,2,FALSE)</f>
        <v>IVCHATOVA MARTA</v>
      </c>
    </row>
    <row r="128" spans="1:12" ht="25.5" customHeight="1">
      <c r="A128" s="102">
        <v>13</v>
      </c>
      <c r="B128" s="103">
        <v>152</v>
      </c>
      <c r="C128" s="103"/>
      <c r="D128" s="102">
        <v>887307</v>
      </c>
      <c r="E128" s="103" t="s">
        <v>314</v>
      </c>
      <c r="F128" s="102">
        <v>2011</v>
      </c>
      <c r="G128" s="102" t="s">
        <v>595</v>
      </c>
      <c r="H128" s="102" t="s">
        <v>11</v>
      </c>
      <c r="I128" s="86">
        <v>20</v>
      </c>
      <c r="K128" s="104" t="s">
        <v>881</v>
      </c>
      <c r="L128" t="str">
        <f>VLOOKUP(D128,ČP2026!$B$3:$C$484,2,FALSE)</f>
        <v>Samková Julie</v>
      </c>
    </row>
    <row r="129" spans="1:12" ht="38.25" customHeight="1">
      <c r="A129" s="102">
        <v>14</v>
      </c>
      <c r="B129" s="103">
        <v>157</v>
      </c>
      <c r="C129" s="103"/>
      <c r="D129" s="102">
        <v>809509</v>
      </c>
      <c r="E129" s="103" t="s">
        <v>97</v>
      </c>
      <c r="F129" s="102">
        <v>2011</v>
      </c>
      <c r="G129" s="102" t="s">
        <v>595</v>
      </c>
      <c r="H129" s="102" t="s">
        <v>11</v>
      </c>
      <c r="I129" s="86">
        <v>18</v>
      </c>
      <c r="K129" s="104" t="s">
        <v>881</v>
      </c>
      <c r="L129" t="str">
        <f>VLOOKUP(D129,ČP2026!$B$3:$C$484,2,FALSE)</f>
        <v>ČERNÁ Magdalena</v>
      </c>
    </row>
    <row r="130" spans="1:12" ht="25.5" customHeight="1">
      <c r="A130" s="102">
        <v>15</v>
      </c>
      <c r="B130" s="103">
        <v>155</v>
      </c>
      <c r="C130" s="103"/>
      <c r="D130" s="102">
        <v>889938</v>
      </c>
      <c r="E130" s="103" t="s">
        <v>317</v>
      </c>
      <c r="F130" s="102">
        <v>2011</v>
      </c>
      <c r="G130" s="102" t="s">
        <v>595</v>
      </c>
      <c r="H130" s="102" t="s">
        <v>11</v>
      </c>
      <c r="I130" s="86">
        <v>16</v>
      </c>
      <c r="K130" s="104" t="s">
        <v>881</v>
      </c>
      <c r="L130" t="str">
        <f>VLOOKUP(D130,ČP2026!$B$3:$C$484,2,FALSE)</f>
        <v>Sovová Nikol</v>
      </c>
    </row>
    <row r="131" spans="1:12" ht="25.5" customHeight="1">
      <c r="A131" s="102">
        <v>16</v>
      </c>
      <c r="B131" s="103">
        <v>151</v>
      </c>
      <c r="C131" s="103"/>
      <c r="D131" s="102">
        <v>887893</v>
      </c>
      <c r="E131" s="103" t="s">
        <v>315</v>
      </c>
      <c r="F131" s="102">
        <v>2014</v>
      </c>
      <c r="G131" s="102" t="s">
        <v>595</v>
      </c>
      <c r="H131" s="102" t="s">
        <v>11</v>
      </c>
      <c r="I131" s="86">
        <v>15</v>
      </c>
      <c r="K131" s="104" t="s">
        <v>881</v>
      </c>
      <c r="L131" t="str">
        <f>VLOOKUP(D131,ČP2026!$B$3:$C$484,2,FALSE)</f>
        <v>Chládková Anežka</v>
      </c>
    </row>
    <row r="132" spans="1:12" ht="25.5" customHeight="1">
      <c r="A132" s="102">
        <v>17</v>
      </c>
      <c r="B132" s="103">
        <v>147</v>
      </c>
      <c r="C132" s="103"/>
      <c r="D132" s="102">
        <v>886522</v>
      </c>
      <c r="E132" s="103" t="s">
        <v>311</v>
      </c>
      <c r="F132" s="102">
        <v>2013</v>
      </c>
      <c r="G132" s="102" t="s">
        <v>595</v>
      </c>
      <c r="H132" s="102" t="s">
        <v>11</v>
      </c>
      <c r="I132" s="86">
        <v>14</v>
      </c>
      <c r="K132" s="104" t="s">
        <v>883</v>
      </c>
      <c r="L132" t="str">
        <f>VLOOKUP(D132,ČP2026!$B$3:$C$484,2,FALSE)</f>
        <v>Novosadová Tereza</v>
      </c>
    </row>
    <row r="133" spans="1:12" ht="25.5" customHeight="1">
      <c r="A133" s="102">
        <v>18</v>
      </c>
      <c r="B133" s="103">
        <v>158</v>
      </c>
      <c r="C133" s="103"/>
      <c r="D133" s="102">
        <v>890705</v>
      </c>
      <c r="E133" s="103" t="s">
        <v>318</v>
      </c>
      <c r="F133" s="102">
        <v>2013</v>
      </c>
      <c r="G133" s="102" t="s">
        <v>595</v>
      </c>
      <c r="H133" s="102" t="s">
        <v>11</v>
      </c>
      <c r="I133" s="86">
        <v>13</v>
      </c>
      <c r="K133" s="104" t="s">
        <v>883</v>
      </c>
      <c r="L133" t="str">
        <f>VLOOKUP(D133,ČP2026!$B$3:$C$484,2,FALSE)</f>
        <v>Konečná Ema</v>
      </c>
    </row>
    <row r="134" spans="1:12" ht="25.5" customHeight="1">
      <c r="A134" s="102">
        <v>19</v>
      </c>
      <c r="B134" s="103">
        <v>156</v>
      </c>
      <c r="C134" s="103"/>
      <c r="D134" s="102">
        <v>890710</v>
      </c>
      <c r="E134" s="103" t="s">
        <v>319</v>
      </c>
      <c r="F134" s="102">
        <v>2014</v>
      </c>
      <c r="G134" s="102" t="s">
        <v>595</v>
      </c>
      <c r="H134" s="102" t="s">
        <v>11</v>
      </c>
      <c r="I134" s="86">
        <v>12</v>
      </c>
      <c r="K134" s="104" t="s">
        <v>883</v>
      </c>
      <c r="L134" t="str">
        <f>VLOOKUP(D134,ČP2026!$B$3:$C$484,2,FALSE)</f>
        <v>Jiříková Markéta</v>
      </c>
    </row>
    <row r="135" spans="1:12" ht="25.5" customHeight="1">
      <c r="A135" s="102">
        <v>20</v>
      </c>
      <c r="B135" s="103">
        <v>165</v>
      </c>
      <c r="C135" s="103"/>
      <c r="D135" s="102">
        <v>1100</v>
      </c>
      <c r="E135" s="103" t="s">
        <v>901</v>
      </c>
      <c r="F135" s="102">
        <v>2011</v>
      </c>
      <c r="G135" s="102" t="s">
        <v>595</v>
      </c>
      <c r="H135" s="102" t="s">
        <v>93</v>
      </c>
      <c r="I135" s="86">
        <v>11</v>
      </c>
      <c r="K135" s="104" t="s">
        <v>883</v>
      </c>
      <c r="L135" t="str">
        <f>VLOOKUP(D135,ČP2026!$B$3:$C$484,2,FALSE)</f>
        <v>SAMOILENKO STEFANIIA</v>
      </c>
    </row>
    <row r="136" spans="1:12" ht="38.25" customHeight="1">
      <c r="A136" s="102">
        <v>21</v>
      </c>
      <c r="B136" s="103">
        <v>160</v>
      </c>
      <c r="C136" s="103"/>
      <c r="D136" s="102">
        <v>1701</v>
      </c>
      <c r="E136" s="103" t="s">
        <v>609</v>
      </c>
      <c r="F136" s="102">
        <v>2014</v>
      </c>
      <c r="G136" s="102" t="s">
        <v>595</v>
      </c>
      <c r="H136" s="102" t="s">
        <v>268</v>
      </c>
      <c r="I136" s="86">
        <v>10</v>
      </c>
      <c r="K136" s="104" t="s">
        <v>883</v>
      </c>
      <c r="L136" t="str">
        <f>VLOOKUP(D136,ČP2026!$B$3:$C$484,2,FALSE)</f>
        <v>PITONAKOVA Kristyna</v>
      </c>
    </row>
    <row r="137" spans="1:12" ht="25.5" customHeight="1">
      <c r="A137" s="102">
        <v>22</v>
      </c>
      <c r="B137" s="103">
        <v>159</v>
      </c>
      <c r="C137" s="103"/>
      <c r="D137" s="102">
        <v>1501</v>
      </c>
      <c r="E137" s="103" t="s">
        <v>754</v>
      </c>
      <c r="F137" s="102">
        <v>2014</v>
      </c>
      <c r="G137" s="102" t="s">
        <v>595</v>
      </c>
      <c r="H137" s="102" t="s">
        <v>388</v>
      </c>
      <c r="I137" s="86">
        <v>9</v>
      </c>
      <c r="K137" s="104" t="s">
        <v>883</v>
      </c>
      <c r="L137" t="str">
        <f>VLOOKUP(D137,ČP2026!$B$3:$C$484,2,FALSE)</f>
        <v>Schieszli Elza</v>
      </c>
    </row>
    <row r="138" spans="1:12" ht="25.5" customHeight="1">
      <c r="A138" s="102">
        <v>23</v>
      </c>
      <c r="B138" s="103">
        <v>161</v>
      </c>
      <c r="C138" s="103"/>
      <c r="D138" s="102">
        <v>887036</v>
      </c>
      <c r="E138" s="103" t="s">
        <v>328</v>
      </c>
      <c r="F138" s="102">
        <v>2014</v>
      </c>
      <c r="G138" s="102" t="s">
        <v>595</v>
      </c>
      <c r="H138" s="102" t="s">
        <v>11</v>
      </c>
      <c r="I138" s="86">
        <v>8</v>
      </c>
      <c r="K138" s="104" t="s">
        <v>883</v>
      </c>
      <c r="L138" t="str">
        <f>VLOOKUP(D138,ČP2026!$B$3:$C$484,2,FALSE)</f>
        <v>Niklová Evelína</v>
      </c>
    </row>
    <row r="139" spans="1:12" ht="25.5" customHeight="1">
      <c r="A139" s="102">
        <v>24</v>
      </c>
      <c r="B139" s="103">
        <v>162</v>
      </c>
      <c r="C139" s="103"/>
      <c r="D139" s="102">
        <v>891723</v>
      </c>
      <c r="E139" s="103" t="s">
        <v>332</v>
      </c>
      <c r="F139" s="102">
        <v>2013</v>
      </c>
      <c r="G139" s="102" t="s">
        <v>595</v>
      </c>
      <c r="H139" s="102" t="s">
        <v>11</v>
      </c>
      <c r="I139" s="86">
        <v>7</v>
      </c>
      <c r="K139" s="104" t="s">
        <v>883</v>
      </c>
      <c r="L139" t="str">
        <f>VLOOKUP(D139,ČP2026!$B$3:$C$484,2,FALSE)</f>
        <v>Šurinová Anna</v>
      </c>
    </row>
    <row r="140" spans="1:12" ht="25.5" customHeight="1">
      <c r="A140" s="102">
        <v>25</v>
      </c>
      <c r="B140" s="103">
        <v>164</v>
      </c>
      <c r="C140" s="103"/>
      <c r="D140" s="102">
        <v>807444</v>
      </c>
      <c r="E140" s="103" t="s">
        <v>95</v>
      </c>
      <c r="F140" s="102">
        <v>2012</v>
      </c>
      <c r="G140" s="102" t="s">
        <v>595</v>
      </c>
      <c r="H140" s="102" t="s">
        <v>11</v>
      </c>
      <c r="I140" s="86">
        <v>6</v>
      </c>
      <c r="K140" s="104" t="s">
        <v>883</v>
      </c>
      <c r="L140" t="str">
        <f>VLOOKUP(D140,ČP2026!$B$3:$C$484,2,FALSE)</f>
        <v>GÁLOVÁ Helena</v>
      </c>
    </row>
    <row r="141" spans="1:12" ht="25.5" customHeight="1">
      <c r="A141" s="102">
        <v>26</v>
      </c>
      <c r="B141" s="103">
        <v>163</v>
      </c>
      <c r="C141" s="104">
        <v>9155161</v>
      </c>
      <c r="D141" s="102">
        <v>887895</v>
      </c>
      <c r="E141" s="103" t="s">
        <v>329</v>
      </c>
      <c r="F141" s="102">
        <v>2011</v>
      </c>
      <c r="G141" s="102" t="s">
        <v>595</v>
      </c>
      <c r="H141" s="102" t="s">
        <v>11</v>
      </c>
      <c r="I141" s="86">
        <v>5</v>
      </c>
      <c r="K141" s="104" t="s">
        <v>883</v>
      </c>
      <c r="L141" t="str">
        <f>VLOOKUP(D141,ČP2026!$B$3:$C$484,2,FALSE)</f>
        <v>Mendlová Anežka</v>
      </c>
    </row>
    <row r="142" spans="1:12">
      <c r="A142" s="87"/>
      <c r="B142" s="87"/>
      <c r="C142" s="87"/>
      <c r="D142" s="87"/>
      <c r="E142" s="87"/>
      <c r="F142" s="87"/>
      <c r="G142" s="87"/>
      <c r="H142" s="87"/>
      <c r="I142" s="85"/>
      <c r="K142" s="108"/>
    </row>
    <row r="143" spans="1:12" ht="13.9" customHeight="1">
      <c r="A143" s="100" t="s">
        <v>710</v>
      </c>
      <c r="B143" s="101" t="s">
        <v>711</v>
      </c>
      <c r="C143" s="101" t="s">
        <v>712</v>
      </c>
      <c r="D143" s="100" t="s">
        <v>737</v>
      </c>
      <c r="E143" s="101" t="s">
        <v>738</v>
      </c>
      <c r="F143" s="100" t="s">
        <v>139</v>
      </c>
      <c r="G143" s="100" t="s">
        <v>140</v>
      </c>
      <c r="H143" s="100" t="s">
        <v>141</v>
      </c>
      <c r="I143" s="121" t="s">
        <v>897</v>
      </c>
      <c r="K143" s="124" t="s">
        <v>878</v>
      </c>
    </row>
    <row r="144" spans="1:12" ht="25.5" customHeight="1">
      <c r="A144" s="102">
        <v>1</v>
      </c>
      <c r="B144" s="105">
        <v>95</v>
      </c>
      <c r="C144" s="106"/>
      <c r="D144" s="105">
        <v>773713</v>
      </c>
      <c r="E144" s="106" t="s">
        <v>512</v>
      </c>
      <c r="F144" s="105">
        <v>2016</v>
      </c>
      <c r="G144" s="105" t="s">
        <v>114</v>
      </c>
      <c r="H144" s="105" t="s">
        <v>11</v>
      </c>
      <c r="I144" s="122">
        <v>100</v>
      </c>
      <c r="K144" s="104" t="s">
        <v>879</v>
      </c>
      <c r="L144" t="str">
        <f>VLOOKUP(D144,ČP2026!$B$3:$C$484,2,FALSE)</f>
        <v>Novák Jakub</v>
      </c>
    </row>
    <row r="145" spans="1:12" ht="25.5" customHeight="1">
      <c r="A145" s="102">
        <v>2</v>
      </c>
      <c r="B145" s="102">
        <v>98</v>
      </c>
      <c r="C145" s="103"/>
      <c r="D145" s="102">
        <v>773714</v>
      </c>
      <c r="E145" s="103" t="s">
        <v>517</v>
      </c>
      <c r="F145" s="102">
        <v>2017</v>
      </c>
      <c r="G145" s="102" t="s">
        <v>114</v>
      </c>
      <c r="H145" s="102" t="s">
        <v>11</v>
      </c>
      <c r="I145" s="123">
        <v>80</v>
      </c>
      <c r="K145" s="104" t="s">
        <v>879</v>
      </c>
      <c r="L145" t="str">
        <f>VLOOKUP(D145,ČP2026!$B$3:$C$484,2,FALSE)</f>
        <v>Novák Matěj</v>
      </c>
    </row>
    <row r="146" spans="1:12" ht="25.5" customHeight="1">
      <c r="A146" s="102">
        <v>3</v>
      </c>
      <c r="B146" s="102">
        <v>93</v>
      </c>
      <c r="C146" s="103"/>
      <c r="D146" s="102">
        <v>774474</v>
      </c>
      <c r="E146" s="103" t="s">
        <v>513</v>
      </c>
      <c r="F146" s="102">
        <v>2015</v>
      </c>
      <c r="G146" s="102" t="s">
        <v>114</v>
      </c>
      <c r="H146" s="102" t="s">
        <v>11</v>
      </c>
      <c r="I146" s="123">
        <v>60</v>
      </c>
      <c r="K146" s="104" t="s">
        <v>879</v>
      </c>
      <c r="L146" t="str">
        <f>VLOOKUP(D146,ČP2026!$B$3:$C$484,2,FALSE)</f>
        <v>Skrbek Adam</v>
      </c>
    </row>
    <row r="147" spans="1:12" ht="25.5" customHeight="1">
      <c r="A147" s="102">
        <v>4</v>
      </c>
      <c r="B147" s="102">
        <v>96</v>
      </c>
      <c r="C147" s="103"/>
      <c r="D147" s="102">
        <v>774476</v>
      </c>
      <c r="E147" s="103" t="s">
        <v>516</v>
      </c>
      <c r="F147" s="102">
        <v>2016</v>
      </c>
      <c r="G147" s="102" t="s">
        <v>114</v>
      </c>
      <c r="H147" s="102" t="s">
        <v>11</v>
      </c>
      <c r="I147" s="123">
        <v>50</v>
      </c>
      <c r="K147" s="104" t="s">
        <v>879</v>
      </c>
      <c r="L147" t="str">
        <f>VLOOKUP(D147,ČP2026!$B$3:$C$484,2,FALSE)</f>
        <v>Veber Viliam</v>
      </c>
    </row>
    <row r="148" spans="1:12" ht="25.5" customHeight="1">
      <c r="A148" s="102">
        <v>5</v>
      </c>
      <c r="B148" s="102">
        <v>91</v>
      </c>
      <c r="C148" s="103"/>
      <c r="D148" s="102">
        <v>889228</v>
      </c>
      <c r="E148" s="103" t="s">
        <v>510</v>
      </c>
      <c r="F148" s="102">
        <v>2015</v>
      </c>
      <c r="G148" s="102" t="s">
        <v>114</v>
      </c>
      <c r="H148" s="102" t="s">
        <v>11</v>
      </c>
      <c r="I148" s="123">
        <v>45</v>
      </c>
      <c r="K148" s="104" t="s">
        <v>880</v>
      </c>
      <c r="L148" t="str">
        <f>VLOOKUP(D148,ČP2026!$B$3:$C$484,2,FALSE)</f>
        <v>Štefka Kryštof</v>
      </c>
    </row>
    <row r="149" spans="1:12" ht="25.5" customHeight="1">
      <c r="A149" s="102">
        <v>6</v>
      </c>
      <c r="B149" s="102">
        <v>100</v>
      </c>
      <c r="C149" s="103"/>
      <c r="D149" s="102">
        <v>709346</v>
      </c>
      <c r="E149" s="103" t="s">
        <v>519</v>
      </c>
      <c r="F149" s="102">
        <v>2018</v>
      </c>
      <c r="G149" s="102" t="s">
        <v>114</v>
      </c>
      <c r="H149" s="102" t="s">
        <v>11</v>
      </c>
      <c r="I149" s="123">
        <v>40</v>
      </c>
      <c r="K149" s="104" t="s">
        <v>880</v>
      </c>
      <c r="L149" t="str">
        <f>VLOOKUP(D149,ČP2026!$B$3:$C$484,2,FALSE)</f>
        <v>Skrbek Jakub</v>
      </c>
    </row>
    <row r="150" spans="1:12" ht="25.5" customHeight="1">
      <c r="A150" s="102">
        <v>7</v>
      </c>
      <c r="B150" s="102">
        <v>202</v>
      </c>
      <c r="C150" s="103"/>
      <c r="D150" s="102">
        <v>717374</v>
      </c>
      <c r="E150" s="103" t="s">
        <v>524</v>
      </c>
      <c r="F150" s="102">
        <v>2020</v>
      </c>
      <c r="G150" s="102" t="s">
        <v>114</v>
      </c>
      <c r="H150" s="102" t="s">
        <v>11</v>
      </c>
      <c r="I150" s="123">
        <v>36</v>
      </c>
      <c r="K150" s="104" t="s">
        <v>880</v>
      </c>
      <c r="L150" t="str">
        <f>VLOOKUP(D150,ČP2026!$B$3:$C$484,2,FALSE)</f>
        <v>Pažout Patrik</v>
      </c>
    </row>
    <row r="151" spans="1:12" ht="25.5" customHeight="1">
      <c r="A151" s="102">
        <v>8</v>
      </c>
      <c r="B151" s="102">
        <v>92</v>
      </c>
      <c r="C151" s="103"/>
      <c r="D151" s="102">
        <v>777621</v>
      </c>
      <c r="E151" s="103" t="s">
        <v>511</v>
      </c>
      <c r="F151" s="102">
        <v>2015</v>
      </c>
      <c r="G151" s="102" t="s">
        <v>114</v>
      </c>
      <c r="H151" s="102" t="s">
        <v>11</v>
      </c>
      <c r="I151" s="123">
        <v>32</v>
      </c>
      <c r="K151" s="104" t="s">
        <v>880</v>
      </c>
      <c r="L151" t="str">
        <f>VLOOKUP(D151,ČP2026!$B$3:$C$484,2,FALSE)</f>
        <v>Černý Adam</v>
      </c>
    </row>
    <row r="152" spans="1:12" ht="25.5" customHeight="1">
      <c r="A152" s="102">
        <v>9</v>
      </c>
      <c r="B152" s="102">
        <v>204</v>
      </c>
      <c r="C152" s="103"/>
      <c r="D152" s="102">
        <v>779158</v>
      </c>
      <c r="E152" s="103" t="s">
        <v>526</v>
      </c>
      <c r="F152" s="102">
        <v>2017</v>
      </c>
      <c r="G152" s="102" t="s">
        <v>114</v>
      </c>
      <c r="H152" s="102" t="s">
        <v>11</v>
      </c>
      <c r="I152" s="123">
        <v>29</v>
      </c>
      <c r="K152" s="104" t="s">
        <v>881</v>
      </c>
      <c r="L152" t="str">
        <f>VLOOKUP(D152,ČP2026!$B$3:$C$484,2,FALSE)</f>
        <v>Pospisil Jáchym</v>
      </c>
    </row>
    <row r="153" spans="1:12" ht="25.5" customHeight="1">
      <c r="A153" s="102">
        <v>10</v>
      </c>
      <c r="B153" s="102">
        <v>99</v>
      </c>
      <c r="C153" s="103"/>
      <c r="D153" s="102">
        <v>779013</v>
      </c>
      <c r="E153" s="103" t="s">
        <v>752</v>
      </c>
      <c r="F153" s="102">
        <v>2016</v>
      </c>
      <c r="G153" s="102" t="s">
        <v>114</v>
      </c>
      <c r="H153" s="102" t="s">
        <v>11</v>
      </c>
      <c r="I153" s="123">
        <v>26</v>
      </c>
      <c r="K153" s="104" t="s">
        <v>881</v>
      </c>
      <c r="L153" t="str">
        <f>VLOOKUP(D153,ČP2026!$B$3:$C$484,2,FALSE)</f>
        <v>Kazik Alan</v>
      </c>
    </row>
    <row r="154" spans="1:12" ht="25.5" customHeight="1">
      <c r="A154" s="102">
        <v>11</v>
      </c>
      <c r="B154" s="102">
        <v>97</v>
      </c>
      <c r="C154" s="103"/>
      <c r="D154" s="102">
        <v>773631</v>
      </c>
      <c r="E154" s="103" t="s">
        <v>518</v>
      </c>
      <c r="F154" s="102">
        <v>2019</v>
      </c>
      <c r="G154" s="102" t="s">
        <v>114</v>
      </c>
      <c r="H154" s="102" t="s">
        <v>11</v>
      </c>
      <c r="I154" s="123">
        <v>24</v>
      </c>
      <c r="K154" s="104" t="s">
        <v>881</v>
      </c>
      <c r="L154" t="str">
        <f>VLOOKUP(D154,ČP2026!$B$3:$C$484,2,FALSE)</f>
        <v>Běhal Erik</v>
      </c>
    </row>
    <row r="155" spans="1:12" ht="25.5" customHeight="1">
      <c r="A155" s="102">
        <v>12</v>
      </c>
      <c r="B155" s="102">
        <v>203</v>
      </c>
      <c r="C155" s="103"/>
      <c r="D155" s="102">
        <v>779160</v>
      </c>
      <c r="E155" s="103" t="s">
        <v>530</v>
      </c>
      <c r="F155" s="102">
        <v>2017</v>
      </c>
      <c r="G155" s="102" t="s">
        <v>114</v>
      </c>
      <c r="H155" s="102" t="s">
        <v>11</v>
      </c>
      <c r="I155" s="123">
        <v>22</v>
      </c>
      <c r="K155" s="104" t="s">
        <v>881</v>
      </c>
      <c r="L155" t="str">
        <f>VLOOKUP(D155,ČP2026!$B$3:$C$484,2,FALSE)</f>
        <v>Pankratz Nicolas</v>
      </c>
    </row>
    <row r="156" spans="1:12" ht="25.5" customHeight="1">
      <c r="A156" s="102">
        <v>13</v>
      </c>
      <c r="B156" s="102">
        <v>201</v>
      </c>
      <c r="C156" s="103"/>
      <c r="D156" s="102">
        <v>778904</v>
      </c>
      <c r="E156" s="103" t="s">
        <v>528</v>
      </c>
      <c r="F156" s="102">
        <v>2015</v>
      </c>
      <c r="G156" s="102" t="s">
        <v>114</v>
      </c>
      <c r="H156" s="102" t="s">
        <v>11</v>
      </c>
      <c r="I156" s="123">
        <v>20</v>
      </c>
      <c r="K156" s="104" t="s">
        <v>881</v>
      </c>
      <c r="L156" t="str">
        <f>VLOOKUP(D156,ČP2026!$B$3:$C$484,2,FALSE)</f>
        <v>Jaroš Lukáš</v>
      </c>
    </row>
    <row r="157" spans="1:12" ht="25.5" customHeight="1">
      <c r="A157" s="102">
        <v>14</v>
      </c>
      <c r="B157" s="102">
        <v>205</v>
      </c>
      <c r="C157" s="103"/>
      <c r="D157" s="102">
        <v>1604</v>
      </c>
      <c r="E157" s="103" t="s">
        <v>902</v>
      </c>
      <c r="F157" s="102">
        <v>2016</v>
      </c>
      <c r="G157" s="102" t="s">
        <v>114</v>
      </c>
      <c r="H157" s="102" t="s">
        <v>16</v>
      </c>
      <c r="I157" s="123">
        <v>18</v>
      </c>
      <c r="K157" s="104" t="s">
        <v>881</v>
      </c>
      <c r="L157" t="str">
        <f>VLOOKUP(D157,ČP2026!$B$3:$C$484,2,FALSE)</f>
        <v>Kedzior Michal</v>
      </c>
    </row>
    <row r="158" spans="1:12" ht="25.5" customHeight="1">
      <c r="A158" s="102">
        <v>15</v>
      </c>
      <c r="B158" s="102">
        <v>94</v>
      </c>
      <c r="C158" s="103"/>
      <c r="D158" s="102">
        <v>777654</v>
      </c>
      <c r="E158" s="103" t="s">
        <v>515</v>
      </c>
      <c r="F158" s="102">
        <v>2019</v>
      </c>
      <c r="G158" s="102" t="s">
        <v>114</v>
      </c>
      <c r="H158" s="102" t="s">
        <v>11</v>
      </c>
      <c r="I158" s="123">
        <v>16</v>
      </c>
      <c r="K158" s="104" t="s">
        <v>881</v>
      </c>
      <c r="L158" t="str">
        <f>VLOOKUP(D158,ČP2026!$B$3:$C$484,2,FALSE)</f>
        <v>Kolman Darek</v>
      </c>
    </row>
    <row r="159" spans="1:12" ht="25.5" customHeight="1">
      <c r="A159" s="102">
        <v>16</v>
      </c>
      <c r="B159" s="102">
        <v>206</v>
      </c>
      <c r="C159" s="103"/>
      <c r="D159" s="102">
        <v>778237</v>
      </c>
      <c r="E159" s="103" t="s">
        <v>534</v>
      </c>
      <c r="F159" s="102">
        <v>2020</v>
      </c>
      <c r="G159" s="102" t="s">
        <v>114</v>
      </c>
      <c r="H159" s="102" t="s">
        <v>11</v>
      </c>
      <c r="I159" s="123">
        <v>15</v>
      </c>
      <c r="K159" s="104" t="s">
        <v>881</v>
      </c>
      <c r="L159" t="str">
        <f>VLOOKUP(D159,ČP2026!$B$3:$C$484,2,FALSE)</f>
        <v>Holub Čeněk</v>
      </c>
    </row>
    <row r="161" spans="1:12" ht="13.9" customHeight="1">
      <c r="A161" s="107" t="s">
        <v>735</v>
      </c>
      <c r="B161" s="100" t="s">
        <v>788</v>
      </c>
      <c r="C161" s="101" t="s">
        <v>712</v>
      </c>
      <c r="D161" s="100" t="s">
        <v>737</v>
      </c>
      <c r="E161" s="101" t="s">
        <v>738</v>
      </c>
      <c r="F161" s="100" t="s">
        <v>139</v>
      </c>
      <c r="G161" s="100" t="s">
        <v>140</v>
      </c>
      <c r="H161" s="100" t="s">
        <v>141</v>
      </c>
      <c r="I161" s="121" t="s">
        <v>897</v>
      </c>
      <c r="K161" s="124" t="s">
        <v>878</v>
      </c>
    </row>
    <row r="162" spans="1:12" ht="25.5" customHeight="1">
      <c r="A162" s="102">
        <v>1</v>
      </c>
      <c r="B162" s="102">
        <v>172</v>
      </c>
      <c r="C162" s="103"/>
      <c r="D162" s="102">
        <v>887899</v>
      </c>
      <c r="E162" s="103" t="s">
        <v>240</v>
      </c>
      <c r="F162" s="102">
        <v>2015</v>
      </c>
      <c r="G162" s="102" t="s">
        <v>128</v>
      </c>
      <c r="H162" s="102" t="s">
        <v>11</v>
      </c>
      <c r="I162" s="85">
        <v>80</v>
      </c>
      <c r="K162" s="104" t="s">
        <v>903</v>
      </c>
      <c r="L162" t="str">
        <f>VLOOKUP(D162,ČP2026!$B$3:$C$484,2,FALSE)</f>
        <v>Holubová Věra</v>
      </c>
    </row>
    <row r="163" spans="1:12" ht="38.25" customHeight="1">
      <c r="A163" s="102">
        <v>2</v>
      </c>
      <c r="B163" s="102">
        <v>171</v>
      </c>
      <c r="C163" s="103"/>
      <c r="D163" s="102">
        <v>887880</v>
      </c>
      <c r="E163" s="103" t="s">
        <v>241</v>
      </c>
      <c r="F163" s="102">
        <v>2016</v>
      </c>
      <c r="G163" s="102" t="s">
        <v>128</v>
      </c>
      <c r="H163" s="102" t="s">
        <v>11</v>
      </c>
      <c r="I163" s="85">
        <v>64</v>
      </c>
      <c r="K163" s="104" t="s">
        <v>903</v>
      </c>
      <c r="L163" t="str">
        <f>VLOOKUP(D163,ČP2026!$B$3:$C$484,2,FALSE)</f>
        <v>Novotná Luisa Anna</v>
      </c>
    </row>
    <row r="164" spans="1:12" ht="25.5" customHeight="1">
      <c r="A164" s="102">
        <v>3</v>
      </c>
      <c r="B164" s="102">
        <v>177</v>
      </c>
      <c r="C164" s="103"/>
      <c r="D164" s="102">
        <v>890440</v>
      </c>
      <c r="E164" s="103" t="s">
        <v>787</v>
      </c>
      <c r="F164" s="102">
        <v>2015</v>
      </c>
      <c r="G164" s="102" t="s">
        <v>128</v>
      </c>
      <c r="H164" s="102" t="s">
        <v>11</v>
      </c>
      <c r="I164" s="85">
        <v>48</v>
      </c>
      <c r="K164" s="104" t="s">
        <v>903</v>
      </c>
      <c r="L164" t="str">
        <f>VLOOKUP(D164,ČP2026!$B$3:$C$484,2,FALSE)</f>
        <v>PUCHTOVÁ Valentina</v>
      </c>
    </row>
    <row r="165" spans="1:12" ht="25.5" customHeight="1">
      <c r="A165" s="102">
        <v>4</v>
      </c>
      <c r="B165" s="102">
        <v>174</v>
      </c>
      <c r="C165" s="103"/>
      <c r="D165" s="102">
        <v>887898</v>
      </c>
      <c r="E165" s="103" t="s">
        <v>292</v>
      </c>
      <c r="F165" s="102">
        <v>2016</v>
      </c>
      <c r="G165" s="102" t="s">
        <v>128</v>
      </c>
      <c r="H165" s="102" t="s">
        <v>11</v>
      </c>
      <c r="I165" s="85">
        <v>40</v>
      </c>
      <c r="K165" s="104" t="s">
        <v>903</v>
      </c>
      <c r="L165" t="str">
        <f>VLOOKUP(D165,ČP2026!$B$3:$C$484,2,FALSE)</f>
        <v>Pažoutová Natálie</v>
      </c>
    </row>
    <row r="166" spans="1:12" ht="25.5" customHeight="1">
      <c r="A166" s="102">
        <v>5</v>
      </c>
      <c r="B166" s="102">
        <v>173</v>
      </c>
      <c r="C166" s="103"/>
      <c r="D166" s="102">
        <v>890401</v>
      </c>
      <c r="E166" s="103" t="s">
        <v>242</v>
      </c>
      <c r="F166" s="102">
        <v>2015</v>
      </c>
      <c r="G166" s="102" t="s">
        <v>128</v>
      </c>
      <c r="H166" s="102" t="s">
        <v>11</v>
      </c>
      <c r="I166" s="85">
        <v>36</v>
      </c>
      <c r="K166" s="104" t="s">
        <v>903</v>
      </c>
      <c r="L166" t="str">
        <f>VLOOKUP(D166,ČP2026!$B$3:$C$484,2,FALSE)</f>
        <v>Andres Hana</v>
      </c>
    </row>
    <row r="167" spans="1:12" ht="25.5" customHeight="1">
      <c r="A167" s="102">
        <v>6</v>
      </c>
      <c r="B167" s="102">
        <v>176</v>
      </c>
      <c r="C167" s="103"/>
      <c r="D167" s="102">
        <v>811415</v>
      </c>
      <c r="E167" s="103" t="s">
        <v>650</v>
      </c>
      <c r="F167" s="102">
        <v>2015</v>
      </c>
      <c r="G167" s="102" t="s">
        <v>128</v>
      </c>
      <c r="H167" s="102" t="s">
        <v>11</v>
      </c>
      <c r="I167" s="85">
        <v>32</v>
      </c>
      <c r="K167" s="104" t="s">
        <v>903</v>
      </c>
      <c r="L167" t="str">
        <f>VLOOKUP(D167,ČP2026!$B$3:$C$484,2,FALSE)</f>
        <v>PÁTEK Thea</v>
      </c>
    </row>
    <row r="168" spans="1:12" ht="25.5" customHeight="1">
      <c r="A168" s="102">
        <v>7</v>
      </c>
      <c r="B168" s="102">
        <v>175</v>
      </c>
      <c r="C168" s="103"/>
      <c r="D168" s="102">
        <v>890598</v>
      </c>
      <c r="E168" s="103" t="s">
        <v>293</v>
      </c>
      <c r="F168" s="102">
        <v>2015</v>
      </c>
      <c r="G168" s="102" t="s">
        <v>128</v>
      </c>
      <c r="H168" s="102" t="s">
        <v>11</v>
      </c>
      <c r="I168" s="85">
        <v>28.8</v>
      </c>
      <c r="K168" s="104" t="s">
        <v>903</v>
      </c>
      <c r="L168" t="str">
        <f>VLOOKUP(D168,ČP2026!$B$3:$C$484,2,FALSE)</f>
        <v>Černá Beáta</v>
      </c>
    </row>
    <row r="169" spans="1:12" ht="25.5" customHeight="1">
      <c r="A169" s="102">
        <v>8</v>
      </c>
      <c r="B169" s="102">
        <v>178</v>
      </c>
      <c r="C169" s="103"/>
      <c r="D169" s="102">
        <v>1115</v>
      </c>
      <c r="E169" s="103" t="s">
        <v>904</v>
      </c>
      <c r="F169" s="102">
        <v>2016</v>
      </c>
      <c r="G169" s="102" t="s">
        <v>128</v>
      </c>
      <c r="H169" s="102" t="s">
        <v>93</v>
      </c>
      <c r="I169" s="85">
        <v>25.6</v>
      </c>
      <c r="K169" s="104" t="s">
        <v>903</v>
      </c>
      <c r="L169" t="str">
        <f>VLOOKUP(D169,ČP2026!$B$3:$C$484,2,FALSE)</f>
        <v>IVCHATOVA MIRA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75"/>
  <sheetViews>
    <sheetView workbookViewId="0"/>
  </sheetViews>
  <sheetFormatPr defaultRowHeight="13.5"/>
  <sheetData>
    <row r="1" spans="1:14" ht="26.25" customHeight="1">
      <c r="A1" s="92" t="s">
        <v>710</v>
      </c>
      <c r="B1" s="93" t="s">
        <v>711</v>
      </c>
      <c r="C1" s="93" t="s">
        <v>712</v>
      </c>
      <c r="D1" s="93" t="s">
        <v>737</v>
      </c>
      <c r="E1" s="93" t="s">
        <v>714</v>
      </c>
      <c r="F1" s="93" t="s">
        <v>139</v>
      </c>
      <c r="G1" s="93" t="s">
        <v>140</v>
      </c>
      <c r="H1" s="93" t="s">
        <v>141</v>
      </c>
      <c r="I1" s="114" t="s">
        <v>905</v>
      </c>
      <c r="J1" s="112" t="s">
        <v>716</v>
      </c>
      <c r="K1" s="98" t="s">
        <v>878</v>
      </c>
    </row>
    <row r="2" spans="1:14" ht="25.5" customHeight="1">
      <c r="A2" s="89">
        <v>1</v>
      </c>
      <c r="B2" s="89">
        <v>2</v>
      </c>
      <c r="C2" s="90">
        <v>9301022</v>
      </c>
      <c r="D2" s="91"/>
      <c r="E2" s="89" t="s">
        <v>250</v>
      </c>
      <c r="F2" s="90">
        <v>2004</v>
      </c>
      <c r="G2" s="90" t="s">
        <v>718</v>
      </c>
      <c r="H2" s="90" t="s">
        <v>251</v>
      </c>
      <c r="I2" s="99">
        <v>100</v>
      </c>
      <c r="J2" s="57">
        <v>220</v>
      </c>
      <c r="K2" s="94" t="s">
        <v>879</v>
      </c>
      <c r="L2" t="str">
        <f>VLOOKUP(C2,ČP2026!$A$3:$C$489,3,FALSE)</f>
        <v>SAKURAI Kota</v>
      </c>
    </row>
    <row r="3" spans="1:14" ht="25.5" customHeight="1">
      <c r="A3" s="89">
        <v>2</v>
      </c>
      <c r="B3" s="89">
        <v>1</v>
      </c>
      <c r="C3" s="90">
        <v>9150234</v>
      </c>
      <c r="D3" s="90">
        <v>775167</v>
      </c>
      <c r="E3" s="89" t="s">
        <v>356</v>
      </c>
      <c r="F3" s="90">
        <v>1996</v>
      </c>
      <c r="G3" s="90" t="s">
        <v>718</v>
      </c>
      <c r="H3" s="90" t="s">
        <v>11</v>
      </c>
      <c r="I3" s="99">
        <v>80</v>
      </c>
      <c r="J3" s="57">
        <v>176</v>
      </c>
      <c r="K3" s="94" t="s">
        <v>879</v>
      </c>
      <c r="L3" t="str">
        <f>VLOOKUP(C3,ČP2026!$A$3:$C$489,3,FALSE)</f>
        <v>HOUSER Radek</v>
      </c>
    </row>
    <row r="4" spans="1:14" ht="25.5" customHeight="1">
      <c r="A4" s="89">
        <v>3</v>
      </c>
      <c r="B4" s="89">
        <v>3</v>
      </c>
      <c r="C4" s="90">
        <v>9300912</v>
      </c>
      <c r="D4" s="91"/>
      <c r="E4" s="89" t="s">
        <v>252</v>
      </c>
      <c r="F4" s="90">
        <v>2002</v>
      </c>
      <c r="G4" s="90" t="s">
        <v>718</v>
      </c>
      <c r="H4" s="90" t="s">
        <v>251</v>
      </c>
      <c r="I4" s="99">
        <v>60</v>
      </c>
      <c r="J4" s="57">
        <v>132</v>
      </c>
      <c r="K4" s="94" t="s">
        <v>879</v>
      </c>
      <c r="L4" t="str">
        <f>VLOOKUP(C4,ČP2026!$A$3:$C$489,3,FALSE)</f>
        <v>SATO Seigo</v>
      </c>
    </row>
    <row r="5" spans="1:14" ht="25.5" customHeight="1">
      <c r="A5" s="89">
        <v>4</v>
      </c>
      <c r="B5" s="89">
        <v>5</v>
      </c>
      <c r="C5" s="90">
        <v>9040338</v>
      </c>
      <c r="D5" s="91"/>
      <c r="E5" s="89" t="s">
        <v>274</v>
      </c>
      <c r="F5" s="90">
        <v>2007</v>
      </c>
      <c r="G5" s="90" t="s">
        <v>718</v>
      </c>
      <c r="H5" s="90" t="s">
        <v>275</v>
      </c>
      <c r="I5" s="99">
        <v>50</v>
      </c>
      <c r="J5" s="57">
        <v>110</v>
      </c>
      <c r="K5" s="94" t="s">
        <v>879</v>
      </c>
      <c r="L5" t="str">
        <f>VLOOKUP(C5,ČP2026!$A$3:$C$489,3,FALSE)</f>
        <v>JONES Robert</v>
      </c>
    </row>
    <row r="6" spans="1:14" ht="25.5" customHeight="1">
      <c r="A6" s="89">
        <v>5</v>
      </c>
      <c r="B6" s="89">
        <v>12</v>
      </c>
      <c r="C6" s="90">
        <v>9690100</v>
      </c>
      <c r="D6" s="91"/>
      <c r="E6" s="89" t="s">
        <v>270</v>
      </c>
      <c r="F6" s="90">
        <v>1997</v>
      </c>
      <c r="G6" s="90" t="s">
        <v>718</v>
      </c>
      <c r="H6" s="90" t="s">
        <v>93</v>
      </c>
      <c r="I6" s="99">
        <v>45</v>
      </c>
      <c r="J6" s="57">
        <v>99.000000000000014</v>
      </c>
      <c r="K6" s="94" t="s">
        <v>880</v>
      </c>
      <c r="L6" t="str">
        <f>VLOOKUP(C6,ČP2026!$A$3:$C$489,3,FALSE)</f>
        <v>KARPOV Anton</v>
      </c>
    </row>
    <row r="7" spans="1:14" ht="38.25" customHeight="1">
      <c r="A7" s="89">
        <v>6</v>
      </c>
      <c r="B7" s="89">
        <v>19</v>
      </c>
      <c r="C7" s="90">
        <v>9690065</v>
      </c>
      <c r="D7" s="91"/>
      <c r="E7" s="89" t="s">
        <v>271</v>
      </c>
      <c r="F7" s="90">
        <v>1994</v>
      </c>
      <c r="G7" s="90" t="s">
        <v>718</v>
      </c>
      <c r="H7" s="90" t="s">
        <v>93</v>
      </c>
      <c r="I7" s="99">
        <v>40</v>
      </c>
      <c r="J7" s="57">
        <v>88</v>
      </c>
      <c r="K7" s="94" t="s">
        <v>880</v>
      </c>
      <c r="L7" t="str">
        <f>VLOOKUP(C7,ČP2026!$A$3:$C$489,3,FALSE)</f>
        <v>ALEKSANDROVSKYY Roman</v>
      </c>
      <c r="N7">
        <v>6639</v>
      </c>
    </row>
    <row r="8" spans="1:14" ht="25.5" customHeight="1">
      <c r="A8" s="89">
        <v>7</v>
      </c>
      <c r="B8" s="89">
        <v>8</v>
      </c>
      <c r="C8" s="90">
        <v>9300950</v>
      </c>
      <c r="D8" s="91"/>
      <c r="E8" s="89" t="s">
        <v>253</v>
      </c>
      <c r="F8" s="90">
        <v>2003</v>
      </c>
      <c r="G8" s="90" t="s">
        <v>718</v>
      </c>
      <c r="H8" s="90" t="s">
        <v>251</v>
      </c>
      <c r="I8" s="99">
        <v>36</v>
      </c>
      <c r="J8" s="57">
        <v>79.2</v>
      </c>
      <c r="K8" s="94" t="s">
        <v>880</v>
      </c>
      <c r="L8" t="str">
        <f>VLOOKUP(C8,ČP2026!$A$3:$C$489,3,FALSE)</f>
        <v>SHOJI Keita</v>
      </c>
    </row>
    <row r="9" spans="1:14" ht="25.5" customHeight="1">
      <c r="A9" s="89">
        <v>8</v>
      </c>
      <c r="B9" s="89">
        <v>18</v>
      </c>
      <c r="C9" s="90">
        <v>9690160</v>
      </c>
      <c r="D9" s="91"/>
      <c r="E9" s="89" t="s">
        <v>272</v>
      </c>
      <c r="F9" s="90">
        <v>2003</v>
      </c>
      <c r="G9" s="90" t="s">
        <v>718</v>
      </c>
      <c r="H9" s="90" t="s">
        <v>93</v>
      </c>
      <c r="I9" s="99">
        <v>32</v>
      </c>
      <c r="J9" s="57">
        <v>70.400000000000006</v>
      </c>
      <c r="K9" s="94" t="s">
        <v>880</v>
      </c>
      <c r="L9" t="str">
        <f>VLOOKUP(C9,ČP2026!$A$3:$C$489,3,FALSE)</f>
        <v>MALOVANNYI Ivan</v>
      </c>
    </row>
    <row r="10" spans="1:14" ht="25.5" customHeight="1">
      <c r="A10" s="89">
        <v>9</v>
      </c>
      <c r="B10" s="89">
        <v>6</v>
      </c>
      <c r="C10" s="90">
        <v>9155100</v>
      </c>
      <c r="D10" s="90">
        <v>776144</v>
      </c>
      <c r="E10" s="89" t="s">
        <v>358</v>
      </c>
      <c r="F10" s="90">
        <v>2004</v>
      </c>
      <c r="G10" s="90" t="s">
        <v>718</v>
      </c>
      <c r="H10" s="90" t="s">
        <v>11</v>
      </c>
      <c r="I10" s="99">
        <v>29</v>
      </c>
      <c r="J10" s="57">
        <v>63.8</v>
      </c>
      <c r="K10" s="94" t="s">
        <v>881</v>
      </c>
      <c r="L10" t="str">
        <f>VLOOKUP(C10,ČP2026!$A$3:$C$489,3,FALSE)</f>
        <v>POMYKAL Lukas</v>
      </c>
    </row>
    <row r="11" spans="1:14" ht="25.5" customHeight="1">
      <c r="A11" s="89">
        <v>10</v>
      </c>
      <c r="B11" s="89">
        <v>16</v>
      </c>
      <c r="C11" s="90">
        <v>9150386</v>
      </c>
      <c r="D11" s="90">
        <v>776142</v>
      </c>
      <c r="E11" s="89" t="s">
        <v>456</v>
      </c>
      <c r="F11" s="90">
        <v>2007</v>
      </c>
      <c r="G11" s="90" t="s">
        <v>718</v>
      </c>
      <c r="H11" s="90" t="s">
        <v>11</v>
      </c>
      <c r="I11" s="99">
        <v>26</v>
      </c>
      <c r="J11" s="57">
        <v>57.2</v>
      </c>
      <c r="K11" s="94" t="s">
        <v>881</v>
      </c>
      <c r="L11" t="str">
        <f>VLOOKUP(C11,ČP2026!$A$3:$C$489,3,FALSE)</f>
        <v>SOBOTKA Oliver</v>
      </c>
    </row>
    <row r="12" spans="1:14" ht="25.5" customHeight="1">
      <c r="A12" s="89">
        <v>11</v>
      </c>
      <c r="B12" s="89">
        <v>20</v>
      </c>
      <c r="C12" s="90">
        <v>9700074</v>
      </c>
      <c r="D12" s="91"/>
      <c r="E12" s="89" t="s">
        <v>422</v>
      </c>
      <c r="F12" s="90">
        <v>2008</v>
      </c>
      <c r="G12" s="90" t="s">
        <v>718</v>
      </c>
      <c r="H12" s="90" t="s">
        <v>268</v>
      </c>
      <c r="I12" s="99">
        <v>24</v>
      </c>
      <c r="J12" s="57">
        <v>52.8</v>
      </c>
      <c r="K12" s="94" t="s">
        <v>881</v>
      </c>
      <c r="L12" t="str">
        <f>VLOOKUP(C12,ČP2026!$A$3:$C$489,3,FALSE)</f>
        <v>VIGAS Michal Lev</v>
      </c>
    </row>
    <row r="13" spans="1:14" ht="38.25" customHeight="1">
      <c r="A13" s="89">
        <v>12</v>
      </c>
      <c r="B13" s="89">
        <v>10</v>
      </c>
      <c r="C13" s="90">
        <v>9300890</v>
      </c>
      <c r="D13" s="91"/>
      <c r="E13" s="89" t="s">
        <v>889</v>
      </c>
      <c r="F13" s="90">
        <v>2001</v>
      </c>
      <c r="G13" s="90" t="s">
        <v>718</v>
      </c>
      <c r="H13" s="90" t="s">
        <v>251</v>
      </c>
      <c r="I13" s="99">
        <v>22</v>
      </c>
      <c r="J13" s="57">
        <v>48.400000000000013</v>
      </c>
      <c r="K13" s="94" t="s">
        <v>881</v>
      </c>
      <c r="L13" t="str">
        <f>VLOOKUP(C13,ČP2026!$A$3:$C$489,3,FALSE)</f>
        <v>KAWAMURA Shushuke</v>
      </c>
    </row>
    <row r="14" spans="1:14" ht="25.5" customHeight="1">
      <c r="A14" s="89">
        <v>13</v>
      </c>
      <c r="B14" s="89">
        <v>26</v>
      </c>
      <c r="C14" s="90">
        <v>9150310</v>
      </c>
      <c r="D14" s="90">
        <v>776137</v>
      </c>
      <c r="E14" s="89" t="s">
        <v>365</v>
      </c>
      <c r="F14" s="90">
        <v>2004</v>
      </c>
      <c r="G14" s="90" t="s">
        <v>718</v>
      </c>
      <c r="H14" s="90" t="s">
        <v>11</v>
      </c>
      <c r="I14" s="99">
        <v>20</v>
      </c>
      <c r="J14" s="57">
        <v>44</v>
      </c>
      <c r="K14" s="94" t="s">
        <v>881</v>
      </c>
      <c r="L14" t="str">
        <f>VLOOKUP(C14,ČP2026!$A$3:$C$489,3,FALSE)</f>
        <v>TURINSKY Matyas</v>
      </c>
    </row>
    <row r="15" spans="1:14" ht="25.5" customHeight="1">
      <c r="A15" s="89">
        <v>14</v>
      </c>
      <c r="B15" s="89">
        <v>13</v>
      </c>
      <c r="C15" s="90">
        <v>9150187</v>
      </c>
      <c r="D15" s="90">
        <v>776392</v>
      </c>
      <c r="E15" s="89" t="s">
        <v>362</v>
      </c>
      <c r="F15" s="90">
        <v>2000</v>
      </c>
      <c r="G15" s="90" t="s">
        <v>718</v>
      </c>
      <c r="H15" s="90" t="s">
        <v>11</v>
      </c>
      <c r="I15" s="99">
        <v>18</v>
      </c>
      <c r="J15" s="57">
        <v>39.6</v>
      </c>
      <c r="K15" s="94" t="s">
        <v>881</v>
      </c>
      <c r="L15" t="str">
        <f>VLOOKUP(C15,ČP2026!$A$3:$C$489,3,FALSE)</f>
        <v>CHOURA Krystof</v>
      </c>
    </row>
    <row r="16" spans="1:14" ht="25.5" customHeight="1">
      <c r="A16" s="89">
        <v>15</v>
      </c>
      <c r="B16" s="89">
        <v>9</v>
      </c>
      <c r="C16" s="90">
        <v>9700073</v>
      </c>
      <c r="D16" s="91"/>
      <c r="E16" s="89" t="s">
        <v>421</v>
      </c>
      <c r="F16" s="90">
        <v>2008</v>
      </c>
      <c r="G16" s="90" t="s">
        <v>718</v>
      </c>
      <c r="H16" s="90" t="s">
        <v>268</v>
      </c>
      <c r="I16" s="99">
        <v>16</v>
      </c>
      <c r="J16" s="57">
        <v>35.200000000000003</v>
      </c>
      <c r="K16" s="94" t="s">
        <v>881</v>
      </c>
      <c r="L16" t="str">
        <f>VLOOKUP(C16,ČP2026!$A$3:$C$489,3,FALSE)</f>
        <v>SEBESTA Oliver</v>
      </c>
    </row>
    <row r="17" spans="1:12" ht="25.5" customHeight="1">
      <c r="A17" s="89">
        <v>16</v>
      </c>
      <c r="B17" s="89">
        <v>11</v>
      </c>
      <c r="C17" s="90">
        <v>9150334</v>
      </c>
      <c r="D17" s="90">
        <v>776393</v>
      </c>
      <c r="E17" s="89" t="s">
        <v>357</v>
      </c>
      <c r="F17" s="90">
        <v>2005</v>
      </c>
      <c r="G17" s="90" t="s">
        <v>718</v>
      </c>
      <c r="H17" s="90" t="s">
        <v>11</v>
      </c>
      <c r="I17" s="99">
        <v>15</v>
      </c>
      <c r="J17" s="57">
        <v>33</v>
      </c>
      <c r="K17" s="94" t="s">
        <v>881</v>
      </c>
      <c r="L17" t="str">
        <f>VLOOKUP(C17,ČP2026!$A$3:$C$489,3,FALSE)</f>
        <v>TROJAN Vojtech</v>
      </c>
    </row>
    <row r="18" spans="1:12" ht="25.5" customHeight="1">
      <c r="A18" s="89">
        <v>17</v>
      </c>
      <c r="B18" s="89">
        <v>7</v>
      </c>
      <c r="C18" s="90">
        <v>9290492</v>
      </c>
      <c r="D18" s="91"/>
      <c r="E18" s="89" t="s">
        <v>394</v>
      </c>
      <c r="F18" s="90">
        <v>2006</v>
      </c>
      <c r="G18" s="90" t="s">
        <v>718</v>
      </c>
      <c r="H18" s="90" t="s">
        <v>393</v>
      </c>
      <c r="I18" s="99">
        <v>14</v>
      </c>
      <c r="J18" s="57">
        <v>30.8</v>
      </c>
      <c r="K18" s="94" t="s">
        <v>883</v>
      </c>
      <c r="L18" t="str">
        <f>VLOOKUP(C18,ČP2026!$A$3:$C$489,3,FALSE)</f>
        <v>COSTA Tommaso</v>
      </c>
    </row>
    <row r="19" spans="1:12" ht="25.5" customHeight="1">
      <c r="A19" s="89">
        <v>18</v>
      </c>
      <c r="B19" s="89">
        <v>14</v>
      </c>
      <c r="C19" s="90">
        <v>9301183</v>
      </c>
      <c r="D19" s="91"/>
      <c r="E19" s="89" t="s">
        <v>405</v>
      </c>
      <c r="F19" s="90">
        <v>2008</v>
      </c>
      <c r="G19" s="90" t="s">
        <v>718</v>
      </c>
      <c r="H19" s="90" t="s">
        <v>251</v>
      </c>
      <c r="I19" s="99">
        <v>13</v>
      </c>
      <c r="J19" s="57">
        <v>28.6</v>
      </c>
      <c r="K19" s="94" t="s">
        <v>883</v>
      </c>
      <c r="L19" t="str">
        <f>VLOOKUP(C19,ČP2026!$A$3:$C$489,3,FALSE)</f>
        <v>ODA Ibuki</v>
      </c>
    </row>
    <row r="20" spans="1:12" ht="25.5" customHeight="1">
      <c r="A20" s="89">
        <v>19</v>
      </c>
      <c r="B20" s="89">
        <v>15</v>
      </c>
      <c r="C20" s="90">
        <v>9150353</v>
      </c>
      <c r="D20" s="90">
        <v>775680</v>
      </c>
      <c r="E20" s="89" t="s">
        <v>462</v>
      </c>
      <c r="F20" s="90">
        <v>2008</v>
      </c>
      <c r="G20" s="90" t="s">
        <v>718</v>
      </c>
      <c r="H20" s="90" t="s">
        <v>11</v>
      </c>
      <c r="I20" s="99">
        <v>12</v>
      </c>
      <c r="J20" s="57">
        <v>26.4</v>
      </c>
      <c r="K20" s="94" t="s">
        <v>883</v>
      </c>
      <c r="L20" t="str">
        <f>VLOOKUP(C20,ČP2026!$A$3:$C$489,3,FALSE)</f>
        <v>SKANDERA Matyas</v>
      </c>
    </row>
    <row r="21" spans="1:12" ht="25.5" customHeight="1">
      <c r="A21" s="89">
        <v>20</v>
      </c>
      <c r="B21" s="89">
        <v>22</v>
      </c>
      <c r="C21" s="90">
        <v>9400127</v>
      </c>
      <c r="D21" s="91"/>
      <c r="E21" s="89" t="s">
        <v>717</v>
      </c>
      <c r="F21" s="90">
        <v>1997</v>
      </c>
      <c r="G21" s="90" t="s">
        <v>718</v>
      </c>
      <c r="H21" s="90" t="s">
        <v>719</v>
      </c>
      <c r="I21" s="99">
        <v>11</v>
      </c>
      <c r="J21" s="57">
        <v>24.2</v>
      </c>
      <c r="K21" s="94" t="s">
        <v>883</v>
      </c>
      <c r="L21" t="str">
        <f>VLOOKUP(C21,ČP2026!$A$3:$C$489,3,FALSE)</f>
        <v>Braunius Stijn</v>
      </c>
    </row>
    <row r="22" spans="1:12" ht="25.5" customHeight="1">
      <c r="A22" s="89">
        <v>21</v>
      </c>
      <c r="B22" s="89">
        <v>25</v>
      </c>
      <c r="C22" s="90">
        <v>9040378</v>
      </c>
      <c r="D22" s="91"/>
      <c r="E22" s="89" t="s">
        <v>890</v>
      </c>
      <c r="F22" s="90">
        <v>2007</v>
      </c>
      <c r="G22" s="90" t="s">
        <v>718</v>
      </c>
      <c r="H22" s="90" t="s">
        <v>275</v>
      </c>
      <c r="I22" s="99">
        <v>10</v>
      </c>
      <c r="J22" s="57">
        <v>22</v>
      </c>
      <c r="K22" s="94" t="s">
        <v>883</v>
      </c>
      <c r="L22" t="str">
        <f>VLOOKUP(C22,ČP2026!$A$3:$C$489,3,FALSE)</f>
        <v>MERCIECA Phoneix</v>
      </c>
    </row>
    <row r="23" spans="1:12" ht="25.5" customHeight="1">
      <c r="A23" s="89">
        <v>22</v>
      </c>
      <c r="B23" s="89">
        <v>28</v>
      </c>
      <c r="C23" s="90">
        <v>9150418</v>
      </c>
      <c r="D23" s="90">
        <v>777425</v>
      </c>
      <c r="E23" s="89" t="s">
        <v>749</v>
      </c>
      <c r="F23" s="90">
        <v>2010</v>
      </c>
      <c r="G23" s="90" t="s">
        <v>718</v>
      </c>
      <c r="H23" s="90" t="s">
        <v>11</v>
      </c>
      <c r="I23" s="99">
        <v>9</v>
      </c>
      <c r="J23" s="57">
        <v>19.8</v>
      </c>
      <c r="K23" s="94" t="s">
        <v>883</v>
      </c>
      <c r="L23" t="str">
        <f>VLOOKUP(C23,ČP2026!$A$3:$C$489,3,FALSE)</f>
        <v>Laboda Matthew</v>
      </c>
    </row>
    <row r="24" spans="1:12" ht="25.5" customHeight="1">
      <c r="A24" s="89">
        <v>23</v>
      </c>
      <c r="B24" s="89">
        <v>29</v>
      </c>
      <c r="C24" s="90">
        <v>9700079</v>
      </c>
      <c r="D24" s="91"/>
      <c r="E24" s="89" t="s">
        <v>424</v>
      </c>
      <c r="F24" s="90">
        <v>2009</v>
      </c>
      <c r="G24" s="90" t="s">
        <v>718</v>
      </c>
      <c r="H24" s="90" t="s">
        <v>268</v>
      </c>
      <c r="I24" s="99">
        <v>8</v>
      </c>
      <c r="J24" s="57">
        <v>17.600000000000001</v>
      </c>
      <c r="K24" s="94" t="s">
        <v>883</v>
      </c>
      <c r="L24" t="str">
        <f>VLOOKUP(C24,ČP2026!$A$3:$C$489,3,FALSE)</f>
        <v>VIGAS Oliver</v>
      </c>
    </row>
    <row r="25" spans="1:12" ht="38.25" customHeight="1">
      <c r="A25" s="89">
        <v>24</v>
      </c>
      <c r="B25" s="89">
        <v>32</v>
      </c>
      <c r="C25" s="90">
        <v>9290525</v>
      </c>
      <c r="D25" s="91"/>
      <c r="E25" s="89" t="s">
        <v>398</v>
      </c>
      <c r="F25" s="90">
        <v>2007</v>
      </c>
      <c r="G25" s="90" t="s">
        <v>718</v>
      </c>
      <c r="H25" s="90" t="s">
        <v>393</v>
      </c>
      <c r="I25" s="99">
        <v>7</v>
      </c>
      <c r="J25" s="57">
        <v>15.4</v>
      </c>
      <c r="K25" s="94" t="s">
        <v>883</v>
      </c>
      <c r="L25" t="str">
        <f>VLOOKUP(C25,ČP2026!$A$3:$C$489,3,FALSE)</f>
        <v>NIGRO Alessandro</v>
      </c>
    </row>
    <row r="26" spans="1:12" ht="25.5" customHeight="1">
      <c r="A26" s="89">
        <v>25</v>
      </c>
      <c r="B26" s="89">
        <v>4</v>
      </c>
      <c r="C26" s="90">
        <v>9300956</v>
      </c>
      <c r="D26" s="91"/>
      <c r="E26" s="89" t="s">
        <v>255</v>
      </c>
      <c r="F26" s="90">
        <v>2004</v>
      </c>
      <c r="G26" s="90" t="s">
        <v>718</v>
      </c>
      <c r="H26" s="90" t="s">
        <v>251</v>
      </c>
      <c r="I26" s="99">
        <v>6</v>
      </c>
      <c r="J26" s="57">
        <v>13.2</v>
      </c>
      <c r="K26" s="94" t="s">
        <v>883</v>
      </c>
      <c r="L26" t="str">
        <f>VLOOKUP(C26,ČP2026!$A$3:$C$489,3,FALSE)</f>
        <v>KIYOTA Kenshin</v>
      </c>
    </row>
    <row r="27" spans="1:12" ht="25.5" customHeight="1">
      <c r="A27" s="89">
        <v>26</v>
      </c>
      <c r="B27" s="89">
        <v>21</v>
      </c>
      <c r="C27" s="90">
        <v>9150319</v>
      </c>
      <c r="D27" s="91"/>
      <c r="E27" s="89" t="s">
        <v>723</v>
      </c>
      <c r="F27" s="90">
        <v>2004</v>
      </c>
      <c r="G27" s="90" t="s">
        <v>718</v>
      </c>
      <c r="H27" s="90" t="s">
        <v>11</v>
      </c>
      <c r="I27" s="99">
        <v>5</v>
      </c>
      <c r="J27" s="57">
        <v>11</v>
      </c>
      <c r="K27" s="94" t="s">
        <v>883</v>
      </c>
      <c r="L27" t="str">
        <f>VLOOKUP(C27,ČP2026!$A$3:$C$489,3,FALSE)</f>
        <v>Peterka Matyas</v>
      </c>
    </row>
    <row r="28" spans="1:12" ht="25.5" customHeight="1">
      <c r="A28" s="89">
        <v>27</v>
      </c>
      <c r="B28" s="89">
        <v>24</v>
      </c>
      <c r="C28" s="90">
        <v>9150396</v>
      </c>
      <c r="D28" s="90">
        <v>776152</v>
      </c>
      <c r="E28" s="89" t="s">
        <v>463</v>
      </c>
      <c r="F28" s="90">
        <v>2008</v>
      </c>
      <c r="G28" s="90" t="s">
        <v>718</v>
      </c>
      <c r="H28" s="90" t="s">
        <v>11</v>
      </c>
      <c r="I28" s="99">
        <v>4.5</v>
      </c>
      <c r="J28" s="57">
        <v>9.9</v>
      </c>
      <c r="K28" s="94" t="s">
        <v>883</v>
      </c>
      <c r="L28" t="str">
        <f>VLOOKUP(C28,ČP2026!$A$3:$C$489,3,FALSE)</f>
        <v>VYTVAR Martin</v>
      </c>
    </row>
    <row r="29" spans="1:12" ht="25.5" customHeight="1">
      <c r="A29" s="89">
        <v>28</v>
      </c>
      <c r="B29" s="89">
        <v>27</v>
      </c>
      <c r="C29" s="90">
        <v>9290499</v>
      </c>
      <c r="D29" s="91"/>
      <c r="E29" s="89" t="s">
        <v>400</v>
      </c>
      <c r="F29" s="90">
        <v>2006</v>
      </c>
      <c r="G29" s="90" t="s">
        <v>718</v>
      </c>
      <c r="H29" s="90" t="s">
        <v>393</v>
      </c>
      <c r="I29" s="99">
        <v>4</v>
      </c>
      <c r="J29" s="57">
        <v>8.8000000000000007</v>
      </c>
      <c r="K29" s="94" t="s">
        <v>883</v>
      </c>
      <c r="L29" t="str">
        <f>VLOOKUP(C29,ČP2026!$A$3:$C$489,3,FALSE)</f>
        <v>ZINICOLA Samuel</v>
      </c>
    </row>
    <row r="30" spans="1:12" ht="25.5" customHeight="1">
      <c r="A30" s="89">
        <v>29</v>
      </c>
      <c r="B30" s="89">
        <v>30</v>
      </c>
      <c r="C30" s="90">
        <v>9150423</v>
      </c>
      <c r="D30" s="90">
        <v>773744</v>
      </c>
      <c r="E30" s="89" t="s">
        <v>750</v>
      </c>
      <c r="F30" s="90">
        <v>2010</v>
      </c>
      <c r="G30" s="90" t="s">
        <v>718</v>
      </c>
      <c r="H30" s="90" t="s">
        <v>11</v>
      </c>
      <c r="I30" s="99">
        <v>3.6</v>
      </c>
      <c r="J30" s="57">
        <v>7.9200000000000008</v>
      </c>
      <c r="K30" s="94" t="s">
        <v>883</v>
      </c>
      <c r="L30" t="str">
        <f>VLOOKUP(C30,ČP2026!$A$3:$C$489,3,FALSE)</f>
        <v>Kohout Vojtěch</v>
      </c>
    </row>
    <row r="31" spans="1:12" ht="25.5" customHeight="1">
      <c r="A31" s="89">
        <v>30</v>
      </c>
      <c r="B31" s="89">
        <v>34</v>
      </c>
      <c r="C31" s="90">
        <v>9430048</v>
      </c>
      <c r="D31" s="91"/>
      <c r="E31" s="89" t="s">
        <v>257</v>
      </c>
      <c r="F31" s="90">
        <v>1989</v>
      </c>
      <c r="G31" s="90" t="s">
        <v>718</v>
      </c>
      <c r="H31" s="90" t="s">
        <v>16</v>
      </c>
      <c r="I31" s="99">
        <v>3.2</v>
      </c>
      <c r="J31" s="57">
        <v>7.0400000000000009</v>
      </c>
      <c r="K31" s="94" t="s">
        <v>883</v>
      </c>
      <c r="L31" t="str">
        <f>VLOOKUP(C31,ČP2026!$A$3:$C$489,3,FALSE)</f>
        <v>FORYS Marek</v>
      </c>
    </row>
    <row r="32" spans="1:12" ht="25.5" customHeight="1">
      <c r="A32" s="89">
        <v>31</v>
      </c>
      <c r="B32" s="89">
        <v>42</v>
      </c>
      <c r="C32" s="90">
        <v>9290569</v>
      </c>
      <c r="D32" s="91"/>
      <c r="E32" s="89" t="s">
        <v>399</v>
      </c>
      <c r="F32" s="90">
        <v>2009</v>
      </c>
      <c r="G32" s="90" t="s">
        <v>718</v>
      </c>
      <c r="H32" s="90" t="s">
        <v>393</v>
      </c>
      <c r="I32" s="99">
        <v>2.8</v>
      </c>
      <c r="J32" s="57">
        <v>6.16</v>
      </c>
      <c r="K32" s="94" t="s">
        <v>883</v>
      </c>
      <c r="L32" t="str">
        <f>VLOOKUP(C32,ČP2026!$A$3:$C$489,3,FALSE)</f>
        <v>RATTI Michele</v>
      </c>
    </row>
    <row r="33" spans="1:12" ht="25.5" customHeight="1">
      <c r="A33" s="89">
        <v>32</v>
      </c>
      <c r="B33" s="89">
        <v>49</v>
      </c>
      <c r="C33" s="90">
        <v>9150409</v>
      </c>
      <c r="D33" s="90">
        <v>777005</v>
      </c>
      <c r="E33" s="89" t="s">
        <v>477</v>
      </c>
      <c r="F33" s="90">
        <v>2009</v>
      </c>
      <c r="G33" s="90" t="s">
        <v>718</v>
      </c>
      <c r="H33" s="90" t="s">
        <v>11</v>
      </c>
      <c r="I33" s="99">
        <v>2.6</v>
      </c>
      <c r="J33" s="57">
        <v>5.7200000000000006</v>
      </c>
      <c r="K33" s="94" t="s">
        <v>883</v>
      </c>
      <c r="L33" t="str">
        <f>VLOOKUP(C33,ČP2026!$A$3:$C$489,3,FALSE)</f>
        <v>TYKVA Adam</v>
      </c>
    </row>
    <row r="34" spans="1:12" ht="25.5" customHeight="1">
      <c r="A34" s="89">
        <v>33</v>
      </c>
      <c r="B34" s="91">
        <v>23</v>
      </c>
      <c r="C34" s="90">
        <v>9240055</v>
      </c>
      <c r="D34" s="91"/>
      <c r="E34" s="89" t="s">
        <v>283</v>
      </c>
      <c r="F34" s="90">
        <v>2009</v>
      </c>
      <c r="G34" s="90" t="s">
        <v>718</v>
      </c>
      <c r="H34" s="90" t="s">
        <v>388</v>
      </c>
      <c r="I34" s="99">
        <v>2.4</v>
      </c>
      <c r="J34" s="57">
        <v>5.28</v>
      </c>
      <c r="K34" s="94" t="s">
        <v>906</v>
      </c>
      <c r="L34" t="str">
        <f>VLOOKUP(C34,ČP2026!$A$3:$C$489,3,FALSE)</f>
        <v>TOTH Benedek</v>
      </c>
    </row>
    <row r="35" spans="1:12" ht="25.5" customHeight="1">
      <c r="A35" s="89">
        <v>34</v>
      </c>
      <c r="B35" s="91">
        <v>31</v>
      </c>
      <c r="C35" s="90">
        <v>9050336</v>
      </c>
      <c r="D35" s="91"/>
      <c r="E35" s="89" t="s">
        <v>285</v>
      </c>
      <c r="F35" s="90">
        <v>2009</v>
      </c>
      <c r="G35" s="90" t="s">
        <v>718</v>
      </c>
      <c r="H35" s="90" t="s">
        <v>163</v>
      </c>
      <c r="I35" s="99">
        <v>2.2000000000000002</v>
      </c>
      <c r="J35" s="57">
        <v>4.8400000000000007</v>
      </c>
      <c r="K35" s="94" t="s">
        <v>906</v>
      </c>
      <c r="L35" t="str">
        <f>VLOOKUP(C35,ČP2026!$A$3:$C$489,3,FALSE)</f>
        <v>KLEIN Tobias</v>
      </c>
    </row>
    <row r="36" spans="1:12" ht="25.5" customHeight="1">
      <c r="A36" s="89">
        <v>35</v>
      </c>
      <c r="B36" s="91">
        <v>35</v>
      </c>
      <c r="C36" s="90">
        <v>9150426</v>
      </c>
      <c r="D36" s="90">
        <v>776904</v>
      </c>
      <c r="E36" s="89" t="s">
        <v>720</v>
      </c>
      <c r="F36" s="90">
        <v>2010</v>
      </c>
      <c r="G36" s="90" t="s">
        <v>718</v>
      </c>
      <c r="H36" s="90" t="s">
        <v>11</v>
      </c>
      <c r="I36" s="99">
        <v>2</v>
      </c>
      <c r="J36" s="57">
        <v>4.4000000000000004</v>
      </c>
      <c r="K36" s="94" t="s">
        <v>906</v>
      </c>
      <c r="L36" t="str">
        <f>VLOOKUP(C36,ČP2026!$A$3:$C$489,3,FALSE)</f>
        <v>Chalupník Martin</v>
      </c>
    </row>
    <row r="37" spans="1:12" ht="25.5" customHeight="1">
      <c r="A37" s="89">
        <v>36</v>
      </c>
      <c r="B37" s="91">
        <v>36</v>
      </c>
      <c r="C37" s="90">
        <v>9050339</v>
      </c>
      <c r="D37" s="91"/>
      <c r="E37" s="89" t="s">
        <v>286</v>
      </c>
      <c r="F37" s="90">
        <v>2010</v>
      </c>
      <c r="G37" s="90" t="s">
        <v>718</v>
      </c>
      <c r="H37" s="90" t="s">
        <v>163</v>
      </c>
      <c r="I37" s="99">
        <v>1.97</v>
      </c>
      <c r="J37" s="57">
        <v>4.3340000000000014</v>
      </c>
      <c r="K37" s="94" t="s">
        <v>906</v>
      </c>
      <c r="L37" t="str">
        <f>VLOOKUP(C37,ČP2026!$A$3:$C$489,3,FALSE)</f>
        <v>STEMER Adrian</v>
      </c>
    </row>
    <row r="38" spans="1:12" ht="25.5" customHeight="1">
      <c r="A38" s="89">
        <v>37</v>
      </c>
      <c r="B38" s="91">
        <v>38</v>
      </c>
      <c r="C38" s="90">
        <v>9150429</v>
      </c>
      <c r="D38" s="90">
        <v>773749</v>
      </c>
      <c r="E38" s="89" t="s">
        <v>725</v>
      </c>
      <c r="F38" s="90">
        <v>2010</v>
      </c>
      <c r="G38" s="90" t="s">
        <v>718</v>
      </c>
      <c r="H38" s="90" t="s">
        <v>11</v>
      </c>
      <c r="I38" s="99">
        <v>1.94</v>
      </c>
      <c r="J38" s="57">
        <v>4.2679999999999998</v>
      </c>
      <c r="K38" s="94" t="s">
        <v>906</v>
      </c>
      <c r="L38" t="str">
        <f>VLOOKUP(C38,ČP2026!$A$3:$C$489,3,FALSE)</f>
        <v>Vácha David</v>
      </c>
    </row>
    <row r="39" spans="1:12" ht="25.5" customHeight="1">
      <c r="A39" s="89">
        <v>38</v>
      </c>
      <c r="B39" s="91">
        <v>39</v>
      </c>
      <c r="C39" s="90">
        <v>9150430</v>
      </c>
      <c r="D39" s="90">
        <v>773740</v>
      </c>
      <c r="E39" s="89" t="s">
        <v>721</v>
      </c>
      <c r="F39" s="90">
        <v>2010</v>
      </c>
      <c r="G39" s="90" t="s">
        <v>718</v>
      </c>
      <c r="H39" s="90" t="s">
        <v>11</v>
      </c>
      <c r="I39" s="99">
        <v>1.91</v>
      </c>
      <c r="J39" s="57">
        <v>4.202</v>
      </c>
      <c r="K39" s="94" t="s">
        <v>906</v>
      </c>
      <c r="L39" t="str">
        <f>VLOOKUP(C39,ČP2026!$A$3:$C$489,3,FALSE)</f>
        <v>Bačík Ondřej</v>
      </c>
    </row>
    <row r="40" spans="1:12" ht="25.5" customHeight="1">
      <c r="A40" s="89">
        <v>39</v>
      </c>
      <c r="B40" s="89">
        <v>40</v>
      </c>
      <c r="C40" s="90">
        <v>9150383</v>
      </c>
      <c r="D40" s="90">
        <v>776164</v>
      </c>
      <c r="E40" s="89" t="s">
        <v>366</v>
      </c>
      <c r="F40" s="90">
        <v>1975</v>
      </c>
      <c r="G40" s="90" t="s">
        <v>718</v>
      </c>
      <c r="H40" s="90" t="s">
        <v>11</v>
      </c>
      <c r="I40" s="99">
        <v>1.88</v>
      </c>
      <c r="J40" s="57">
        <v>4.1360000000000001</v>
      </c>
      <c r="K40" s="94" t="s">
        <v>906</v>
      </c>
      <c r="L40" t="str">
        <f>VLOOKUP(C40,ČP2026!$A$3:$C$489,3,FALSE)</f>
        <v>PANUSKA Premysl</v>
      </c>
    </row>
    <row r="41" spans="1:12" ht="25.5" customHeight="1">
      <c r="A41" s="89">
        <v>40</v>
      </c>
      <c r="B41" s="89">
        <v>41</v>
      </c>
      <c r="C41" s="90">
        <v>9240044</v>
      </c>
      <c r="D41" s="91"/>
      <c r="E41" s="89" t="s">
        <v>391</v>
      </c>
      <c r="F41" s="90">
        <v>2006</v>
      </c>
      <c r="G41" s="90" t="s">
        <v>718</v>
      </c>
      <c r="H41" s="90" t="s">
        <v>388</v>
      </c>
      <c r="I41" s="99">
        <v>1.85</v>
      </c>
      <c r="J41" s="57">
        <v>4.07</v>
      </c>
      <c r="K41" s="94" t="s">
        <v>906</v>
      </c>
      <c r="L41" t="str">
        <f>VLOOKUP(C41,ČP2026!$A$3:$C$489,3,FALSE)</f>
        <v>BARABAS Balint</v>
      </c>
    </row>
    <row r="42" spans="1:12" ht="25.5" customHeight="1">
      <c r="A42" s="89">
        <v>41</v>
      </c>
      <c r="B42" s="91">
        <v>43</v>
      </c>
      <c r="C42" s="90">
        <v>9290561</v>
      </c>
      <c r="D42" s="91"/>
      <c r="E42" s="89" t="s">
        <v>401</v>
      </c>
      <c r="F42" s="90">
        <v>2008</v>
      </c>
      <c r="G42" s="90" t="s">
        <v>718</v>
      </c>
      <c r="H42" s="90" t="s">
        <v>393</v>
      </c>
      <c r="I42" s="99">
        <v>1.82</v>
      </c>
      <c r="J42" s="57">
        <v>4.0039999999999996</v>
      </c>
      <c r="K42" s="94" t="s">
        <v>906</v>
      </c>
      <c r="L42" t="str">
        <f>VLOOKUP(C42,ČP2026!$A$3:$C$489,3,FALSE)</f>
        <v>MORINA Federico</v>
      </c>
    </row>
    <row r="43" spans="1:12" ht="38.25" customHeight="1">
      <c r="A43" s="89">
        <v>42</v>
      </c>
      <c r="B43" s="91">
        <v>44</v>
      </c>
      <c r="C43" s="90">
        <v>9150435</v>
      </c>
      <c r="D43" s="90">
        <v>776148</v>
      </c>
      <c r="E43" s="89" t="s">
        <v>892</v>
      </c>
      <c r="F43" s="90">
        <v>2010</v>
      </c>
      <c r="G43" s="90" t="s">
        <v>718</v>
      </c>
      <c r="H43" s="90" t="s">
        <v>11</v>
      </c>
      <c r="I43" s="99">
        <v>1.79</v>
      </c>
      <c r="J43" s="57">
        <v>3.9380000000000002</v>
      </c>
      <c r="K43" s="94" t="s">
        <v>906</v>
      </c>
      <c r="L43" t="str">
        <f>VLOOKUP(C43,ČP2026!$A$3:$C$489,3,FALSE)</f>
        <v>Puchta Patrik Lucas</v>
      </c>
    </row>
    <row r="44" spans="1:12" ht="25.5" customHeight="1">
      <c r="A44" s="89">
        <v>43</v>
      </c>
      <c r="B44" s="91">
        <v>47</v>
      </c>
      <c r="C44" s="90">
        <v>9430195</v>
      </c>
      <c r="D44" s="91"/>
      <c r="E44" s="89" t="s">
        <v>894</v>
      </c>
      <c r="F44" s="90">
        <v>1985</v>
      </c>
      <c r="G44" s="90" t="s">
        <v>718</v>
      </c>
      <c r="H44" s="90" t="s">
        <v>16</v>
      </c>
      <c r="I44" s="99">
        <v>1.76</v>
      </c>
      <c r="J44" s="57">
        <v>3.8719999999999999</v>
      </c>
      <c r="K44" s="94" t="s">
        <v>906</v>
      </c>
      <c r="L44" t="str">
        <f>VLOOKUP(C44,ČP2026!$A$3:$C$489,3,FALSE)</f>
        <v>Kedzior dariusz</v>
      </c>
    </row>
    <row r="45" spans="1:12" ht="38.25" customHeight="1">
      <c r="A45" s="89">
        <v>44</v>
      </c>
      <c r="B45" s="89">
        <v>48</v>
      </c>
      <c r="C45" s="90">
        <v>9690196</v>
      </c>
      <c r="D45" s="91"/>
      <c r="E45" s="89" t="s">
        <v>431</v>
      </c>
      <c r="F45" s="90">
        <v>2010</v>
      </c>
      <c r="G45" s="90" t="s">
        <v>718</v>
      </c>
      <c r="H45" s="90" t="s">
        <v>93</v>
      </c>
      <c r="I45" s="99">
        <v>1.73</v>
      </c>
      <c r="J45" s="57">
        <v>3.806</v>
      </c>
      <c r="K45" s="94" t="s">
        <v>906</v>
      </c>
      <c r="L45" t="str">
        <f>VLOOKUP(C45,ČP2026!$A$3:$C$489,3,FALSE)</f>
        <v>ONISHCHUK Serafim</v>
      </c>
    </row>
    <row r="46" spans="1:12" ht="25.5" customHeight="1">
      <c r="A46" s="89">
        <v>45</v>
      </c>
      <c r="B46" s="91">
        <v>51</v>
      </c>
      <c r="C46" s="90">
        <v>9290526</v>
      </c>
      <c r="D46" s="91"/>
      <c r="E46" s="89" t="s">
        <v>403</v>
      </c>
      <c r="F46" s="90">
        <v>2007</v>
      </c>
      <c r="G46" s="90" t="s">
        <v>718</v>
      </c>
      <c r="H46" s="90" t="s">
        <v>393</v>
      </c>
      <c r="I46" s="99">
        <v>1.7</v>
      </c>
      <c r="J46" s="57">
        <v>3.74</v>
      </c>
      <c r="K46" s="94" t="s">
        <v>906</v>
      </c>
      <c r="L46" t="str">
        <f>VLOOKUP(C46,ČP2026!$A$3:$C$489,3,FALSE)</f>
        <v>AIROLDI Loris</v>
      </c>
    </row>
    <row r="47" spans="1:12" ht="25.5" customHeight="1">
      <c r="A47" s="89">
        <v>46</v>
      </c>
      <c r="B47" s="91">
        <v>52</v>
      </c>
      <c r="C47" s="90">
        <v>9290568</v>
      </c>
      <c r="D47" s="91"/>
      <c r="E47" s="89" t="s">
        <v>404</v>
      </c>
      <c r="F47" s="90">
        <v>2009</v>
      </c>
      <c r="G47" s="90" t="s">
        <v>718</v>
      </c>
      <c r="H47" s="90" t="s">
        <v>393</v>
      </c>
      <c r="I47" s="99">
        <v>1.67</v>
      </c>
      <c r="K47" s="94" t="s">
        <v>906</v>
      </c>
      <c r="L47" t="str">
        <f>VLOOKUP(C47,ČP2026!$A$3:$C$489,3,FALSE)</f>
        <v>MATTEI Cesare</v>
      </c>
    </row>
    <row r="48" spans="1:12" ht="25.5" customHeight="1">
      <c r="A48" s="89">
        <v>47</v>
      </c>
      <c r="B48" s="91">
        <v>45</v>
      </c>
      <c r="C48" s="90">
        <v>9290572</v>
      </c>
      <c r="D48" s="91"/>
      <c r="E48" s="89" t="s">
        <v>402</v>
      </c>
      <c r="F48" s="90">
        <v>2009</v>
      </c>
      <c r="G48" s="90" t="s">
        <v>718</v>
      </c>
      <c r="H48" s="90" t="s">
        <v>393</v>
      </c>
      <c r="I48" s="99">
        <v>1.64</v>
      </c>
      <c r="K48" s="94" t="s">
        <v>906</v>
      </c>
      <c r="L48" t="str">
        <f>VLOOKUP(C48,ČP2026!$A$3:$C$489,3,FALSE)</f>
        <v>MENEGALDO Daniel</v>
      </c>
    </row>
    <row r="49" spans="1:12" ht="25.5" customHeight="1">
      <c r="A49" s="89">
        <v>48</v>
      </c>
      <c r="B49" s="91">
        <v>46</v>
      </c>
      <c r="C49" s="90">
        <v>9680020</v>
      </c>
      <c r="D49" s="91"/>
      <c r="E49" s="89" t="s">
        <v>245</v>
      </c>
      <c r="F49" s="90">
        <v>2004</v>
      </c>
      <c r="G49" s="90" t="s">
        <v>718</v>
      </c>
      <c r="H49" s="90" t="s">
        <v>246</v>
      </c>
      <c r="I49" s="99">
        <v>1.61</v>
      </c>
      <c r="K49" s="94" t="s">
        <v>906</v>
      </c>
      <c r="L49" t="str">
        <f>VLOOKUP(C49,ČP2026!$A$3:$C$489,3,FALSE)</f>
        <v>KHANSARI Amir</v>
      </c>
    </row>
    <row r="50" spans="1:12" ht="25.5" customHeight="1">
      <c r="A50" s="89">
        <v>49</v>
      </c>
      <c r="B50" s="91">
        <v>50</v>
      </c>
      <c r="C50" s="90">
        <v>9150425</v>
      </c>
      <c r="D50" s="90">
        <v>777428</v>
      </c>
      <c r="E50" s="89" t="s">
        <v>727</v>
      </c>
      <c r="F50" s="90">
        <v>2010</v>
      </c>
      <c r="G50" s="90" t="s">
        <v>718</v>
      </c>
      <c r="H50" s="90" t="s">
        <v>11</v>
      </c>
      <c r="I50" s="99">
        <v>1.58</v>
      </c>
      <c r="K50" s="94" t="s">
        <v>906</v>
      </c>
      <c r="L50" t="str">
        <f>VLOOKUP(C50,ČP2026!$A$3:$C$489,3,FALSE)</f>
        <v>Wagner Tadeáš</v>
      </c>
    </row>
    <row r="51" spans="1:12" ht="25.5" customHeight="1">
      <c r="A51" s="89">
        <v>50</v>
      </c>
      <c r="B51" s="91">
        <v>53</v>
      </c>
      <c r="C51" s="90">
        <v>9150436</v>
      </c>
      <c r="D51" s="90">
        <v>773756</v>
      </c>
      <c r="E51" s="89" t="s">
        <v>480</v>
      </c>
      <c r="F51" s="90">
        <v>2010</v>
      </c>
      <c r="G51" s="90" t="s">
        <v>718</v>
      </c>
      <c r="H51" s="90" t="s">
        <v>11</v>
      </c>
      <c r="I51" s="99">
        <v>1.55</v>
      </c>
      <c r="K51" s="94" t="s">
        <v>906</v>
      </c>
      <c r="L51" t="str">
        <f>VLOOKUP(C51,ČP2026!$A$3:$C$489,3,FALSE)</f>
        <v>Petrzilka Jan</v>
      </c>
    </row>
    <row r="52" spans="1:12">
      <c r="K52" s="94"/>
    </row>
    <row r="53" spans="1:12" ht="25.5" customHeight="1">
      <c r="A53" s="110" t="s">
        <v>728</v>
      </c>
      <c r="B53" s="111">
        <v>37</v>
      </c>
      <c r="C53" s="90">
        <v>9150400</v>
      </c>
      <c r="D53" s="90">
        <v>776954</v>
      </c>
      <c r="E53" s="89" t="s">
        <v>457</v>
      </c>
      <c r="F53" s="90">
        <v>2008</v>
      </c>
      <c r="G53" s="90" t="s">
        <v>718</v>
      </c>
      <c r="H53" s="90" t="s">
        <v>11</v>
      </c>
      <c r="L53" t="str">
        <f>VLOOKUP(C53,ČP2026!$A$3:$C$489,3,FALSE)</f>
        <v>PROKOP Vaclav</v>
      </c>
    </row>
    <row r="54" spans="1:12" ht="25.5" customHeight="1">
      <c r="A54" s="110" t="s">
        <v>728</v>
      </c>
      <c r="B54" s="111">
        <v>33</v>
      </c>
      <c r="C54" s="90">
        <v>9690193</v>
      </c>
      <c r="D54" s="91"/>
      <c r="E54" s="89" t="s">
        <v>432</v>
      </c>
      <c r="F54" s="90">
        <v>2009</v>
      </c>
      <c r="G54" s="90" t="s">
        <v>718</v>
      </c>
      <c r="H54" s="90" t="s">
        <v>93</v>
      </c>
      <c r="L54" t="str">
        <f>VLOOKUP(C54,ČP2026!$A$3:$C$489,3,FALSE)</f>
        <v>ONISHCHUK Nikolai</v>
      </c>
    </row>
    <row r="55" spans="1:12" ht="25.5" customHeight="1">
      <c r="A55" s="110" t="s">
        <v>728</v>
      </c>
      <c r="B55" s="111">
        <v>17</v>
      </c>
      <c r="C55" s="90">
        <v>9150149</v>
      </c>
      <c r="D55" s="90">
        <v>775052</v>
      </c>
      <c r="E55" s="89" t="s">
        <v>359</v>
      </c>
      <c r="F55" s="90">
        <v>1996</v>
      </c>
      <c r="G55" s="90" t="s">
        <v>718</v>
      </c>
      <c r="H55" s="90" t="s">
        <v>11</v>
      </c>
      <c r="L55" t="str">
        <f>VLOOKUP(C55,ČP2026!$A$3:$C$489,3,FALSE)</f>
        <v>KUBICIK Jan</v>
      </c>
    </row>
    <row r="57" spans="1:12" ht="26.25" customHeight="1">
      <c r="A57" s="92" t="s">
        <v>710</v>
      </c>
      <c r="B57" s="93" t="s">
        <v>711</v>
      </c>
      <c r="C57" s="93" t="s">
        <v>712</v>
      </c>
      <c r="D57" s="93" t="s">
        <v>737</v>
      </c>
      <c r="E57" s="93" t="s">
        <v>714</v>
      </c>
      <c r="F57" s="93" t="s">
        <v>139</v>
      </c>
      <c r="G57" s="93" t="s">
        <v>140</v>
      </c>
      <c r="H57" s="93" t="s">
        <v>141</v>
      </c>
      <c r="I57" s="114" t="s">
        <v>905</v>
      </c>
      <c r="J57" s="112" t="s">
        <v>716</v>
      </c>
      <c r="K57" s="98" t="s">
        <v>878</v>
      </c>
    </row>
    <row r="58" spans="1:12" ht="38.25" customHeight="1">
      <c r="A58" s="90">
        <v>1</v>
      </c>
      <c r="B58" s="94">
        <v>101</v>
      </c>
      <c r="C58" s="94">
        <v>1159964</v>
      </c>
      <c r="D58" s="94">
        <v>887702</v>
      </c>
      <c r="E58" s="89" t="s">
        <v>167</v>
      </c>
      <c r="F58" s="94">
        <v>1993</v>
      </c>
      <c r="G58" s="89" t="s">
        <v>731</v>
      </c>
      <c r="H58" s="89" t="s">
        <v>11</v>
      </c>
      <c r="I58" s="99">
        <v>100</v>
      </c>
      <c r="J58" s="57">
        <v>220</v>
      </c>
      <c r="K58" s="94" t="s">
        <v>879</v>
      </c>
      <c r="L58" t="str">
        <f>VLOOKUP(C58,ČP2026!$A$3:$C$489,3,FALSE)</f>
        <v>ADAMCZYKOVA Eva</v>
      </c>
    </row>
    <row r="59" spans="1:12" ht="25.5" customHeight="1">
      <c r="A59" s="90">
        <v>2</v>
      </c>
      <c r="B59" s="94">
        <v>102</v>
      </c>
      <c r="C59" s="94">
        <v>9155130</v>
      </c>
      <c r="D59" s="94">
        <v>887295</v>
      </c>
      <c r="E59" s="89" t="s">
        <v>192</v>
      </c>
      <c r="F59" s="94">
        <v>2007</v>
      </c>
      <c r="G59" s="89" t="s">
        <v>731</v>
      </c>
      <c r="H59" s="89" t="s">
        <v>11</v>
      </c>
      <c r="I59" s="99">
        <v>80</v>
      </c>
      <c r="J59" s="57">
        <v>176</v>
      </c>
      <c r="K59" s="94" t="s">
        <v>879</v>
      </c>
      <c r="L59" t="str">
        <f>VLOOKUP(C59,ČP2026!$A$3:$C$489,3,FALSE)</f>
        <v>HRUSOVA Karolina</v>
      </c>
    </row>
    <row r="60" spans="1:12" ht="25.5" customHeight="1">
      <c r="A60" s="90">
        <v>3</v>
      </c>
      <c r="B60" s="94">
        <v>103</v>
      </c>
      <c r="C60" s="94">
        <v>9155053</v>
      </c>
      <c r="D60" s="94">
        <v>887704</v>
      </c>
      <c r="E60" s="89" t="s">
        <v>165</v>
      </c>
      <c r="F60" s="94">
        <v>2002</v>
      </c>
      <c r="G60" s="89" t="s">
        <v>731</v>
      </c>
      <c r="H60" s="89" t="s">
        <v>11</v>
      </c>
      <c r="I60" s="99">
        <v>60</v>
      </c>
      <c r="J60" s="57">
        <v>132</v>
      </c>
      <c r="K60" s="94" t="s">
        <v>879</v>
      </c>
      <c r="L60" t="str">
        <f>VLOOKUP(C60,ČP2026!$A$3:$C$489,3,FALSE)</f>
        <v>STRNADOVA Sara</v>
      </c>
    </row>
    <row r="61" spans="1:12" ht="51" customHeight="1">
      <c r="A61" s="90">
        <v>4</v>
      </c>
      <c r="B61" s="94">
        <v>125</v>
      </c>
      <c r="C61" s="94">
        <v>9045169</v>
      </c>
      <c r="D61" s="91"/>
      <c r="E61" s="89" t="s">
        <v>276</v>
      </c>
      <c r="F61" s="94">
        <v>2007</v>
      </c>
      <c r="G61" s="89" t="s">
        <v>731</v>
      </c>
      <c r="H61" s="89" t="s">
        <v>275</v>
      </c>
      <c r="I61" s="99">
        <v>50</v>
      </c>
      <c r="J61" s="57">
        <v>110</v>
      </c>
      <c r="K61" s="94" t="s">
        <v>879</v>
      </c>
      <c r="L61" t="str">
        <f>VLOOKUP(C61,ČP2026!$A$3:$C$489,3,FALSE)</f>
        <v>STYNES-GARRATTY Samantha</v>
      </c>
    </row>
    <row r="62" spans="1:12" ht="38.25" customHeight="1">
      <c r="A62" s="90">
        <v>5</v>
      </c>
      <c r="B62" s="94">
        <v>105</v>
      </c>
      <c r="C62" s="94">
        <v>1709951</v>
      </c>
      <c r="D62" s="91"/>
      <c r="E62" s="89" t="s">
        <v>267</v>
      </c>
      <c r="F62" s="94">
        <v>2003</v>
      </c>
      <c r="G62" s="89" t="s">
        <v>731</v>
      </c>
      <c r="H62" s="89" t="s">
        <v>268</v>
      </c>
      <c r="I62" s="99">
        <v>45</v>
      </c>
      <c r="J62" s="57">
        <v>99.000000000000014</v>
      </c>
      <c r="K62" s="94" t="s">
        <v>880</v>
      </c>
      <c r="L62" t="str">
        <f>VLOOKUP(C62,ČP2026!$A$3:$C$489,3,FALSE)</f>
        <v>PITONAKOVA Katarina</v>
      </c>
    </row>
    <row r="63" spans="1:12" ht="25.5" customHeight="1">
      <c r="A63" s="90">
        <v>6</v>
      </c>
      <c r="B63" s="94">
        <v>111</v>
      </c>
      <c r="C63" s="94">
        <v>9205096</v>
      </c>
      <c r="D63" s="91"/>
      <c r="E63" s="89" t="s">
        <v>247</v>
      </c>
      <c r="F63" s="94">
        <v>2005</v>
      </c>
      <c r="G63" s="89" t="s">
        <v>731</v>
      </c>
      <c r="H63" s="89" t="s">
        <v>248</v>
      </c>
      <c r="I63" s="99">
        <v>40</v>
      </c>
      <c r="J63" s="57">
        <v>88</v>
      </c>
      <c r="K63" s="94" t="s">
        <v>880</v>
      </c>
      <c r="L63" t="str">
        <f>VLOOKUP(C63,ČP2026!$A$3:$C$489,3,FALSE)</f>
        <v>POHL Florina</v>
      </c>
    </row>
    <row r="64" spans="1:12" ht="25.5" customHeight="1">
      <c r="A64" s="90">
        <v>7</v>
      </c>
      <c r="B64" s="94">
        <v>107</v>
      </c>
      <c r="C64" s="94">
        <v>9055135</v>
      </c>
      <c r="D64" s="91"/>
      <c r="E64" s="89" t="s">
        <v>162</v>
      </c>
      <c r="F64" s="94">
        <v>2005</v>
      </c>
      <c r="G64" s="89" t="s">
        <v>731</v>
      </c>
      <c r="H64" s="89" t="s">
        <v>163</v>
      </c>
      <c r="I64" s="99">
        <v>36</v>
      </c>
      <c r="J64" s="57">
        <v>79.2</v>
      </c>
      <c r="K64" s="94" t="s">
        <v>880</v>
      </c>
      <c r="L64" t="str">
        <f>VLOOKUP(C64,ČP2026!$A$3:$C$489,3,FALSE)</f>
        <v>AUER Karin</v>
      </c>
    </row>
    <row r="65" spans="1:14" ht="25.5" customHeight="1">
      <c r="A65" s="90">
        <v>8</v>
      </c>
      <c r="B65" s="94">
        <v>104</v>
      </c>
      <c r="C65" s="94">
        <v>1709956</v>
      </c>
      <c r="D65" s="91"/>
      <c r="E65" s="89" t="s">
        <v>269</v>
      </c>
      <c r="F65" s="94">
        <v>2005</v>
      </c>
      <c r="G65" s="89" t="s">
        <v>731</v>
      </c>
      <c r="H65" s="89" t="s">
        <v>268</v>
      </c>
      <c r="I65" s="99">
        <v>32</v>
      </c>
      <c r="J65" s="57">
        <v>70.400000000000006</v>
      </c>
      <c r="K65" s="94" t="s">
        <v>880</v>
      </c>
      <c r="L65" t="str">
        <f>VLOOKUP(C65,ČP2026!$A$3:$C$489,3,FALSE)</f>
        <v>PITONAKOVA Sara</v>
      </c>
    </row>
    <row r="66" spans="1:14" ht="38.25" customHeight="1">
      <c r="A66" s="90">
        <v>9</v>
      </c>
      <c r="B66" s="94">
        <v>109</v>
      </c>
      <c r="C66" s="94">
        <v>1249972</v>
      </c>
      <c r="D66" s="91"/>
      <c r="E66" s="89" t="s">
        <v>389</v>
      </c>
      <c r="F66" s="94">
        <v>2007</v>
      </c>
      <c r="G66" s="89" t="s">
        <v>731</v>
      </c>
      <c r="H66" s="89" t="s">
        <v>388</v>
      </c>
      <c r="I66" s="99">
        <v>29</v>
      </c>
      <c r="J66" s="57">
        <v>63.8</v>
      </c>
      <c r="K66" s="94" t="s">
        <v>881</v>
      </c>
      <c r="L66" t="str">
        <f>VLOOKUP(C66,ČP2026!$A$3:$C$489,3,FALSE)</f>
        <v>TOTH Emma Agnes</v>
      </c>
    </row>
    <row r="67" spans="1:14" ht="25.5" customHeight="1">
      <c r="A67" s="90">
        <v>10</v>
      </c>
      <c r="B67" s="94">
        <v>110</v>
      </c>
      <c r="C67" s="94">
        <v>9045182</v>
      </c>
      <c r="D67" s="91"/>
      <c r="E67" s="89" t="s">
        <v>277</v>
      </c>
      <c r="F67" s="94">
        <v>2008</v>
      </c>
      <c r="G67" s="89" t="s">
        <v>731</v>
      </c>
      <c r="H67" s="89" t="s">
        <v>275</v>
      </c>
      <c r="I67" s="99">
        <v>26</v>
      </c>
      <c r="J67" s="57">
        <v>57.2</v>
      </c>
      <c r="K67" s="94" t="s">
        <v>881</v>
      </c>
      <c r="L67" t="str">
        <f>VLOOKUP(C67,ČP2026!$A$3:$C$489,3,FALSE)</f>
        <v>QUEE Mikayla</v>
      </c>
    </row>
    <row r="68" spans="1:14" ht="38.25" customHeight="1">
      <c r="A68" s="90">
        <v>11</v>
      </c>
      <c r="B68" s="94">
        <v>113</v>
      </c>
      <c r="C68" s="94">
        <v>9155114</v>
      </c>
      <c r="D68" s="94">
        <v>889223</v>
      </c>
      <c r="E68" s="89" t="s">
        <v>168</v>
      </c>
      <c r="F68" s="94">
        <v>2005</v>
      </c>
      <c r="G68" s="89" t="s">
        <v>731</v>
      </c>
      <c r="H68" s="89" t="s">
        <v>11</v>
      </c>
      <c r="I68" s="99">
        <v>24</v>
      </c>
      <c r="J68" s="57">
        <v>52.8</v>
      </c>
      <c r="K68" s="94" t="s">
        <v>881</v>
      </c>
      <c r="L68" t="str">
        <f>VLOOKUP(C68,ČP2026!$A$3:$C$489,3,FALSE)</f>
        <v>POLOLANIKOVA Victorie</v>
      </c>
      <c r="N68">
        <v>6640</v>
      </c>
    </row>
    <row r="69" spans="1:14" ht="25.5" customHeight="1">
      <c r="A69" s="90">
        <v>12</v>
      </c>
      <c r="B69" s="94">
        <v>114</v>
      </c>
      <c r="C69" s="94">
        <v>9295242</v>
      </c>
      <c r="D69" s="91"/>
      <c r="E69" s="89" t="s">
        <v>395</v>
      </c>
      <c r="F69" s="94">
        <v>2008</v>
      </c>
      <c r="G69" s="89" t="s">
        <v>731</v>
      </c>
      <c r="H69" s="89" t="s">
        <v>393</v>
      </c>
      <c r="I69" s="99">
        <v>22</v>
      </c>
      <c r="J69" s="57">
        <v>48.400000000000013</v>
      </c>
      <c r="K69" s="94" t="s">
        <v>881</v>
      </c>
      <c r="L69" t="str">
        <f>VLOOKUP(C69,ČP2026!$A$3:$C$489,3,FALSE)</f>
        <v>MALVESTITI Nicole</v>
      </c>
    </row>
    <row r="70" spans="1:14" ht="38.25" customHeight="1">
      <c r="A70" s="90">
        <v>13</v>
      </c>
      <c r="B70" s="94">
        <v>106</v>
      </c>
      <c r="C70" s="94">
        <v>9305545</v>
      </c>
      <c r="D70" s="91"/>
      <c r="E70" s="89" t="s">
        <v>254</v>
      </c>
      <c r="F70" s="94">
        <v>2005</v>
      </c>
      <c r="G70" s="89" t="s">
        <v>731</v>
      </c>
      <c r="H70" s="89" t="s">
        <v>251</v>
      </c>
      <c r="I70" s="99">
        <v>20</v>
      </c>
      <c r="J70" s="57">
        <v>44</v>
      </c>
      <c r="K70" s="94" t="s">
        <v>881</v>
      </c>
      <c r="L70" t="str">
        <f>VLOOKUP(C70,ČP2026!$A$3:$C$489,3,FALSE)</f>
        <v>NISHIKAWA Chihiro</v>
      </c>
    </row>
    <row r="71" spans="1:14" ht="25.5" customHeight="1">
      <c r="A71" s="90">
        <v>14</v>
      </c>
      <c r="B71" s="94">
        <v>118</v>
      </c>
      <c r="C71" s="94">
        <v>9155143</v>
      </c>
      <c r="D71" s="94">
        <v>887891</v>
      </c>
      <c r="E71" s="89" t="s">
        <v>194</v>
      </c>
      <c r="F71" s="94">
        <v>2009</v>
      </c>
      <c r="G71" s="89" t="s">
        <v>731</v>
      </c>
      <c r="H71" s="89" t="s">
        <v>11</v>
      </c>
      <c r="I71" s="99">
        <v>18</v>
      </c>
      <c r="J71" s="57">
        <v>39.6</v>
      </c>
      <c r="K71" s="94" t="s">
        <v>881</v>
      </c>
      <c r="L71" t="str">
        <f>VLOOKUP(C71,ČP2026!$A$3:$C$489,3,FALSE)</f>
        <v>HOCKOVA Mariana</v>
      </c>
    </row>
    <row r="72" spans="1:14" ht="25.5" customHeight="1">
      <c r="A72" s="90">
        <v>15</v>
      </c>
      <c r="B72" s="94">
        <v>116</v>
      </c>
      <c r="C72" s="94">
        <v>9295231</v>
      </c>
      <c r="D72" s="91"/>
      <c r="E72" s="89" t="s">
        <v>396</v>
      </c>
      <c r="F72" s="94">
        <v>2007</v>
      </c>
      <c r="G72" s="89" t="s">
        <v>731</v>
      </c>
      <c r="H72" s="89" t="s">
        <v>393</v>
      </c>
      <c r="I72" s="99">
        <v>16</v>
      </c>
      <c r="J72" s="57">
        <v>35.200000000000003</v>
      </c>
      <c r="K72" s="94" t="s">
        <v>881</v>
      </c>
      <c r="L72" t="str">
        <f>VLOOKUP(C72,ČP2026!$A$3:$C$489,3,FALSE)</f>
        <v>VERZI Ylenia</v>
      </c>
    </row>
    <row r="73" spans="1:14" ht="25.5" customHeight="1">
      <c r="A73" s="90">
        <v>16</v>
      </c>
      <c r="B73" s="94">
        <v>112</v>
      </c>
      <c r="C73" s="94">
        <v>9045164</v>
      </c>
      <c r="D73" s="91"/>
      <c r="E73" s="89" t="s">
        <v>278</v>
      </c>
      <c r="F73" s="94">
        <v>2007</v>
      </c>
      <c r="G73" s="89" t="s">
        <v>731</v>
      </c>
      <c r="H73" s="89" t="s">
        <v>275</v>
      </c>
      <c r="I73" s="99">
        <v>15</v>
      </c>
      <c r="J73" s="57">
        <v>33</v>
      </c>
      <c r="K73" s="94" t="s">
        <v>881</v>
      </c>
      <c r="L73" t="str">
        <f>VLOOKUP(C73,ČP2026!$A$3:$C$489,3,FALSE)</f>
        <v>RAWSON Amelia</v>
      </c>
    </row>
    <row r="74" spans="1:14" ht="38.25" customHeight="1">
      <c r="A74" s="90">
        <v>17</v>
      </c>
      <c r="B74" s="94">
        <v>115</v>
      </c>
      <c r="C74" s="94">
        <v>1249974</v>
      </c>
      <c r="D74" s="91"/>
      <c r="E74" s="89" t="s">
        <v>390</v>
      </c>
      <c r="F74" s="94">
        <v>2009</v>
      </c>
      <c r="G74" s="89" t="s">
        <v>731</v>
      </c>
      <c r="H74" s="89" t="s">
        <v>388</v>
      </c>
      <c r="I74" s="99">
        <v>14</v>
      </c>
      <c r="J74" s="57">
        <v>30.8</v>
      </c>
      <c r="K74" s="94" t="s">
        <v>883</v>
      </c>
      <c r="L74" t="str">
        <f>VLOOKUP(C74,ČP2026!$A$3:$C$489,3,FALSE)</f>
        <v>BIRO Flora Franciska</v>
      </c>
    </row>
    <row r="75" spans="1:14" ht="25.5" customHeight="1">
      <c r="A75" s="90">
        <v>18</v>
      </c>
      <c r="B75" s="94">
        <v>119</v>
      </c>
      <c r="C75" s="94">
        <v>9155152</v>
      </c>
      <c r="D75" s="94">
        <v>889231</v>
      </c>
      <c r="E75" s="89" t="s">
        <v>191</v>
      </c>
      <c r="F75" s="94">
        <v>2008</v>
      </c>
      <c r="G75" s="89" t="s">
        <v>731</v>
      </c>
      <c r="H75" s="89" t="s">
        <v>11</v>
      </c>
      <c r="I75" s="99">
        <v>13</v>
      </c>
      <c r="J75" s="57">
        <v>28.6</v>
      </c>
      <c r="K75" s="94" t="s">
        <v>883</v>
      </c>
      <c r="L75" t="str">
        <f>VLOOKUP(C75,ČP2026!$A$3:$C$489,3,FALSE)</f>
        <v>KOPOVA Barbora</v>
      </c>
    </row>
    <row r="76" spans="1:14" ht="25.5" customHeight="1">
      <c r="A76" s="90">
        <v>19</v>
      </c>
      <c r="B76" s="94">
        <v>120</v>
      </c>
      <c r="C76" s="94">
        <v>9155093</v>
      </c>
      <c r="D76" s="94">
        <v>889406</v>
      </c>
      <c r="E76" s="89" t="s">
        <v>170</v>
      </c>
      <c r="F76" s="94">
        <v>2004</v>
      </c>
      <c r="G76" s="89" t="s">
        <v>731</v>
      </c>
      <c r="H76" s="89" t="s">
        <v>11</v>
      </c>
      <c r="I76" s="99">
        <v>12</v>
      </c>
      <c r="J76" s="57">
        <v>26.4</v>
      </c>
      <c r="K76" s="94" t="s">
        <v>883</v>
      </c>
      <c r="L76" t="str">
        <f>VLOOKUP(C76,ČP2026!$A$3:$C$489,3,FALSE)</f>
        <v>TICHA Adela</v>
      </c>
    </row>
    <row r="77" spans="1:14" ht="25.5" customHeight="1">
      <c r="A77" s="90">
        <v>20</v>
      </c>
      <c r="B77" s="94">
        <v>123</v>
      </c>
      <c r="C77" s="94">
        <v>9155171</v>
      </c>
      <c r="D77" s="94">
        <v>887873</v>
      </c>
      <c r="E77" s="89" t="s">
        <v>639</v>
      </c>
      <c r="F77" s="94">
        <v>2010</v>
      </c>
      <c r="G77" s="89" t="s">
        <v>731</v>
      </c>
      <c r="H77" s="89" t="s">
        <v>11</v>
      </c>
      <c r="I77" s="99">
        <v>11</v>
      </c>
      <c r="J77" s="57">
        <v>24.2</v>
      </c>
      <c r="K77" s="94" t="s">
        <v>883</v>
      </c>
      <c r="L77" t="str">
        <f>VLOOKUP(C77,ČP2026!$A$3:$C$489,3,FALSE)</f>
        <v>Cesakova Apolena</v>
      </c>
    </row>
    <row r="78" spans="1:14" ht="38.25" customHeight="1">
      <c r="A78" s="90">
        <v>21</v>
      </c>
      <c r="B78" s="94">
        <v>124</v>
      </c>
      <c r="C78" s="94">
        <v>9205118</v>
      </c>
      <c r="D78" s="91"/>
      <c r="E78" s="89" t="s">
        <v>249</v>
      </c>
      <c r="F78" s="94">
        <v>2003</v>
      </c>
      <c r="G78" s="89" t="s">
        <v>731</v>
      </c>
      <c r="H78" s="89" t="s">
        <v>248</v>
      </c>
      <c r="I78" s="99">
        <v>10</v>
      </c>
      <c r="J78" s="57">
        <v>22</v>
      </c>
      <c r="K78" s="94" t="s">
        <v>883</v>
      </c>
      <c r="L78" t="str">
        <f>VLOOKUP(C78,ČP2026!$A$3:$C$489,3,FALSE)</f>
        <v>FINKBEINER Fabienne</v>
      </c>
    </row>
    <row r="79" spans="1:14" ht="25.5" customHeight="1">
      <c r="A79" s="90">
        <v>22</v>
      </c>
      <c r="B79" s="94">
        <v>127</v>
      </c>
      <c r="C79" s="94">
        <v>1249975</v>
      </c>
      <c r="D79" s="91"/>
      <c r="E79" s="89" t="s">
        <v>387</v>
      </c>
      <c r="F79" s="94">
        <v>2009</v>
      </c>
      <c r="G79" s="89" t="s">
        <v>731</v>
      </c>
      <c r="H79" s="89" t="s">
        <v>388</v>
      </c>
      <c r="I79" s="99">
        <v>9</v>
      </c>
      <c r="J79" s="57">
        <v>19.8</v>
      </c>
      <c r="K79" s="94" t="s">
        <v>883</v>
      </c>
      <c r="L79" t="str">
        <f>VLOOKUP(C79,ČP2026!$A$3:$C$489,3,FALSE)</f>
        <v>MOZSAR Luca</v>
      </c>
    </row>
    <row r="80" spans="1:14" ht="25.5" customHeight="1">
      <c r="A80" s="90">
        <v>23</v>
      </c>
      <c r="B80" s="94">
        <v>128</v>
      </c>
      <c r="C80" s="94">
        <v>9055132</v>
      </c>
      <c r="D80" s="91"/>
      <c r="E80" s="89" t="s">
        <v>282</v>
      </c>
      <c r="F80" s="94">
        <v>2009</v>
      </c>
      <c r="G80" s="89" t="s">
        <v>731</v>
      </c>
      <c r="H80" s="89" t="s">
        <v>163</v>
      </c>
      <c r="I80" s="99">
        <v>8</v>
      </c>
      <c r="J80" s="57">
        <v>17.600000000000001</v>
      </c>
      <c r="K80" s="94" t="s">
        <v>883</v>
      </c>
      <c r="L80" t="str">
        <f>VLOOKUP(C80,ČP2026!$A$3:$C$489,3,FALSE)</f>
        <v>STEINER Sophia</v>
      </c>
    </row>
    <row r="81" spans="1:12" ht="25.5" customHeight="1">
      <c r="A81" s="90">
        <v>24</v>
      </c>
      <c r="B81" s="94">
        <v>134</v>
      </c>
      <c r="C81" s="94">
        <v>9155176</v>
      </c>
      <c r="D81" s="94">
        <v>811339</v>
      </c>
      <c r="E81" s="89" t="s">
        <v>734</v>
      </c>
      <c r="F81" s="94">
        <v>2010</v>
      </c>
      <c r="G81" s="89" t="s">
        <v>731</v>
      </c>
      <c r="H81" s="89" t="s">
        <v>11</v>
      </c>
      <c r="I81" s="99">
        <v>7</v>
      </c>
      <c r="J81" s="57">
        <v>15.4</v>
      </c>
      <c r="K81" s="94" t="s">
        <v>883</v>
      </c>
      <c r="L81" t="str">
        <f>VLOOKUP(C81,ČP2026!$A$3:$C$489,3,FALSE)</f>
        <v>HUJDOVÁ Kristýna</v>
      </c>
    </row>
    <row r="82" spans="1:12" ht="25.5" customHeight="1">
      <c r="A82" s="90">
        <v>25</v>
      </c>
      <c r="B82" s="94">
        <v>108</v>
      </c>
      <c r="C82" s="94">
        <v>9155169</v>
      </c>
      <c r="D82" s="94">
        <v>887305</v>
      </c>
      <c r="E82" s="89" t="s">
        <v>730</v>
      </c>
      <c r="F82" s="94">
        <v>2010</v>
      </c>
      <c r="G82" s="89" t="s">
        <v>731</v>
      </c>
      <c r="H82" s="89" t="s">
        <v>11</v>
      </c>
      <c r="I82" s="99">
        <v>6</v>
      </c>
      <c r="J82" s="57">
        <v>13.2</v>
      </c>
      <c r="K82" s="94" t="s">
        <v>883</v>
      </c>
      <c r="L82" t="str">
        <f>VLOOKUP(C82,ČP2026!$A$3:$C$489,3,FALSE)</f>
        <v>Kočanová Zuzana</v>
      </c>
    </row>
    <row r="83" spans="1:12" ht="38.25" customHeight="1">
      <c r="A83" s="90">
        <v>26</v>
      </c>
      <c r="B83" s="94">
        <v>117</v>
      </c>
      <c r="C83" s="94">
        <v>9155109</v>
      </c>
      <c r="D83" s="94">
        <v>889234</v>
      </c>
      <c r="E83" s="89" t="s">
        <v>172</v>
      </c>
      <c r="F83" s="94">
        <v>2005</v>
      </c>
      <c r="G83" s="89" t="s">
        <v>731</v>
      </c>
      <c r="H83" s="89" t="s">
        <v>11</v>
      </c>
      <c r="I83" s="99">
        <v>5</v>
      </c>
      <c r="J83" s="57">
        <v>11</v>
      </c>
      <c r="K83" s="94" t="s">
        <v>883</v>
      </c>
      <c r="L83" t="str">
        <f>VLOOKUP(C83,ČP2026!$A$3:$C$489,3,FALSE)</f>
        <v>TRESTIKOVA Vendulka</v>
      </c>
    </row>
    <row r="84" spans="1:12" ht="25.5" customHeight="1">
      <c r="A84" s="90">
        <v>27</v>
      </c>
      <c r="B84" s="94">
        <v>121</v>
      </c>
      <c r="C84" s="94">
        <v>9155174</v>
      </c>
      <c r="D84" s="94">
        <v>887887</v>
      </c>
      <c r="E84" s="89" t="s">
        <v>742</v>
      </c>
      <c r="F84" s="94">
        <v>2010</v>
      </c>
      <c r="G84" s="89" t="s">
        <v>731</v>
      </c>
      <c r="H84" s="89" t="s">
        <v>11</v>
      </c>
      <c r="I84" s="99">
        <v>4.5</v>
      </c>
      <c r="J84" s="57">
        <v>9.9</v>
      </c>
      <c r="K84" s="94" t="s">
        <v>883</v>
      </c>
      <c r="L84" t="str">
        <f>VLOOKUP(C84,ČP2026!$A$3:$C$489,3,FALSE)</f>
        <v>Bašta Dorota</v>
      </c>
    </row>
    <row r="85" spans="1:12" ht="25.5" customHeight="1">
      <c r="A85" s="90">
        <v>28</v>
      </c>
      <c r="B85" s="94">
        <v>122</v>
      </c>
      <c r="C85" s="94">
        <v>9295255</v>
      </c>
      <c r="D85" s="91"/>
      <c r="E85" s="89" t="s">
        <v>397</v>
      </c>
      <c r="F85" s="94">
        <v>2009</v>
      </c>
      <c r="G85" s="89" t="s">
        <v>731</v>
      </c>
      <c r="H85" s="89" t="s">
        <v>393</v>
      </c>
      <c r="I85" s="99">
        <v>4</v>
      </c>
      <c r="J85" s="57">
        <v>8.8000000000000007</v>
      </c>
      <c r="K85" s="94" t="s">
        <v>883</v>
      </c>
      <c r="L85" t="str">
        <f>VLOOKUP(C85,ČP2026!$A$3:$C$489,3,FALSE)</f>
        <v>PANI Elena</v>
      </c>
    </row>
    <row r="86" spans="1:12" ht="38.25" customHeight="1">
      <c r="A86" s="90">
        <v>29</v>
      </c>
      <c r="B86" s="94">
        <v>126</v>
      </c>
      <c r="C86" s="94">
        <v>1709958</v>
      </c>
      <c r="D86" s="91"/>
      <c r="E86" s="89" t="s">
        <v>423</v>
      </c>
      <c r="F86" s="94">
        <v>2007</v>
      </c>
      <c r="G86" s="89" t="s">
        <v>731</v>
      </c>
      <c r="H86" s="89" t="s">
        <v>268</v>
      </c>
      <c r="I86" s="99">
        <v>3.6</v>
      </c>
      <c r="J86" s="57">
        <v>7.9200000000000008</v>
      </c>
      <c r="K86" s="94" t="s">
        <v>883</v>
      </c>
      <c r="L86" t="str">
        <f>VLOOKUP(C86,ČP2026!$A$3:$C$489,3,FALSE)</f>
        <v>PITONAKOVA Dorota</v>
      </c>
    </row>
    <row r="87" spans="1:12" ht="25.5" customHeight="1">
      <c r="A87" s="90">
        <v>30</v>
      </c>
      <c r="B87" s="94">
        <v>129</v>
      </c>
      <c r="C87" s="94">
        <v>9155178</v>
      </c>
      <c r="D87" s="94">
        <v>891734</v>
      </c>
      <c r="E87" s="89" t="s">
        <v>743</v>
      </c>
      <c r="F87" s="94">
        <v>2006</v>
      </c>
      <c r="G87" s="89" t="s">
        <v>731</v>
      </c>
      <c r="H87" s="89" t="s">
        <v>11</v>
      </c>
      <c r="I87" s="99">
        <v>3.2</v>
      </c>
      <c r="J87" s="57">
        <v>7.0400000000000009</v>
      </c>
      <c r="K87" s="94" t="s">
        <v>883</v>
      </c>
      <c r="L87" t="str">
        <f>VLOOKUP(C87,ČP2026!$A$3:$C$489,3,FALSE)</f>
        <v>Klinecká Amálie</v>
      </c>
    </row>
    <row r="88" spans="1:12" ht="25.5" customHeight="1">
      <c r="A88" s="90">
        <v>31</v>
      </c>
      <c r="B88" s="94">
        <v>130</v>
      </c>
      <c r="C88" s="94">
        <v>9155181</v>
      </c>
      <c r="D88" s="94">
        <v>888625</v>
      </c>
      <c r="E88" s="89" t="s">
        <v>199</v>
      </c>
      <c r="F88" s="94">
        <v>2010</v>
      </c>
      <c r="G88" s="89" t="s">
        <v>731</v>
      </c>
      <c r="H88" s="89" t="s">
        <v>11</v>
      </c>
      <c r="I88" s="99">
        <v>2.8</v>
      </c>
      <c r="K88" s="94" t="s">
        <v>883</v>
      </c>
      <c r="L88" t="str">
        <f>VLOOKUP(C88,ČP2026!$A$3:$C$489,3,FALSE)</f>
        <v>HRUBESOVA Amelie</v>
      </c>
    </row>
    <row r="89" spans="1:12" ht="25.5" customHeight="1">
      <c r="A89" s="90">
        <v>32</v>
      </c>
      <c r="B89" s="94">
        <v>131</v>
      </c>
      <c r="C89" s="94">
        <v>9155175</v>
      </c>
      <c r="D89" s="94">
        <v>891293</v>
      </c>
      <c r="E89" s="89" t="s">
        <v>895</v>
      </c>
      <c r="F89" s="94">
        <v>2009</v>
      </c>
      <c r="G89" s="89" t="s">
        <v>731</v>
      </c>
      <c r="H89" s="89" t="s">
        <v>11</v>
      </c>
      <c r="I89" s="99">
        <v>2.6</v>
      </c>
      <c r="K89" s="94" t="s">
        <v>883</v>
      </c>
      <c r="L89" t="str">
        <f>VLOOKUP(C89,ČP2026!$A$3:$C$489,3,FALSE)</f>
        <v>HOREJŠOVÁ Aneta</v>
      </c>
    </row>
    <row r="90" spans="1:12" ht="25.5" customHeight="1">
      <c r="A90" s="90">
        <v>33</v>
      </c>
      <c r="B90" s="94">
        <v>133</v>
      </c>
      <c r="C90" s="94">
        <v>9155179</v>
      </c>
      <c r="D90" s="94">
        <v>890403</v>
      </c>
      <c r="E90" s="89" t="s">
        <v>896</v>
      </c>
      <c r="F90" s="94">
        <v>2008</v>
      </c>
      <c r="G90" s="89" t="s">
        <v>731</v>
      </c>
      <c r="H90" s="89" t="s">
        <v>11</v>
      </c>
      <c r="I90" s="99">
        <v>2.4</v>
      </c>
      <c r="K90" s="94" t="s">
        <v>760</v>
      </c>
      <c r="L90" t="str">
        <f>VLOOKUP(C90,ČP2026!$A$3:$C$489,3,FALSE)</f>
        <v>Michalová Anna</v>
      </c>
    </row>
    <row r="91" spans="1:12">
      <c r="A91" s="91"/>
      <c r="B91" s="91"/>
      <c r="C91" s="91"/>
      <c r="D91" s="91"/>
      <c r="E91" s="91"/>
      <c r="F91" s="91"/>
      <c r="G91" s="91"/>
      <c r="H91" s="91"/>
    </row>
    <row r="92" spans="1:12" ht="38.25" customHeight="1">
      <c r="A92" s="96" t="s">
        <v>728</v>
      </c>
      <c r="B92" s="89">
        <v>132</v>
      </c>
      <c r="C92" s="94">
        <v>9155180</v>
      </c>
      <c r="D92" s="94">
        <v>889238</v>
      </c>
      <c r="E92" s="89" t="s">
        <v>209</v>
      </c>
      <c r="F92" s="94">
        <v>2008</v>
      </c>
      <c r="G92" s="89" t="s">
        <v>731</v>
      </c>
      <c r="H92" s="89" t="s">
        <v>11</v>
      </c>
      <c r="L92" t="str">
        <f>VLOOKUP(D92,ČP2026!$B$3:$C$484,2,FALSE)</f>
        <v>FORMANOVA Elizabeth</v>
      </c>
    </row>
    <row r="94" spans="1:12" ht="26.25" customHeight="1">
      <c r="A94" s="92" t="s">
        <v>710</v>
      </c>
      <c r="B94" s="93" t="s">
        <v>711</v>
      </c>
      <c r="C94" s="93" t="s">
        <v>712</v>
      </c>
      <c r="D94" s="92" t="s">
        <v>737</v>
      </c>
      <c r="E94" s="93" t="s">
        <v>738</v>
      </c>
      <c r="F94" s="92" t="s">
        <v>139</v>
      </c>
      <c r="G94" s="92" t="s">
        <v>140</v>
      </c>
      <c r="H94" s="92" t="s">
        <v>141</v>
      </c>
      <c r="I94" s="114" t="s">
        <v>905</v>
      </c>
      <c r="J94" s="113" t="s">
        <v>885</v>
      </c>
      <c r="K94" s="116"/>
    </row>
    <row r="95" spans="1:12" ht="25.5" customHeight="1">
      <c r="A95" s="90">
        <v>1</v>
      </c>
      <c r="B95" s="89">
        <v>61</v>
      </c>
      <c r="C95" s="94">
        <v>9290579</v>
      </c>
      <c r="D95" s="90">
        <v>1611</v>
      </c>
      <c r="E95" s="89" t="s">
        <v>898</v>
      </c>
      <c r="F95" s="90">
        <v>2011</v>
      </c>
      <c r="G95" s="90" t="s">
        <v>606</v>
      </c>
      <c r="H95" s="90" t="s">
        <v>393</v>
      </c>
      <c r="I95" s="99">
        <v>100</v>
      </c>
      <c r="J95" s="91"/>
      <c r="K95" s="116"/>
      <c r="L95" t="str">
        <f>VLOOKUP(D95,ČP2026!$B$3:$C$484,2,FALSE)</f>
        <v>Zocche Arturo Arturo</v>
      </c>
    </row>
    <row r="96" spans="1:12" ht="25.5" customHeight="1">
      <c r="A96" s="90">
        <v>2</v>
      </c>
      <c r="B96" s="89">
        <v>64</v>
      </c>
      <c r="C96" s="91"/>
      <c r="D96" s="90">
        <v>776146</v>
      </c>
      <c r="E96" s="89" t="s">
        <v>545</v>
      </c>
      <c r="F96" s="90">
        <v>2011</v>
      </c>
      <c r="G96" s="90" t="s">
        <v>606</v>
      </c>
      <c r="H96" s="90" t="s">
        <v>11</v>
      </c>
      <c r="I96" s="99">
        <v>80</v>
      </c>
      <c r="J96" s="91"/>
      <c r="K96" s="116"/>
      <c r="L96" t="str">
        <f>VLOOKUP(D96,ČP2026!$B$3:$C$484,2,FALSE)</f>
        <v>Panuška David</v>
      </c>
    </row>
    <row r="97" spans="1:12" ht="25.5" customHeight="1">
      <c r="A97" s="90">
        <v>3</v>
      </c>
      <c r="B97" s="89">
        <v>63</v>
      </c>
      <c r="C97" s="91"/>
      <c r="D97" s="90">
        <v>776450</v>
      </c>
      <c r="E97" s="89" t="s">
        <v>546</v>
      </c>
      <c r="F97" s="90">
        <v>2013</v>
      </c>
      <c r="G97" s="90" t="s">
        <v>606</v>
      </c>
      <c r="H97" s="90" t="s">
        <v>11</v>
      </c>
      <c r="I97" s="99">
        <v>60</v>
      </c>
      <c r="J97" s="91"/>
      <c r="K97" s="116"/>
      <c r="L97" t="str">
        <f>VLOOKUP(D97,ČP2026!$B$3:$C$484,2,FALSE)</f>
        <v>Reisinger Michal</v>
      </c>
    </row>
    <row r="98" spans="1:12" ht="25.5" customHeight="1">
      <c r="A98" s="90">
        <v>4</v>
      </c>
      <c r="B98" s="89">
        <v>66</v>
      </c>
      <c r="C98" s="91"/>
      <c r="D98" s="90">
        <v>776256</v>
      </c>
      <c r="E98" s="89" t="s">
        <v>548</v>
      </c>
      <c r="F98" s="90">
        <v>2013</v>
      </c>
      <c r="G98" s="90" t="s">
        <v>606</v>
      </c>
      <c r="H98" s="90" t="s">
        <v>11</v>
      </c>
      <c r="I98" s="99">
        <v>50</v>
      </c>
      <c r="J98" s="91"/>
      <c r="K98" s="116"/>
      <c r="L98" t="str">
        <f>VLOOKUP(D98,ČP2026!$B$3:$C$484,2,FALSE)</f>
        <v>Chládek Bohumil</v>
      </c>
    </row>
    <row r="99" spans="1:12" ht="25.5" customHeight="1">
      <c r="A99" s="90">
        <v>5</v>
      </c>
      <c r="B99" s="89">
        <v>62</v>
      </c>
      <c r="C99" s="91"/>
      <c r="D99" s="90">
        <v>1108</v>
      </c>
      <c r="E99" s="89" t="s">
        <v>591</v>
      </c>
      <c r="F99" s="90">
        <v>2011</v>
      </c>
      <c r="G99" s="90" t="s">
        <v>606</v>
      </c>
      <c r="H99" s="90" t="s">
        <v>388</v>
      </c>
      <c r="I99" s="99">
        <v>45</v>
      </c>
      <c r="J99" s="91"/>
      <c r="K99" s="116"/>
      <c r="L99" t="str">
        <f>VLOOKUP(D99,ČP2026!$B$3:$C$484,2,FALSE)</f>
        <v>Pokorádi Károly</v>
      </c>
    </row>
    <row r="100" spans="1:12" ht="25.5" customHeight="1">
      <c r="A100" s="90">
        <v>6</v>
      </c>
      <c r="B100" s="89">
        <v>65</v>
      </c>
      <c r="C100" s="91"/>
      <c r="D100" s="90">
        <v>1510</v>
      </c>
      <c r="E100" s="89" t="s">
        <v>605</v>
      </c>
      <c r="F100" s="90">
        <v>2011</v>
      </c>
      <c r="G100" s="90" t="s">
        <v>606</v>
      </c>
      <c r="H100" s="90" t="s">
        <v>268</v>
      </c>
      <c r="I100" s="99">
        <v>40</v>
      </c>
      <c r="J100" s="91"/>
      <c r="K100" s="116"/>
      <c r="L100" t="str">
        <f>VLOOKUP(D100,ČP2026!$B$3:$C$484,2,FALSE)</f>
        <v>Janek Samuel</v>
      </c>
    </row>
    <row r="101" spans="1:12" ht="25.5" customHeight="1">
      <c r="A101" s="90">
        <v>7</v>
      </c>
      <c r="B101" s="89">
        <v>69</v>
      </c>
      <c r="C101" s="91"/>
      <c r="D101" s="90">
        <v>774469</v>
      </c>
      <c r="E101" s="89" t="s">
        <v>547</v>
      </c>
      <c r="F101" s="90">
        <v>2014</v>
      </c>
      <c r="G101" s="90" t="s">
        <v>606</v>
      </c>
      <c r="H101" s="90" t="s">
        <v>11</v>
      </c>
      <c r="I101" s="99">
        <v>36</v>
      </c>
      <c r="J101" s="91"/>
      <c r="K101" s="116"/>
      <c r="L101" t="str">
        <f>VLOOKUP(D101,ČP2026!$B$3:$C$484,2,FALSE)</f>
        <v>Holub Antonín</v>
      </c>
    </row>
    <row r="102" spans="1:12" ht="25.5" customHeight="1">
      <c r="A102" s="90">
        <v>8</v>
      </c>
      <c r="B102" s="89">
        <v>70</v>
      </c>
      <c r="C102" s="91"/>
      <c r="D102" s="90">
        <v>1702</v>
      </c>
      <c r="E102" s="89" t="s">
        <v>608</v>
      </c>
      <c r="F102" s="90">
        <v>2012</v>
      </c>
      <c r="G102" s="90" t="s">
        <v>606</v>
      </c>
      <c r="H102" s="90" t="s">
        <v>268</v>
      </c>
      <c r="I102" s="99">
        <v>32</v>
      </c>
      <c r="J102" s="91"/>
      <c r="K102" s="116"/>
      <c r="L102" t="str">
        <f>VLOOKUP(D102,ČP2026!$B$3:$C$484,2,FALSE)</f>
        <v>PITONAK Filip</v>
      </c>
    </row>
    <row r="103" spans="1:12">
      <c r="A103" s="90">
        <v>9</v>
      </c>
      <c r="B103" s="89">
        <v>67</v>
      </c>
      <c r="C103" s="91"/>
      <c r="D103" s="90">
        <v>776953</v>
      </c>
      <c r="E103" s="89" t="s">
        <v>550</v>
      </c>
      <c r="F103" s="90">
        <v>2011</v>
      </c>
      <c r="G103" s="90" t="s">
        <v>606</v>
      </c>
      <c r="H103" s="90" t="s">
        <v>11</v>
      </c>
      <c r="I103" s="99">
        <v>29</v>
      </c>
      <c r="J103" s="91"/>
      <c r="K103" s="116"/>
      <c r="L103" t="str">
        <f>VLOOKUP(D103,ČP2026!$B$3:$C$484,2,FALSE)</f>
        <v>Founě Jan</v>
      </c>
    </row>
    <row r="104" spans="1:12" ht="25.5" customHeight="1">
      <c r="A104" s="90">
        <v>10</v>
      </c>
      <c r="B104" s="89">
        <v>76</v>
      </c>
      <c r="C104" s="94">
        <v>9290597</v>
      </c>
      <c r="D104" s="90">
        <v>1602</v>
      </c>
      <c r="E104" s="89" t="s">
        <v>597</v>
      </c>
      <c r="F104" s="90">
        <v>2011</v>
      </c>
      <c r="G104" s="90" t="s">
        <v>606</v>
      </c>
      <c r="H104" s="90" t="s">
        <v>393</v>
      </c>
      <c r="I104" s="99">
        <v>26</v>
      </c>
      <c r="J104" s="91"/>
      <c r="K104" s="116"/>
      <c r="L104" t="str">
        <f>VLOOKUP(D104,ČP2026!$B$3:$C$484,2,FALSE)</f>
        <v>Amadei Riccardo</v>
      </c>
    </row>
    <row r="105" spans="1:12" ht="25.5" customHeight="1">
      <c r="A105" s="90">
        <v>11</v>
      </c>
      <c r="B105" s="89">
        <v>73</v>
      </c>
      <c r="C105" s="91"/>
      <c r="D105" s="90">
        <v>1104</v>
      </c>
      <c r="E105" s="89" t="s">
        <v>592</v>
      </c>
      <c r="F105" s="90">
        <v>2013</v>
      </c>
      <c r="G105" s="90" t="s">
        <v>606</v>
      </c>
      <c r="H105" s="90" t="s">
        <v>388</v>
      </c>
      <c r="I105" s="99">
        <v>24</v>
      </c>
      <c r="J105" s="91"/>
      <c r="K105" s="116"/>
      <c r="L105" t="str">
        <f>VLOOKUP(D105,ČP2026!$B$3:$C$484,2,FALSE)</f>
        <v>Pokorádi Péter</v>
      </c>
    </row>
    <row r="106" spans="1:12" ht="25.5" customHeight="1">
      <c r="A106" s="90">
        <v>12</v>
      </c>
      <c r="B106" s="89">
        <v>74</v>
      </c>
      <c r="C106" s="91"/>
      <c r="D106" s="90">
        <v>774477</v>
      </c>
      <c r="E106" s="89" t="s">
        <v>558</v>
      </c>
      <c r="F106" s="90">
        <v>2014</v>
      </c>
      <c r="G106" s="90" t="s">
        <v>606</v>
      </c>
      <c r="H106" s="90" t="s">
        <v>11</v>
      </c>
      <c r="I106" s="99">
        <v>22</v>
      </c>
      <c r="J106" s="91"/>
      <c r="K106" s="116"/>
      <c r="L106" t="str">
        <f>VLOOKUP(D106,ČP2026!$B$3:$C$484,2,FALSE)</f>
        <v>Malkrab Sebastien</v>
      </c>
    </row>
    <row r="107" spans="1:12" ht="25.5" customHeight="1">
      <c r="A107" s="90">
        <v>13</v>
      </c>
      <c r="B107" s="89">
        <v>68</v>
      </c>
      <c r="C107" s="91"/>
      <c r="D107" s="90">
        <v>776145</v>
      </c>
      <c r="E107" s="89" t="s">
        <v>549</v>
      </c>
      <c r="F107" s="90">
        <v>2011</v>
      </c>
      <c r="G107" s="90" t="s">
        <v>606</v>
      </c>
      <c r="H107" s="90" t="s">
        <v>11</v>
      </c>
      <c r="I107" s="99">
        <v>20</v>
      </c>
      <c r="J107" s="91"/>
      <c r="K107" s="116"/>
      <c r="L107" t="str">
        <f>VLOOKUP(D107,ČP2026!$B$3:$C$484,2,FALSE)</f>
        <v>Panuška Adam</v>
      </c>
    </row>
    <row r="108" spans="1:12" ht="25.5" customHeight="1">
      <c r="A108" s="90">
        <v>14</v>
      </c>
      <c r="B108" s="89">
        <v>71</v>
      </c>
      <c r="C108" s="91"/>
      <c r="D108" s="90">
        <v>777706</v>
      </c>
      <c r="E108" s="89" t="s">
        <v>741</v>
      </c>
      <c r="F108" s="90">
        <v>2013</v>
      </c>
      <c r="G108" s="90" t="s">
        <v>606</v>
      </c>
      <c r="H108" s="90" t="s">
        <v>11</v>
      </c>
      <c r="I108" s="99">
        <v>18</v>
      </c>
      <c r="J108" s="91"/>
      <c r="K108" s="116"/>
      <c r="L108" t="str">
        <f>VLOOKUP(D108,ČP2026!$B$3:$C$484,2,FALSE)</f>
        <v>Skripsky Mikolas</v>
      </c>
    </row>
    <row r="109" spans="1:12" ht="25.5" customHeight="1">
      <c r="A109" s="90">
        <v>15</v>
      </c>
      <c r="B109" s="89">
        <v>78</v>
      </c>
      <c r="C109" s="91"/>
      <c r="D109" s="90">
        <v>776162</v>
      </c>
      <c r="E109" s="89" t="s">
        <v>556</v>
      </c>
      <c r="F109" s="90">
        <v>2011</v>
      </c>
      <c r="G109" s="90" t="s">
        <v>606</v>
      </c>
      <c r="H109" s="90" t="s">
        <v>11</v>
      </c>
      <c r="I109" s="99">
        <v>16</v>
      </c>
      <c r="J109" s="91"/>
      <c r="K109" s="116"/>
      <c r="L109" t="str">
        <f>VLOOKUP(D109,ČP2026!$B$3:$C$484,2,FALSE)</f>
        <v>Kohlman Matyáš</v>
      </c>
    </row>
    <row r="110" spans="1:12" ht="25.5" customHeight="1">
      <c r="A110" s="90">
        <v>16</v>
      </c>
      <c r="B110" s="89">
        <v>72</v>
      </c>
      <c r="C110" s="94">
        <v>9150414</v>
      </c>
      <c r="D110" s="90">
        <v>774475</v>
      </c>
      <c r="E110" s="89" t="s">
        <v>568</v>
      </c>
      <c r="F110" s="90">
        <v>2011</v>
      </c>
      <c r="G110" s="90" t="s">
        <v>606</v>
      </c>
      <c r="H110" s="90" t="s">
        <v>11</v>
      </c>
      <c r="I110" s="99">
        <v>15</v>
      </c>
      <c r="J110" s="91"/>
      <c r="K110" s="116"/>
      <c r="L110" t="str">
        <f>VLOOKUP(D110,ČP2026!$B$3:$C$484,2,FALSE)</f>
        <v>Doubravský Jakub</v>
      </c>
    </row>
    <row r="111" spans="1:12" ht="25.5" customHeight="1">
      <c r="A111" s="90">
        <v>17</v>
      </c>
      <c r="B111" s="89">
        <v>77</v>
      </c>
      <c r="C111" s="91"/>
      <c r="D111" s="90">
        <v>773750</v>
      </c>
      <c r="E111" s="89" t="s">
        <v>739</v>
      </c>
      <c r="F111" s="90">
        <v>2013</v>
      </c>
      <c r="G111" s="90" t="s">
        <v>606</v>
      </c>
      <c r="H111" s="90" t="s">
        <v>11</v>
      </c>
      <c r="I111" s="99">
        <v>14</v>
      </c>
      <c r="J111" s="91"/>
      <c r="K111" s="116"/>
      <c r="L111" t="str">
        <f>VLOOKUP(D111,ČP2026!$B$3:$C$484,2,FALSE)</f>
        <v>Pubal Vojtěch</v>
      </c>
    </row>
    <row r="112" spans="1:12" ht="25.5" customHeight="1">
      <c r="A112" s="90">
        <v>18</v>
      </c>
      <c r="B112" s="89">
        <v>79</v>
      </c>
      <c r="C112" s="91"/>
      <c r="D112" s="90">
        <v>777617</v>
      </c>
      <c r="E112" s="89" t="s">
        <v>557</v>
      </c>
      <c r="F112" s="90">
        <v>2012</v>
      </c>
      <c r="G112" s="90" t="s">
        <v>606</v>
      </c>
      <c r="H112" s="90" t="s">
        <v>11</v>
      </c>
      <c r="I112" s="99">
        <v>13</v>
      </c>
      <c r="J112" s="91"/>
      <c r="K112" s="116"/>
      <c r="L112" t="str">
        <f>VLOOKUP(D112,ČP2026!$B$3:$C$484,2,FALSE)</f>
        <v>Pohan Daniel</v>
      </c>
    </row>
    <row r="113" spans="1:12" ht="25.5" customHeight="1">
      <c r="A113" s="90">
        <v>19</v>
      </c>
      <c r="B113" s="89">
        <v>80</v>
      </c>
      <c r="C113" s="91"/>
      <c r="D113" s="90">
        <v>777770</v>
      </c>
      <c r="E113" s="89" t="s">
        <v>554</v>
      </c>
      <c r="F113" s="90">
        <v>2014</v>
      </c>
      <c r="G113" s="90" t="s">
        <v>606</v>
      </c>
      <c r="H113" s="90" t="s">
        <v>11</v>
      </c>
      <c r="I113" s="99">
        <v>12</v>
      </c>
      <c r="J113" s="91"/>
      <c r="K113" s="116"/>
      <c r="L113" t="str">
        <f>VLOOKUP(D113,ČP2026!$B$3:$C$484,2,FALSE)</f>
        <v>Rapant Jonáš</v>
      </c>
    </row>
    <row r="114" spans="1:12" ht="38.25" customHeight="1">
      <c r="A114" s="90">
        <v>20</v>
      </c>
      <c r="B114" s="89">
        <v>83</v>
      </c>
      <c r="C114" s="91"/>
      <c r="D114" s="90">
        <v>778028</v>
      </c>
      <c r="E114" s="89" t="s">
        <v>769</v>
      </c>
      <c r="F114" s="90">
        <v>2014</v>
      </c>
      <c r="G114" s="90" t="s">
        <v>606</v>
      </c>
      <c r="H114" s="90" t="s">
        <v>11</v>
      </c>
      <c r="I114" s="99">
        <v>11</v>
      </c>
      <c r="J114" s="91"/>
      <c r="K114" s="116"/>
      <c r="L114" t="str">
        <f>VLOOKUP(D114,ČP2026!$B$3:$C$484,2,FALSE)</f>
        <v>MATSUMOTO David Ayato</v>
      </c>
    </row>
    <row r="115" spans="1:12" ht="25.5" customHeight="1">
      <c r="A115" s="90">
        <v>21</v>
      </c>
      <c r="B115" s="89">
        <v>81</v>
      </c>
      <c r="C115" s="91"/>
      <c r="D115" s="90">
        <v>777117</v>
      </c>
      <c r="E115" s="89" t="s">
        <v>770</v>
      </c>
      <c r="F115" s="90">
        <v>2013</v>
      </c>
      <c r="G115" s="90" t="s">
        <v>606</v>
      </c>
      <c r="H115" s="90" t="s">
        <v>11</v>
      </c>
      <c r="I115" s="99">
        <v>10</v>
      </c>
      <c r="J115" s="91"/>
      <c r="K115" s="116"/>
      <c r="L115" t="str">
        <f>VLOOKUP(D115,ČP2026!$B$3:$C$484,2,FALSE)</f>
        <v>Polak Bruno</v>
      </c>
    </row>
    <row r="116" spans="1:12" ht="25.5" customHeight="1">
      <c r="A116" s="90">
        <v>22</v>
      </c>
      <c r="B116" s="89">
        <v>82</v>
      </c>
      <c r="C116" s="91"/>
      <c r="D116" s="90">
        <v>778903</v>
      </c>
      <c r="E116" s="89" t="s">
        <v>576</v>
      </c>
      <c r="F116" s="90">
        <v>2013</v>
      </c>
      <c r="G116" s="90" t="s">
        <v>606</v>
      </c>
      <c r="H116" s="90" t="s">
        <v>11</v>
      </c>
      <c r="I116" s="99">
        <v>9</v>
      </c>
      <c r="J116" s="91"/>
      <c r="K116" s="116"/>
      <c r="L116" t="str">
        <f>VLOOKUP(D116,ČP2026!$B$3:$C$484,2,FALSE)</f>
        <v>Jaroš Jakub</v>
      </c>
    </row>
    <row r="117" spans="1:12" ht="25.5" customHeight="1">
      <c r="A117" s="90">
        <v>23</v>
      </c>
      <c r="B117" s="89">
        <v>84</v>
      </c>
      <c r="C117" s="91"/>
      <c r="D117" s="90">
        <v>779159</v>
      </c>
      <c r="E117" s="89" t="s">
        <v>577</v>
      </c>
      <c r="F117" s="90">
        <v>2012</v>
      </c>
      <c r="G117" s="90" t="s">
        <v>606</v>
      </c>
      <c r="H117" s="90" t="s">
        <v>11</v>
      </c>
      <c r="I117" s="99">
        <v>8</v>
      </c>
      <c r="J117" s="91"/>
      <c r="K117" s="116"/>
      <c r="L117" t="str">
        <f>VLOOKUP(D117,ČP2026!$B$3:$C$484,2,FALSE)</f>
        <v>Svoboda Matěj</v>
      </c>
    </row>
    <row r="118" spans="1:12" ht="25.5" customHeight="1">
      <c r="A118" s="90">
        <v>24</v>
      </c>
      <c r="B118" s="89">
        <v>75</v>
      </c>
      <c r="C118" s="91"/>
      <c r="D118" s="90">
        <v>777769</v>
      </c>
      <c r="E118" s="89" t="s">
        <v>553</v>
      </c>
      <c r="F118" s="90">
        <v>2013</v>
      </c>
      <c r="G118" s="90" t="s">
        <v>606</v>
      </c>
      <c r="H118" s="90" t="s">
        <v>11</v>
      </c>
      <c r="I118" s="99">
        <v>7</v>
      </c>
      <c r="J118" s="91"/>
      <c r="K118" s="116"/>
      <c r="L118" t="str">
        <f>VLOOKUP(D118,ČP2026!$B$3:$C$484,2,FALSE)</f>
        <v>Jiřík Miroslav</v>
      </c>
    </row>
    <row r="120" spans="1:12" ht="26.25" customHeight="1">
      <c r="A120" s="92" t="s">
        <v>710</v>
      </c>
      <c r="B120" s="93" t="s">
        <v>711</v>
      </c>
      <c r="C120" s="93" t="s">
        <v>712</v>
      </c>
      <c r="D120" s="92" t="s">
        <v>737</v>
      </c>
      <c r="E120" s="93" t="s">
        <v>738</v>
      </c>
      <c r="F120" s="92" t="s">
        <v>139</v>
      </c>
      <c r="G120" s="92" t="s">
        <v>140</v>
      </c>
      <c r="H120" s="92" t="s">
        <v>141</v>
      </c>
      <c r="I120" s="114" t="s">
        <v>905</v>
      </c>
    </row>
    <row r="121" spans="1:12" ht="25.5" customHeight="1">
      <c r="A121" s="90">
        <v>1</v>
      </c>
      <c r="B121" s="89">
        <v>141</v>
      </c>
      <c r="C121" s="91"/>
      <c r="D121" s="90">
        <v>887885</v>
      </c>
      <c r="E121" s="89" t="s">
        <v>307</v>
      </c>
      <c r="F121" s="90">
        <v>2012</v>
      </c>
      <c r="G121" s="90" t="s">
        <v>595</v>
      </c>
      <c r="H121" s="90" t="s">
        <v>11</v>
      </c>
      <c r="I121" s="99">
        <v>100</v>
      </c>
      <c r="L121" t="str">
        <f>VLOOKUP(D121,ČP2026!$B$3:$C$484,2,FALSE)</f>
        <v>Novosadová Nikol</v>
      </c>
    </row>
    <row r="122" spans="1:12">
      <c r="A122" s="90">
        <v>2</v>
      </c>
      <c r="B122" s="89">
        <v>142</v>
      </c>
      <c r="C122" s="91"/>
      <c r="D122" s="90">
        <v>1601</v>
      </c>
      <c r="E122" s="89" t="s">
        <v>841</v>
      </c>
      <c r="F122" s="90">
        <v>2011</v>
      </c>
      <c r="G122" s="90" t="s">
        <v>595</v>
      </c>
      <c r="H122" s="90" t="s">
        <v>163</v>
      </c>
      <c r="I122" s="99">
        <v>80</v>
      </c>
      <c r="L122" t="str">
        <f>VLOOKUP(D122,ČP2026!$B$3:$C$484,2,FALSE)</f>
        <v xml:space="preserve">RIML Leni </v>
      </c>
    </row>
    <row r="123" spans="1:12" ht="25.5" customHeight="1">
      <c r="A123" s="90">
        <v>3</v>
      </c>
      <c r="B123" s="89">
        <v>145</v>
      </c>
      <c r="C123" s="91"/>
      <c r="D123" s="90">
        <v>887299</v>
      </c>
      <c r="E123" s="89" t="s">
        <v>90</v>
      </c>
      <c r="F123" s="90">
        <v>2012</v>
      </c>
      <c r="G123" s="90" t="s">
        <v>595</v>
      </c>
      <c r="H123" s="90" t="s">
        <v>11</v>
      </c>
      <c r="I123" s="99">
        <v>60</v>
      </c>
      <c r="L123" t="str">
        <f>VLOOKUP(D123,ČP2026!$B$3:$C$484,2,FALSE)</f>
        <v>Kolmanová Emma</v>
      </c>
    </row>
    <row r="124" spans="1:12" ht="25.5" customHeight="1">
      <c r="A124" s="90">
        <v>4</v>
      </c>
      <c r="B124" s="89">
        <v>143</v>
      </c>
      <c r="C124" s="91"/>
      <c r="D124" s="90">
        <v>889232</v>
      </c>
      <c r="E124" s="89" t="s">
        <v>308</v>
      </c>
      <c r="F124" s="90">
        <v>2012</v>
      </c>
      <c r="G124" s="90" t="s">
        <v>595</v>
      </c>
      <c r="H124" s="90" t="s">
        <v>11</v>
      </c>
      <c r="I124" s="99">
        <v>50</v>
      </c>
      <c r="L124" t="str">
        <f>VLOOKUP(D124,ČP2026!$B$3:$C$484,2,FALSE)</f>
        <v>Chalupníková Dorota</v>
      </c>
    </row>
    <row r="125" spans="1:12" ht="25.5" customHeight="1">
      <c r="A125" s="90">
        <v>5</v>
      </c>
      <c r="B125" s="89">
        <v>144</v>
      </c>
      <c r="C125" s="91"/>
      <c r="D125" s="90">
        <v>1006</v>
      </c>
      <c r="E125" s="89" t="s">
        <v>590</v>
      </c>
      <c r="F125" s="90">
        <v>2011</v>
      </c>
      <c r="G125" s="90" t="s">
        <v>595</v>
      </c>
      <c r="H125" s="90" t="s">
        <v>388</v>
      </c>
      <c r="I125" s="99">
        <v>45</v>
      </c>
      <c r="L125" t="str">
        <f>VLOOKUP(D125,ČP2026!$B$3:$C$484,2,FALSE)</f>
        <v>Schieszl Janka</v>
      </c>
    </row>
    <row r="126" spans="1:12" ht="25.5" customHeight="1">
      <c r="A126" s="90">
        <v>6</v>
      </c>
      <c r="B126" s="89">
        <v>157</v>
      </c>
      <c r="C126" s="91"/>
      <c r="D126" s="90">
        <v>886522</v>
      </c>
      <c r="E126" s="89" t="s">
        <v>311</v>
      </c>
      <c r="F126" s="90">
        <v>2013</v>
      </c>
      <c r="G126" s="90" t="s">
        <v>595</v>
      </c>
      <c r="H126" s="90" t="s">
        <v>11</v>
      </c>
      <c r="I126" s="99">
        <v>40</v>
      </c>
      <c r="L126" t="str">
        <f>VLOOKUP(D126,ČP2026!$B$3:$C$484,2,FALSE)</f>
        <v>Novosadová Tereza</v>
      </c>
    </row>
    <row r="127" spans="1:12" ht="25.5" customHeight="1">
      <c r="A127" s="90">
        <v>7</v>
      </c>
      <c r="B127" s="89">
        <v>147</v>
      </c>
      <c r="C127" s="91"/>
      <c r="D127" s="90">
        <v>889877</v>
      </c>
      <c r="E127" s="89" t="s">
        <v>611</v>
      </c>
      <c r="F127" s="90">
        <v>2012</v>
      </c>
      <c r="G127" s="90" t="s">
        <v>595</v>
      </c>
      <c r="H127" s="90" t="s">
        <v>93</v>
      </c>
      <c r="I127" s="99">
        <v>36</v>
      </c>
      <c r="L127" t="str">
        <f>VLOOKUP(D127,ČP2026!$B$3:$C$484,2,FALSE)</f>
        <v>Huliy Yaroslava</v>
      </c>
    </row>
    <row r="128" spans="1:12" ht="25.5" customHeight="1">
      <c r="A128" s="90">
        <v>8</v>
      </c>
      <c r="B128" s="89">
        <v>146</v>
      </c>
      <c r="C128" s="91"/>
      <c r="D128" s="90">
        <v>889229</v>
      </c>
      <c r="E128" s="89" t="s">
        <v>310</v>
      </c>
      <c r="F128" s="90">
        <v>2014</v>
      </c>
      <c r="G128" s="90" t="s">
        <v>595</v>
      </c>
      <c r="H128" s="90" t="s">
        <v>11</v>
      </c>
      <c r="I128" s="99">
        <v>32</v>
      </c>
      <c r="L128" t="str">
        <f>VLOOKUP(D128,ČP2026!$B$3:$C$484,2,FALSE)</f>
        <v>Braunová Melisa</v>
      </c>
    </row>
    <row r="129" spans="1:12" ht="25.5" customHeight="1">
      <c r="A129" s="90">
        <v>9</v>
      </c>
      <c r="B129" s="89">
        <v>166</v>
      </c>
      <c r="C129" s="94">
        <v>9155161</v>
      </c>
      <c r="D129" s="90">
        <v>887895</v>
      </c>
      <c r="E129" s="89" t="s">
        <v>329</v>
      </c>
      <c r="F129" s="90">
        <v>2011</v>
      </c>
      <c r="G129" s="90" t="s">
        <v>595</v>
      </c>
      <c r="H129" s="90" t="s">
        <v>11</v>
      </c>
      <c r="I129" s="99">
        <v>29</v>
      </c>
      <c r="L129" t="str">
        <f>VLOOKUP(D129,ČP2026!$B$3:$C$484,2,FALSE)</f>
        <v>Mendlová Anežka</v>
      </c>
    </row>
    <row r="130" spans="1:12" ht="25.5" customHeight="1">
      <c r="A130" s="90">
        <v>10</v>
      </c>
      <c r="B130" s="89">
        <v>160</v>
      </c>
      <c r="C130" s="91"/>
      <c r="D130" s="90">
        <v>1100</v>
      </c>
      <c r="E130" s="89" t="s">
        <v>901</v>
      </c>
      <c r="F130" s="90">
        <v>2011</v>
      </c>
      <c r="G130" s="90" t="s">
        <v>595</v>
      </c>
      <c r="H130" s="90" t="s">
        <v>93</v>
      </c>
      <c r="I130" s="99">
        <v>26</v>
      </c>
      <c r="L130" t="str">
        <f>VLOOKUP(D130,ČP2026!$B$3:$C$484,2,FALSE)</f>
        <v>SAMOILENKO STEFANIIA</v>
      </c>
    </row>
    <row r="131" spans="1:12" ht="25.5" customHeight="1">
      <c r="A131" s="90">
        <v>11</v>
      </c>
      <c r="B131" s="89">
        <v>148</v>
      </c>
      <c r="C131" s="91"/>
      <c r="D131" s="90">
        <v>886600</v>
      </c>
      <c r="E131" s="89" t="s">
        <v>309</v>
      </c>
      <c r="F131" s="90">
        <v>2012</v>
      </c>
      <c r="G131" s="90" t="s">
        <v>595</v>
      </c>
      <c r="H131" s="90" t="s">
        <v>11</v>
      </c>
      <c r="I131" s="99">
        <v>24</v>
      </c>
      <c r="L131" t="str">
        <f>VLOOKUP(D131,ČP2026!$B$3:$C$484,2,FALSE)</f>
        <v>Vladařová Sofie</v>
      </c>
    </row>
    <row r="132" spans="1:12" ht="38.25" customHeight="1">
      <c r="A132" s="90">
        <v>12</v>
      </c>
      <c r="B132" s="89">
        <v>154</v>
      </c>
      <c r="C132" s="91"/>
      <c r="D132" s="90">
        <v>809509</v>
      </c>
      <c r="E132" s="89" t="s">
        <v>97</v>
      </c>
      <c r="F132" s="90">
        <v>2011</v>
      </c>
      <c r="G132" s="90" t="s">
        <v>595</v>
      </c>
      <c r="H132" s="90" t="s">
        <v>11</v>
      </c>
      <c r="I132" s="99">
        <v>22</v>
      </c>
      <c r="L132" t="str">
        <f>VLOOKUP(D132,ČP2026!$B$3:$C$484,2,FALSE)</f>
        <v>ČERNÁ Magdalena</v>
      </c>
    </row>
    <row r="133" spans="1:12" ht="25.5" customHeight="1">
      <c r="A133" s="90">
        <v>13</v>
      </c>
      <c r="B133" s="89">
        <v>151</v>
      </c>
      <c r="C133" s="91"/>
      <c r="D133" s="90">
        <v>1509</v>
      </c>
      <c r="E133" s="89" t="s">
        <v>899</v>
      </c>
      <c r="F133" s="90">
        <v>2011</v>
      </c>
      <c r="G133" s="90" t="s">
        <v>595</v>
      </c>
      <c r="H133" s="90" t="s">
        <v>268</v>
      </c>
      <c r="I133" s="99">
        <v>20</v>
      </c>
      <c r="L133" t="str">
        <f>VLOOKUP(D133,ČP2026!$B$3:$C$484,2,FALSE)</f>
        <v>Zelencik Zara</v>
      </c>
    </row>
    <row r="134" spans="1:12" ht="25.5" customHeight="1">
      <c r="A134" s="90">
        <v>14</v>
      </c>
      <c r="B134" s="89">
        <v>152</v>
      </c>
      <c r="C134" s="91"/>
      <c r="D134" s="90">
        <v>1101</v>
      </c>
      <c r="E134" s="89" t="s">
        <v>900</v>
      </c>
      <c r="F134" s="90">
        <v>2012</v>
      </c>
      <c r="G134" s="90" t="s">
        <v>595</v>
      </c>
      <c r="H134" s="90" t="s">
        <v>93</v>
      </c>
      <c r="I134" s="99">
        <v>18</v>
      </c>
      <c r="L134" t="str">
        <f>VLOOKUP(D134,ČP2026!$B$3:$C$484,2,FALSE)</f>
        <v>IVCHATOVA MARTA</v>
      </c>
    </row>
    <row r="135" spans="1:12" ht="25.5" customHeight="1">
      <c r="A135" s="90">
        <v>15</v>
      </c>
      <c r="B135" s="89">
        <v>165</v>
      </c>
      <c r="C135" s="91"/>
      <c r="D135" s="90">
        <v>807444</v>
      </c>
      <c r="E135" s="89" t="s">
        <v>95</v>
      </c>
      <c r="F135" s="90">
        <v>2012</v>
      </c>
      <c r="G135" s="90" t="s">
        <v>595</v>
      </c>
      <c r="H135" s="90" t="s">
        <v>11</v>
      </c>
      <c r="I135" s="99">
        <v>16</v>
      </c>
      <c r="L135" t="str">
        <f>VLOOKUP(D135,ČP2026!$B$3:$C$484,2,FALSE)</f>
        <v>GÁLOVÁ Helena</v>
      </c>
    </row>
    <row r="136" spans="1:12" ht="25.5" customHeight="1">
      <c r="A136" s="90">
        <v>16</v>
      </c>
      <c r="B136" s="89">
        <v>155</v>
      </c>
      <c r="C136" s="91"/>
      <c r="D136" s="90">
        <v>889938</v>
      </c>
      <c r="E136" s="89" t="s">
        <v>317</v>
      </c>
      <c r="F136" s="90">
        <v>2011</v>
      </c>
      <c r="G136" s="90" t="s">
        <v>595</v>
      </c>
      <c r="H136" s="90" t="s">
        <v>11</v>
      </c>
      <c r="I136" s="99">
        <v>15</v>
      </c>
      <c r="L136" t="str">
        <f>VLOOKUP(D136,ČP2026!$B$3:$C$484,2,FALSE)</f>
        <v>Sovová Nikol</v>
      </c>
    </row>
    <row r="137" spans="1:12" ht="25.5" customHeight="1">
      <c r="A137" s="90">
        <v>17</v>
      </c>
      <c r="B137" s="89">
        <v>153</v>
      </c>
      <c r="C137" s="91"/>
      <c r="D137" s="90">
        <v>887307</v>
      </c>
      <c r="E137" s="89" t="s">
        <v>314</v>
      </c>
      <c r="F137" s="90">
        <v>2011</v>
      </c>
      <c r="G137" s="90" t="s">
        <v>595</v>
      </c>
      <c r="H137" s="90" t="s">
        <v>11</v>
      </c>
      <c r="I137" s="99">
        <v>14</v>
      </c>
      <c r="L137" t="str">
        <f>VLOOKUP(D137,ČP2026!$B$3:$C$484,2,FALSE)</f>
        <v>Samková Julie</v>
      </c>
    </row>
    <row r="138" spans="1:12" ht="25.5" customHeight="1">
      <c r="A138" s="90">
        <v>18</v>
      </c>
      <c r="B138" s="89">
        <v>158</v>
      </c>
      <c r="C138" s="91"/>
      <c r="D138" s="90">
        <v>890705</v>
      </c>
      <c r="E138" s="89" t="s">
        <v>318</v>
      </c>
      <c r="F138" s="90">
        <v>2013</v>
      </c>
      <c r="G138" s="90" t="s">
        <v>595</v>
      </c>
      <c r="H138" s="90" t="s">
        <v>11</v>
      </c>
      <c r="I138" s="99">
        <v>13</v>
      </c>
      <c r="L138" t="str">
        <f>VLOOKUP(D138,ČP2026!$B$3:$C$484,2,FALSE)</f>
        <v>Konečná Ema</v>
      </c>
    </row>
    <row r="139" spans="1:12" ht="25.5" customHeight="1">
      <c r="A139" s="90">
        <v>19</v>
      </c>
      <c r="B139" s="89">
        <v>150</v>
      </c>
      <c r="C139" s="91"/>
      <c r="D139" s="90">
        <v>889991</v>
      </c>
      <c r="E139" s="89" t="s">
        <v>316</v>
      </c>
      <c r="F139" s="90">
        <v>2013</v>
      </c>
      <c r="G139" s="90" t="s">
        <v>595</v>
      </c>
      <c r="H139" s="90" t="s">
        <v>11</v>
      </c>
      <c r="I139" s="99">
        <v>12</v>
      </c>
      <c r="L139" t="str">
        <f>VLOOKUP(D139,ČP2026!$B$3:$C$484,2,FALSE)</f>
        <v>Novotná Laura Elen</v>
      </c>
    </row>
    <row r="140" spans="1:12" ht="25.5" customHeight="1">
      <c r="A140" s="90">
        <v>20</v>
      </c>
      <c r="B140" s="89">
        <v>149</v>
      </c>
      <c r="C140" s="91"/>
      <c r="D140" s="90">
        <v>889283</v>
      </c>
      <c r="E140" s="89" t="s">
        <v>312</v>
      </c>
      <c r="F140" s="90">
        <v>2011</v>
      </c>
      <c r="G140" s="90" t="s">
        <v>595</v>
      </c>
      <c r="H140" s="90" t="s">
        <v>11</v>
      </c>
      <c r="I140" s="99">
        <v>11</v>
      </c>
      <c r="L140" t="str">
        <f>VLOOKUP(D140,ČP2026!$B$3:$C$484,2,FALSE)</f>
        <v>Fialová Valerie</v>
      </c>
    </row>
    <row r="141" spans="1:12" ht="25.5" customHeight="1">
      <c r="A141" s="90">
        <v>21</v>
      </c>
      <c r="B141" s="89">
        <v>156</v>
      </c>
      <c r="C141" s="91"/>
      <c r="D141" s="90">
        <v>887893</v>
      </c>
      <c r="E141" s="89" t="s">
        <v>315</v>
      </c>
      <c r="F141" s="90">
        <v>2014</v>
      </c>
      <c r="G141" s="90" t="s">
        <v>595</v>
      </c>
      <c r="H141" s="90" t="s">
        <v>11</v>
      </c>
      <c r="I141" s="99">
        <v>10</v>
      </c>
      <c r="L141" t="str">
        <f>VLOOKUP(D141,ČP2026!$B$3:$C$484,2,FALSE)</f>
        <v>Chládková Anežka</v>
      </c>
    </row>
    <row r="142" spans="1:12" ht="38.25" customHeight="1">
      <c r="A142" s="90">
        <v>22</v>
      </c>
      <c r="B142" s="110">
        <v>161</v>
      </c>
      <c r="C142" s="91"/>
      <c r="D142" s="90">
        <v>1701</v>
      </c>
      <c r="E142" s="89" t="s">
        <v>609</v>
      </c>
      <c r="F142" s="90">
        <v>2014</v>
      </c>
      <c r="G142" s="90" t="s">
        <v>595</v>
      </c>
      <c r="H142" s="90" t="s">
        <v>268</v>
      </c>
      <c r="I142" s="99">
        <v>9</v>
      </c>
      <c r="L142" t="str">
        <f>VLOOKUP(D142,ČP2026!$B$3:$C$484,2,FALSE)</f>
        <v>PITONAKOVA Kristyna</v>
      </c>
    </row>
    <row r="143" spans="1:12" ht="25.5" customHeight="1">
      <c r="A143" s="90">
        <v>23</v>
      </c>
      <c r="B143" s="89">
        <v>159</v>
      </c>
      <c r="C143" s="91"/>
      <c r="D143" s="90">
        <v>890710</v>
      </c>
      <c r="E143" s="89" t="s">
        <v>319</v>
      </c>
      <c r="F143" s="90">
        <v>2014</v>
      </c>
      <c r="G143" s="90" t="s">
        <v>595</v>
      </c>
      <c r="H143" s="90" t="s">
        <v>11</v>
      </c>
      <c r="I143" s="99">
        <v>8</v>
      </c>
      <c r="L143" t="str">
        <f>VLOOKUP(D143,ČP2026!$B$3:$C$484,2,FALSE)</f>
        <v>Jiříková Markéta</v>
      </c>
    </row>
    <row r="144" spans="1:12" ht="25.5" customHeight="1">
      <c r="A144" s="90">
        <v>24</v>
      </c>
      <c r="B144" s="89">
        <v>167</v>
      </c>
      <c r="C144" s="91"/>
      <c r="D144" s="90">
        <v>891559</v>
      </c>
      <c r="E144" s="89" t="s">
        <v>334</v>
      </c>
      <c r="F144" s="90">
        <v>2012</v>
      </c>
      <c r="G144" s="90" t="s">
        <v>595</v>
      </c>
      <c r="H144" s="90" t="s">
        <v>11</v>
      </c>
      <c r="I144" s="99">
        <v>7</v>
      </c>
      <c r="L144" t="str">
        <f>VLOOKUP(D144,ČP2026!$B$3:$C$484,2,FALSE)</f>
        <v>Vránková Šárka</v>
      </c>
    </row>
    <row r="145" spans="1:12" ht="25.5" customHeight="1">
      <c r="A145" s="90">
        <v>25</v>
      </c>
      <c r="B145" s="89">
        <v>162</v>
      </c>
      <c r="C145" s="91"/>
      <c r="D145" s="90">
        <v>1501</v>
      </c>
      <c r="E145" s="89" t="s">
        <v>754</v>
      </c>
      <c r="F145" s="90">
        <v>2014</v>
      </c>
      <c r="G145" s="90" t="s">
        <v>595</v>
      </c>
      <c r="H145" s="90" t="s">
        <v>388</v>
      </c>
      <c r="I145" s="99">
        <v>6</v>
      </c>
      <c r="L145" t="str">
        <f>VLOOKUP(D145,ČP2026!$B$3:$C$484,2,FALSE)</f>
        <v>Schieszli Elza</v>
      </c>
    </row>
    <row r="146" spans="1:12" ht="25.5" customHeight="1">
      <c r="A146" s="90">
        <v>26</v>
      </c>
      <c r="B146" s="89">
        <v>163</v>
      </c>
      <c r="C146" s="91"/>
      <c r="D146" s="90">
        <v>887036</v>
      </c>
      <c r="E146" s="89" t="s">
        <v>328</v>
      </c>
      <c r="F146" s="90">
        <v>2014</v>
      </c>
      <c r="G146" s="90" t="s">
        <v>595</v>
      </c>
      <c r="H146" s="90" t="s">
        <v>11</v>
      </c>
      <c r="I146" s="99">
        <v>5</v>
      </c>
      <c r="L146" t="str">
        <f>VLOOKUP(D146,ČP2026!$B$3:$C$484,2,FALSE)</f>
        <v>Niklová Evelína</v>
      </c>
    </row>
    <row r="147" spans="1:12" ht="25.5" customHeight="1">
      <c r="A147" s="90">
        <v>27</v>
      </c>
      <c r="B147" s="89">
        <v>164</v>
      </c>
      <c r="C147" s="91"/>
      <c r="D147" s="90">
        <v>891723</v>
      </c>
      <c r="E147" s="89" t="s">
        <v>332</v>
      </c>
      <c r="F147" s="90">
        <v>2013</v>
      </c>
      <c r="G147" s="90" t="s">
        <v>595</v>
      </c>
      <c r="H147" s="90" t="s">
        <v>11</v>
      </c>
      <c r="I147" s="99">
        <v>4.5</v>
      </c>
      <c r="L147" t="str">
        <f>VLOOKUP(D147,ČP2026!$B$3:$C$484,2,FALSE)</f>
        <v>Šurinová Anna</v>
      </c>
    </row>
    <row r="149" spans="1:12" ht="26.25" customHeight="1">
      <c r="A149" s="92" t="s">
        <v>710</v>
      </c>
      <c r="B149" s="93" t="s">
        <v>711</v>
      </c>
      <c r="C149" s="93" t="s">
        <v>712</v>
      </c>
      <c r="D149" s="92" t="s">
        <v>737</v>
      </c>
      <c r="E149" s="93" t="s">
        <v>738</v>
      </c>
      <c r="F149" s="92" t="s">
        <v>139</v>
      </c>
      <c r="G149" s="92" t="s">
        <v>140</v>
      </c>
      <c r="H149" s="92" t="s">
        <v>141</v>
      </c>
      <c r="I149" s="114" t="s">
        <v>905</v>
      </c>
    </row>
    <row r="150" spans="1:12" ht="25.5" customHeight="1">
      <c r="A150" s="90">
        <v>1</v>
      </c>
      <c r="B150" s="90">
        <v>95</v>
      </c>
      <c r="C150" s="91"/>
      <c r="D150" s="90">
        <v>889228</v>
      </c>
      <c r="E150" s="89" t="s">
        <v>510</v>
      </c>
      <c r="F150" s="90">
        <v>2015</v>
      </c>
      <c r="G150" s="90" t="s">
        <v>114</v>
      </c>
      <c r="H150" s="90" t="s">
        <v>11</v>
      </c>
      <c r="I150" s="115">
        <v>100</v>
      </c>
      <c r="L150" t="str">
        <f>VLOOKUP(D150,ČP2026!$B$3:$C$484,2,FALSE)</f>
        <v>Štefka Kryštof</v>
      </c>
    </row>
    <row r="151" spans="1:12" ht="25.5" customHeight="1">
      <c r="A151" s="90">
        <v>2</v>
      </c>
      <c r="B151" s="90">
        <v>91</v>
      </c>
      <c r="C151" s="91"/>
      <c r="D151" s="90">
        <v>773713</v>
      </c>
      <c r="E151" s="89" t="s">
        <v>512</v>
      </c>
      <c r="F151" s="90">
        <v>2016</v>
      </c>
      <c r="G151" s="90" t="s">
        <v>114</v>
      </c>
      <c r="H151" s="90" t="s">
        <v>11</v>
      </c>
      <c r="I151" s="115">
        <v>80</v>
      </c>
      <c r="L151" t="str">
        <f>VLOOKUP(D151,ČP2026!$B$3:$C$484,2,FALSE)</f>
        <v>Novák Jakub</v>
      </c>
    </row>
    <row r="152" spans="1:12" ht="25.5" customHeight="1">
      <c r="A152" s="90">
        <v>3</v>
      </c>
      <c r="B152" s="90">
        <v>92</v>
      </c>
      <c r="C152" s="91"/>
      <c r="D152" s="90">
        <v>773714</v>
      </c>
      <c r="E152" s="89" t="s">
        <v>517</v>
      </c>
      <c r="F152" s="90">
        <v>2017</v>
      </c>
      <c r="G152" s="90" t="s">
        <v>114</v>
      </c>
      <c r="H152" s="90" t="s">
        <v>11</v>
      </c>
      <c r="I152" s="115">
        <v>60</v>
      </c>
      <c r="L152" t="str">
        <f>VLOOKUP(D152,ČP2026!$B$3:$C$484,2,FALSE)</f>
        <v>Novák Matěj</v>
      </c>
    </row>
    <row r="153" spans="1:12" ht="25.5" customHeight="1">
      <c r="A153" s="90">
        <v>4</v>
      </c>
      <c r="B153" s="90">
        <v>93</v>
      </c>
      <c r="C153" s="91"/>
      <c r="D153" s="90">
        <v>774474</v>
      </c>
      <c r="E153" s="89" t="s">
        <v>513</v>
      </c>
      <c r="F153" s="90">
        <v>2015</v>
      </c>
      <c r="G153" s="90" t="s">
        <v>114</v>
      </c>
      <c r="H153" s="90" t="s">
        <v>11</v>
      </c>
      <c r="I153" s="115">
        <v>50</v>
      </c>
      <c r="L153" t="str">
        <f>VLOOKUP(D153,ČP2026!$B$3:$C$484,2,FALSE)</f>
        <v>Skrbek Adam</v>
      </c>
    </row>
    <row r="154" spans="1:12" ht="25.5" customHeight="1">
      <c r="A154" s="90">
        <v>5</v>
      </c>
      <c r="B154" s="90">
        <v>94</v>
      </c>
      <c r="C154" s="91"/>
      <c r="D154" s="90">
        <v>774476</v>
      </c>
      <c r="E154" s="89" t="s">
        <v>516</v>
      </c>
      <c r="F154" s="90">
        <v>2016</v>
      </c>
      <c r="G154" s="90" t="s">
        <v>114</v>
      </c>
      <c r="H154" s="90" t="s">
        <v>11</v>
      </c>
      <c r="I154" s="115">
        <v>45</v>
      </c>
      <c r="L154" t="str">
        <f>VLOOKUP(D154,ČP2026!$B$3:$C$484,2,FALSE)</f>
        <v>Veber Viliam</v>
      </c>
    </row>
    <row r="155" spans="1:12" ht="25.5" customHeight="1">
      <c r="A155" s="90">
        <v>6</v>
      </c>
      <c r="B155" s="90">
        <v>96</v>
      </c>
      <c r="C155" s="91"/>
      <c r="D155" s="90">
        <v>709346</v>
      </c>
      <c r="E155" s="89" t="s">
        <v>519</v>
      </c>
      <c r="F155" s="90">
        <v>2018</v>
      </c>
      <c r="G155" s="90" t="s">
        <v>114</v>
      </c>
      <c r="H155" s="90" t="s">
        <v>11</v>
      </c>
      <c r="I155" s="115">
        <v>40</v>
      </c>
      <c r="L155" t="str">
        <f>VLOOKUP(D155,ČP2026!$B$3:$C$484,2,FALSE)</f>
        <v>Skrbek Jakub</v>
      </c>
    </row>
    <row r="156" spans="1:12" ht="25.5" customHeight="1">
      <c r="A156" s="90">
        <v>7</v>
      </c>
      <c r="B156" s="90">
        <v>99</v>
      </c>
      <c r="C156" s="91"/>
      <c r="D156" s="90">
        <v>779158</v>
      </c>
      <c r="E156" s="89" t="s">
        <v>526</v>
      </c>
      <c r="F156" s="90">
        <v>2017</v>
      </c>
      <c r="G156" s="90" t="s">
        <v>114</v>
      </c>
      <c r="H156" s="90" t="s">
        <v>11</v>
      </c>
      <c r="I156" s="115">
        <v>36</v>
      </c>
      <c r="L156" t="str">
        <f>VLOOKUP(D156,ČP2026!$B$3:$C$484,2,FALSE)</f>
        <v>Pospisil Jáchym</v>
      </c>
    </row>
    <row r="157" spans="1:12" ht="25.5" customHeight="1">
      <c r="A157" s="90">
        <v>8</v>
      </c>
      <c r="B157" s="90">
        <v>97</v>
      </c>
      <c r="C157" s="91"/>
      <c r="D157" s="90">
        <v>717374</v>
      </c>
      <c r="E157" s="89" t="s">
        <v>524</v>
      </c>
      <c r="F157" s="90">
        <v>2020</v>
      </c>
      <c r="G157" s="90" t="s">
        <v>114</v>
      </c>
      <c r="H157" s="90" t="s">
        <v>11</v>
      </c>
      <c r="I157" s="115">
        <v>32</v>
      </c>
      <c r="L157" t="str">
        <f>VLOOKUP(D157,ČP2026!$B$3:$C$484,2,FALSE)</f>
        <v>Pažout Patrik</v>
      </c>
    </row>
    <row r="158" spans="1:12" ht="25.5" customHeight="1">
      <c r="A158" s="90">
        <v>9</v>
      </c>
      <c r="B158" s="90">
        <v>203</v>
      </c>
      <c r="C158" s="91"/>
      <c r="D158" s="90">
        <v>778904</v>
      </c>
      <c r="E158" s="89" t="s">
        <v>528</v>
      </c>
      <c r="F158" s="90">
        <v>2015</v>
      </c>
      <c r="G158" s="90" t="s">
        <v>114</v>
      </c>
      <c r="H158" s="90" t="s">
        <v>11</v>
      </c>
      <c r="I158" s="115">
        <v>29</v>
      </c>
      <c r="L158" t="str">
        <f>VLOOKUP(D158,ČP2026!$B$3:$C$484,2,FALSE)</f>
        <v>Jaroš Lukáš</v>
      </c>
    </row>
    <row r="159" spans="1:12" ht="25.5" customHeight="1">
      <c r="A159" s="90">
        <v>10</v>
      </c>
      <c r="B159" s="90">
        <v>98</v>
      </c>
      <c r="C159" s="91"/>
      <c r="D159" s="90">
        <v>777621</v>
      </c>
      <c r="E159" s="89" t="s">
        <v>511</v>
      </c>
      <c r="F159" s="90">
        <v>2015</v>
      </c>
      <c r="G159" s="90" t="s">
        <v>114</v>
      </c>
      <c r="H159" s="90" t="s">
        <v>11</v>
      </c>
      <c r="I159" s="115">
        <v>26</v>
      </c>
      <c r="L159" t="str">
        <f>VLOOKUP(D159,ČP2026!$B$3:$C$484,2,FALSE)</f>
        <v>Černý Adam</v>
      </c>
    </row>
    <row r="160" spans="1:12">
      <c r="A160" s="90">
        <v>11</v>
      </c>
      <c r="B160" s="90">
        <v>201</v>
      </c>
      <c r="C160" s="91"/>
      <c r="D160" s="90">
        <v>773631</v>
      </c>
      <c r="E160" s="89" t="s">
        <v>518</v>
      </c>
      <c r="F160" s="90">
        <v>2019</v>
      </c>
      <c r="G160" s="90" t="s">
        <v>114</v>
      </c>
      <c r="H160" s="90" t="s">
        <v>11</v>
      </c>
      <c r="I160" s="115">
        <v>24</v>
      </c>
      <c r="L160" t="str">
        <f>VLOOKUP(D160,ČP2026!$B$3:$C$484,2,FALSE)</f>
        <v>Běhal Erik</v>
      </c>
    </row>
    <row r="161" spans="1:12">
      <c r="A161" s="90">
        <v>12</v>
      </c>
      <c r="B161" s="90">
        <v>100</v>
      </c>
      <c r="C161" s="91"/>
      <c r="D161" s="90">
        <v>779013</v>
      </c>
      <c r="E161" s="89" t="s">
        <v>752</v>
      </c>
      <c r="F161" s="90">
        <v>2016</v>
      </c>
      <c r="G161" s="90" t="s">
        <v>114</v>
      </c>
      <c r="H161" s="90" t="s">
        <v>11</v>
      </c>
      <c r="I161" s="115">
        <v>22</v>
      </c>
      <c r="L161" t="str">
        <f>VLOOKUP(D161,ČP2026!$B$3:$C$484,2,FALSE)</f>
        <v>Kazik Alan</v>
      </c>
    </row>
    <row r="162" spans="1:12" ht="25.5" customHeight="1">
      <c r="A162" s="90">
        <v>13</v>
      </c>
      <c r="B162" s="90">
        <v>205</v>
      </c>
      <c r="C162" s="91"/>
      <c r="D162" s="90">
        <v>777654</v>
      </c>
      <c r="E162" s="89" t="s">
        <v>515</v>
      </c>
      <c r="F162" s="90">
        <v>2019</v>
      </c>
      <c r="G162" s="90" t="s">
        <v>114</v>
      </c>
      <c r="H162" s="90" t="s">
        <v>11</v>
      </c>
      <c r="I162" s="115">
        <v>20</v>
      </c>
      <c r="L162" t="str">
        <f>VLOOKUP(D162,ČP2026!$B$3:$C$484,2,FALSE)</f>
        <v>Kolman Darek</v>
      </c>
    </row>
    <row r="163" spans="1:12" ht="25.5" customHeight="1">
      <c r="A163" s="90">
        <v>14</v>
      </c>
      <c r="B163" s="90">
        <v>204</v>
      </c>
      <c r="C163" s="91"/>
      <c r="D163" s="90">
        <v>1604</v>
      </c>
      <c r="E163" s="89" t="s">
        <v>902</v>
      </c>
      <c r="F163" s="90">
        <v>2016</v>
      </c>
      <c r="G163" s="90" t="s">
        <v>114</v>
      </c>
      <c r="H163" s="90" t="s">
        <v>16</v>
      </c>
      <c r="I163" s="115">
        <v>18</v>
      </c>
      <c r="L163" t="str">
        <f>VLOOKUP(D163,ČP2026!$B$3:$C$484,2,FALSE)</f>
        <v>Kedzior Michal</v>
      </c>
    </row>
    <row r="164" spans="1:12" ht="25.5" customHeight="1">
      <c r="A164" s="90">
        <v>15</v>
      </c>
      <c r="B164" s="90">
        <v>202</v>
      </c>
      <c r="C164" s="91"/>
      <c r="D164" s="90">
        <v>779160</v>
      </c>
      <c r="E164" s="89" t="s">
        <v>530</v>
      </c>
      <c r="F164" s="90">
        <v>2017</v>
      </c>
      <c r="G164" s="90" t="s">
        <v>114</v>
      </c>
      <c r="H164" s="90" t="s">
        <v>11</v>
      </c>
      <c r="I164" s="115">
        <v>16</v>
      </c>
      <c r="L164" t="str">
        <f>VLOOKUP(D164,ČP2026!$B$3:$C$484,2,FALSE)</f>
        <v>Pankratz Nicolas</v>
      </c>
    </row>
    <row r="165" spans="1:12" ht="25.5" customHeight="1">
      <c r="A165" s="90">
        <v>16</v>
      </c>
      <c r="B165" s="90">
        <v>206</v>
      </c>
      <c r="C165" s="91"/>
      <c r="D165" s="90">
        <v>778237</v>
      </c>
      <c r="E165" s="89" t="s">
        <v>534</v>
      </c>
      <c r="F165" s="90">
        <v>2020</v>
      </c>
      <c r="G165" s="90" t="s">
        <v>114</v>
      </c>
      <c r="H165" s="90" t="s">
        <v>11</v>
      </c>
      <c r="I165" s="115">
        <v>15</v>
      </c>
      <c r="L165" t="str">
        <f>VLOOKUP(D165,ČP2026!$B$3:$C$484,2,FALSE)</f>
        <v>Holub Čeněk</v>
      </c>
    </row>
    <row r="167" spans="1:12" ht="26.25" customHeight="1">
      <c r="A167" s="92" t="s">
        <v>710</v>
      </c>
      <c r="B167" s="93" t="s">
        <v>711</v>
      </c>
      <c r="C167" s="93" t="s">
        <v>712</v>
      </c>
      <c r="D167" s="92" t="s">
        <v>737</v>
      </c>
      <c r="E167" s="93" t="s">
        <v>738</v>
      </c>
      <c r="F167" s="92" t="s">
        <v>139</v>
      </c>
      <c r="G167" s="92" t="s">
        <v>140</v>
      </c>
      <c r="H167" s="92" t="s">
        <v>141</v>
      </c>
      <c r="I167" s="114" t="s">
        <v>905</v>
      </c>
    </row>
    <row r="168" spans="1:12" ht="25.5" customHeight="1">
      <c r="A168" s="90">
        <v>1</v>
      </c>
      <c r="B168" s="90">
        <v>171</v>
      </c>
      <c r="C168" s="91"/>
      <c r="D168" s="90">
        <v>887899</v>
      </c>
      <c r="E168" s="89" t="s">
        <v>240</v>
      </c>
      <c r="F168" s="90">
        <v>2015</v>
      </c>
      <c r="G168" s="96" t="s">
        <v>128</v>
      </c>
      <c r="H168" s="96" t="s">
        <v>11</v>
      </c>
      <c r="I168" s="57">
        <v>80</v>
      </c>
      <c r="L168" t="str">
        <f>VLOOKUP(D168,ČP2026!$B$3:$C$484,2,FALSE)</f>
        <v>Holubová Věra</v>
      </c>
    </row>
    <row r="169" spans="1:12" ht="38.25" customHeight="1">
      <c r="A169" s="90">
        <v>2</v>
      </c>
      <c r="B169" s="90">
        <v>172</v>
      </c>
      <c r="C169" s="91"/>
      <c r="D169" s="90">
        <v>887880</v>
      </c>
      <c r="E169" s="89" t="s">
        <v>241</v>
      </c>
      <c r="F169" s="90">
        <v>2016</v>
      </c>
      <c r="G169" s="96" t="s">
        <v>128</v>
      </c>
      <c r="H169" s="96" t="s">
        <v>11</v>
      </c>
      <c r="I169" s="57">
        <v>64</v>
      </c>
      <c r="L169" t="str">
        <f>VLOOKUP(D169,ČP2026!$B$3:$C$484,2,FALSE)</f>
        <v>Novotná Luisa Anna</v>
      </c>
    </row>
    <row r="170" spans="1:12" ht="25.5" customHeight="1">
      <c r="A170" s="90">
        <v>3</v>
      </c>
      <c r="B170" s="90">
        <v>173</v>
      </c>
      <c r="C170" s="91"/>
      <c r="D170" s="90">
        <v>890440</v>
      </c>
      <c r="E170" s="89" t="s">
        <v>787</v>
      </c>
      <c r="F170" s="90">
        <v>2015</v>
      </c>
      <c r="G170" s="96" t="s">
        <v>128</v>
      </c>
      <c r="H170" s="96" t="s">
        <v>11</v>
      </c>
      <c r="I170" s="57">
        <v>48</v>
      </c>
      <c r="L170" t="str">
        <f>VLOOKUP(D170,ČP2026!$B$3:$C$484,2,FALSE)</f>
        <v>PUCHTOVÁ Valentina</v>
      </c>
    </row>
    <row r="171" spans="1:12" ht="25.5" customHeight="1">
      <c r="A171" s="90">
        <v>4</v>
      </c>
      <c r="B171" s="90">
        <v>175</v>
      </c>
      <c r="C171" s="91"/>
      <c r="D171" s="90">
        <v>890401</v>
      </c>
      <c r="E171" s="89" t="s">
        <v>242</v>
      </c>
      <c r="F171" s="90">
        <v>2015</v>
      </c>
      <c r="G171" s="96" t="s">
        <v>128</v>
      </c>
      <c r="H171" s="96" t="s">
        <v>11</v>
      </c>
      <c r="I171" s="57">
        <v>40</v>
      </c>
      <c r="L171" t="str">
        <f>VLOOKUP(D171,ČP2026!$B$3:$C$484,2,FALSE)</f>
        <v>Andres Hana</v>
      </c>
    </row>
    <row r="172" spans="1:12" ht="25.5" customHeight="1">
      <c r="A172" s="90">
        <v>5</v>
      </c>
      <c r="B172" s="90">
        <v>177</v>
      </c>
      <c r="C172" s="91"/>
      <c r="D172" s="90">
        <v>890598</v>
      </c>
      <c r="E172" s="89" t="s">
        <v>293</v>
      </c>
      <c r="F172" s="96">
        <v>2015</v>
      </c>
      <c r="G172" s="96" t="s">
        <v>128</v>
      </c>
      <c r="H172" s="96" t="s">
        <v>11</v>
      </c>
      <c r="I172" s="57">
        <v>36</v>
      </c>
      <c r="L172" t="str">
        <f>VLOOKUP(D172,ČP2026!$B$3:$C$484,2,FALSE)</f>
        <v>Černá Beáta</v>
      </c>
    </row>
    <row r="173" spans="1:12" ht="25.5" customHeight="1">
      <c r="A173" s="90">
        <v>6</v>
      </c>
      <c r="B173" s="90">
        <v>174</v>
      </c>
      <c r="C173" s="91"/>
      <c r="D173" s="90">
        <v>887898</v>
      </c>
      <c r="E173" s="89" t="s">
        <v>292</v>
      </c>
      <c r="F173" s="90">
        <v>2016</v>
      </c>
      <c r="G173" s="96" t="s">
        <v>128</v>
      </c>
      <c r="H173" s="96" t="s">
        <v>11</v>
      </c>
      <c r="I173" s="57">
        <v>32</v>
      </c>
      <c r="L173" t="str">
        <f>VLOOKUP(D173,ČP2026!$B$3:$C$484,2,FALSE)</f>
        <v>Pažoutová Natálie</v>
      </c>
    </row>
    <row r="174" spans="1:12" ht="25.5" customHeight="1">
      <c r="A174" s="90">
        <v>7</v>
      </c>
      <c r="B174" s="90">
        <v>176</v>
      </c>
      <c r="C174" s="91"/>
      <c r="D174" s="90">
        <v>811415</v>
      </c>
      <c r="E174" s="89" t="s">
        <v>650</v>
      </c>
      <c r="F174" s="90">
        <v>2015</v>
      </c>
      <c r="G174" s="96" t="s">
        <v>128</v>
      </c>
      <c r="H174" s="96" t="s">
        <v>11</v>
      </c>
      <c r="I174" s="57">
        <v>28.8</v>
      </c>
      <c r="L174" t="str">
        <f>VLOOKUP(D174,ČP2026!$B$3:$C$484,2,FALSE)</f>
        <v>PÁTEK Thea</v>
      </c>
    </row>
    <row r="175" spans="1:12" ht="25.5" customHeight="1">
      <c r="A175" s="90">
        <v>8</v>
      </c>
      <c r="B175" s="90">
        <v>178</v>
      </c>
      <c r="C175" s="91"/>
      <c r="D175" s="90">
        <v>1115</v>
      </c>
      <c r="E175" s="89" t="s">
        <v>904</v>
      </c>
      <c r="F175" s="96">
        <v>2016</v>
      </c>
      <c r="G175" s="96" t="s">
        <v>128</v>
      </c>
      <c r="H175" s="96" t="s">
        <v>93</v>
      </c>
      <c r="I175" s="57">
        <v>25.6</v>
      </c>
      <c r="L175" t="str">
        <f>VLOOKUP(D175,ČP2026!$B$3:$C$484,2,FALSE)</f>
        <v>IVCHATOVA MIRA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02"/>
  <sheetViews>
    <sheetView workbookViewId="0">
      <selection activeCell="B3" sqref="B3:B19"/>
    </sheetView>
  </sheetViews>
  <sheetFormatPr defaultRowHeight="13.5"/>
  <cols>
    <col min="6" max="6" width="20.4375" bestFit="1" customWidth="1"/>
  </cols>
  <sheetData>
    <row r="1" spans="1:8" ht="13.9" customHeight="1">
      <c r="B1" s="168" t="s">
        <v>907</v>
      </c>
      <c r="C1" s="168"/>
      <c r="D1" s="61">
        <v>100</v>
      </c>
      <c r="F1" t="s">
        <v>908</v>
      </c>
      <c r="G1" s="117">
        <v>0.9</v>
      </c>
    </row>
    <row r="2" spans="1:8">
      <c r="F2">
        <v>14</v>
      </c>
      <c r="G2">
        <v>0.9</v>
      </c>
      <c r="H2">
        <f>F2*G2</f>
        <v>12.6</v>
      </c>
    </row>
    <row r="3" spans="1:8">
      <c r="A3" s="62">
        <v>100</v>
      </c>
      <c r="B3" s="57">
        <f t="shared" ref="B3:B34" si="0">($D$1/100)*A3</f>
        <v>100</v>
      </c>
      <c r="C3">
        <v>1</v>
      </c>
      <c r="F3" s="63"/>
    </row>
    <row r="4" spans="1:8">
      <c r="A4" s="62">
        <v>80</v>
      </c>
      <c r="B4" s="57">
        <f t="shared" si="0"/>
        <v>80</v>
      </c>
      <c r="C4">
        <v>2</v>
      </c>
      <c r="F4" s="64"/>
    </row>
    <row r="5" spans="1:8">
      <c r="A5" s="62">
        <v>60</v>
      </c>
      <c r="B5" s="57">
        <f t="shared" si="0"/>
        <v>60</v>
      </c>
      <c r="C5">
        <v>3</v>
      </c>
      <c r="F5" s="64"/>
    </row>
    <row r="6" spans="1:8">
      <c r="A6" s="62">
        <v>50</v>
      </c>
      <c r="B6" s="57">
        <f t="shared" si="0"/>
        <v>50</v>
      </c>
      <c r="C6">
        <v>4</v>
      </c>
      <c r="F6" t="s">
        <v>910</v>
      </c>
      <c r="G6" t="s">
        <v>909</v>
      </c>
    </row>
    <row r="7" spans="1:8">
      <c r="A7" s="62">
        <v>45</v>
      </c>
      <c r="B7" s="57">
        <f t="shared" si="0"/>
        <v>45</v>
      </c>
      <c r="C7">
        <v>5</v>
      </c>
      <c r="F7" s="64">
        <v>626</v>
      </c>
      <c r="G7" s="64">
        <v>650</v>
      </c>
    </row>
    <row r="8" spans="1:8">
      <c r="A8" s="62">
        <v>40</v>
      </c>
      <c r="B8" s="57">
        <f t="shared" si="0"/>
        <v>40</v>
      </c>
      <c r="C8">
        <v>6</v>
      </c>
      <c r="F8">
        <v>476</v>
      </c>
      <c r="G8">
        <v>500</v>
      </c>
    </row>
    <row r="9" spans="1:8">
      <c r="A9" s="62">
        <v>36</v>
      </c>
      <c r="B9" s="57">
        <f t="shared" si="0"/>
        <v>36</v>
      </c>
      <c r="C9">
        <v>7</v>
      </c>
      <c r="F9" s="64">
        <v>426</v>
      </c>
      <c r="G9">
        <v>450</v>
      </c>
    </row>
    <row r="10" spans="1:8">
      <c r="A10" s="62">
        <v>32</v>
      </c>
      <c r="B10" s="57">
        <f t="shared" si="0"/>
        <v>32</v>
      </c>
      <c r="C10">
        <v>8</v>
      </c>
      <c r="F10" s="64">
        <v>381</v>
      </c>
      <c r="G10">
        <v>400</v>
      </c>
    </row>
    <row r="11" spans="1:8">
      <c r="A11" s="62">
        <v>29</v>
      </c>
      <c r="B11" s="57">
        <f t="shared" si="0"/>
        <v>29</v>
      </c>
      <c r="C11">
        <v>9</v>
      </c>
      <c r="F11" s="64">
        <v>341</v>
      </c>
      <c r="G11">
        <v>360</v>
      </c>
    </row>
    <row r="12" spans="1:8">
      <c r="A12" s="62">
        <v>26</v>
      </c>
      <c r="B12" s="57">
        <f t="shared" si="0"/>
        <v>26</v>
      </c>
      <c r="C12">
        <v>10</v>
      </c>
      <c r="F12" s="64">
        <v>306</v>
      </c>
      <c r="G12">
        <v>320</v>
      </c>
    </row>
    <row r="13" spans="1:8">
      <c r="A13" s="62">
        <v>24</v>
      </c>
      <c r="B13" s="57">
        <f t="shared" si="0"/>
        <v>24</v>
      </c>
      <c r="C13">
        <v>11</v>
      </c>
      <c r="F13" s="64">
        <v>276</v>
      </c>
      <c r="G13">
        <v>290</v>
      </c>
    </row>
    <row r="14" spans="1:8">
      <c r="A14" s="62">
        <v>22</v>
      </c>
      <c r="B14" s="57">
        <f t="shared" si="0"/>
        <v>22</v>
      </c>
      <c r="C14">
        <v>12</v>
      </c>
      <c r="F14" s="64">
        <v>251</v>
      </c>
      <c r="G14">
        <v>260</v>
      </c>
    </row>
    <row r="15" spans="1:8">
      <c r="A15" s="62">
        <v>20</v>
      </c>
      <c r="B15" s="57">
        <f t="shared" si="0"/>
        <v>20</v>
      </c>
      <c r="C15">
        <v>13</v>
      </c>
      <c r="F15" s="64">
        <v>231</v>
      </c>
      <c r="G15">
        <v>240</v>
      </c>
    </row>
    <row r="16" spans="1:8">
      <c r="A16" s="62">
        <v>18</v>
      </c>
      <c r="B16" s="57">
        <f t="shared" si="0"/>
        <v>18</v>
      </c>
      <c r="C16">
        <v>14</v>
      </c>
      <c r="F16" s="64">
        <v>211</v>
      </c>
      <c r="G16">
        <v>220</v>
      </c>
    </row>
    <row r="17" spans="1:7">
      <c r="A17" s="62">
        <v>16</v>
      </c>
      <c r="B17" s="57">
        <f t="shared" si="0"/>
        <v>16</v>
      </c>
      <c r="C17">
        <v>15</v>
      </c>
      <c r="F17" s="64">
        <v>191</v>
      </c>
      <c r="G17">
        <v>200</v>
      </c>
    </row>
    <row r="18" spans="1:7">
      <c r="A18" s="62">
        <v>15</v>
      </c>
      <c r="B18" s="57">
        <f t="shared" si="0"/>
        <v>15</v>
      </c>
      <c r="C18">
        <v>16</v>
      </c>
      <c r="F18" s="64">
        <v>171</v>
      </c>
      <c r="G18">
        <v>180</v>
      </c>
    </row>
    <row r="19" spans="1:7">
      <c r="A19" s="62">
        <v>14</v>
      </c>
      <c r="B19" s="57">
        <f t="shared" si="0"/>
        <v>14</v>
      </c>
      <c r="C19">
        <v>17</v>
      </c>
      <c r="F19" s="64">
        <v>156</v>
      </c>
      <c r="G19">
        <v>160</v>
      </c>
    </row>
    <row r="20" spans="1:7">
      <c r="A20" s="62">
        <v>13</v>
      </c>
      <c r="B20" s="57">
        <f t="shared" si="0"/>
        <v>13</v>
      </c>
      <c r="C20">
        <v>18</v>
      </c>
      <c r="F20" s="64">
        <v>146</v>
      </c>
      <c r="G20">
        <v>150</v>
      </c>
    </row>
    <row r="21" spans="1:7">
      <c r="A21" s="62">
        <v>12</v>
      </c>
      <c r="B21" s="57">
        <f t="shared" si="0"/>
        <v>12</v>
      </c>
      <c r="C21">
        <v>19</v>
      </c>
      <c r="F21" s="64">
        <v>136</v>
      </c>
      <c r="G21">
        <v>140</v>
      </c>
    </row>
    <row r="22" spans="1:7">
      <c r="A22" s="62">
        <v>11</v>
      </c>
      <c r="B22" s="57">
        <f t="shared" si="0"/>
        <v>11</v>
      </c>
      <c r="C22">
        <v>20</v>
      </c>
      <c r="F22" s="64">
        <v>126</v>
      </c>
      <c r="G22">
        <v>130</v>
      </c>
    </row>
    <row r="23" spans="1:7">
      <c r="A23" s="62">
        <v>10</v>
      </c>
      <c r="B23" s="57">
        <f t="shared" si="0"/>
        <v>10</v>
      </c>
      <c r="C23">
        <v>21</v>
      </c>
      <c r="F23" s="64">
        <v>116</v>
      </c>
      <c r="G23">
        <v>120</v>
      </c>
    </row>
    <row r="24" spans="1:7">
      <c r="A24" s="62">
        <v>9</v>
      </c>
      <c r="B24" s="57">
        <f t="shared" si="0"/>
        <v>9</v>
      </c>
      <c r="C24">
        <v>22</v>
      </c>
      <c r="F24" s="64">
        <v>106</v>
      </c>
      <c r="G24">
        <v>110</v>
      </c>
    </row>
    <row r="25" spans="1:7">
      <c r="A25" s="62">
        <v>8</v>
      </c>
      <c r="B25" s="57">
        <f t="shared" si="0"/>
        <v>8</v>
      </c>
      <c r="C25">
        <v>23</v>
      </c>
      <c r="F25" s="64">
        <v>96</v>
      </c>
      <c r="G25">
        <v>100</v>
      </c>
    </row>
    <row r="26" spans="1:7">
      <c r="A26" s="62">
        <v>7</v>
      </c>
      <c r="B26" s="57">
        <f t="shared" si="0"/>
        <v>7</v>
      </c>
      <c r="C26">
        <v>24</v>
      </c>
      <c r="F26" s="64">
        <v>86</v>
      </c>
      <c r="G26">
        <v>90</v>
      </c>
    </row>
    <row r="27" spans="1:7">
      <c r="A27" s="62">
        <v>6</v>
      </c>
      <c r="B27" s="57">
        <f t="shared" si="0"/>
        <v>6</v>
      </c>
      <c r="C27">
        <v>25</v>
      </c>
      <c r="F27" s="64">
        <v>66</v>
      </c>
      <c r="G27">
        <v>70</v>
      </c>
    </row>
    <row r="28" spans="1:7">
      <c r="A28" s="62">
        <v>5</v>
      </c>
      <c r="B28" s="57">
        <f t="shared" si="0"/>
        <v>5</v>
      </c>
      <c r="C28">
        <v>26</v>
      </c>
      <c r="F28" s="64">
        <v>0</v>
      </c>
      <c r="G28">
        <v>50</v>
      </c>
    </row>
    <row r="29" spans="1:7">
      <c r="A29" s="62">
        <v>4.5</v>
      </c>
      <c r="B29" s="57">
        <f t="shared" si="0"/>
        <v>4.5</v>
      </c>
      <c r="C29">
        <v>27</v>
      </c>
      <c r="F29" s="64"/>
    </row>
    <row r="30" spans="1:7">
      <c r="A30" s="62">
        <v>4</v>
      </c>
      <c r="B30" s="57">
        <f t="shared" si="0"/>
        <v>4</v>
      </c>
      <c r="C30">
        <v>28</v>
      </c>
      <c r="F30" s="64"/>
    </row>
    <row r="31" spans="1:7">
      <c r="A31" s="62">
        <v>3.6</v>
      </c>
      <c r="B31" s="57">
        <f t="shared" si="0"/>
        <v>3.6</v>
      </c>
      <c r="C31">
        <v>29</v>
      </c>
      <c r="F31" s="64"/>
    </row>
    <row r="32" spans="1:7">
      <c r="A32" s="62">
        <v>3.2</v>
      </c>
      <c r="B32" s="57">
        <f t="shared" si="0"/>
        <v>3.2</v>
      </c>
      <c r="C32">
        <v>30</v>
      </c>
      <c r="F32" s="64"/>
    </row>
    <row r="33" spans="1:3">
      <c r="A33" s="62">
        <v>2.8</v>
      </c>
      <c r="B33" s="57">
        <f t="shared" si="0"/>
        <v>2.8</v>
      </c>
      <c r="C33">
        <v>31</v>
      </c>
    </row>
    <row r="34" spans="1:3">
      <c r="A34" s="62">
        <v>2.6</v>
      </c>
      <c r="B34" s="57">
        <f t="shared" si="0"/>
        <v>2.6</v>
      </c>
      <c r="C34">
        <v>32</v>
      </c>
    </row>
    <row r="35" spans="1:3">
      <c r="A35" s="62">
        <v>2.4</v>
      </c>
      <c r="B35" s="57">
        <f t="shared" ref="B35:B66" si="1">($D$1/100)*A35</f>
        <v>2.4</v>
      </c>
      <c r="C35">
        <v>33</v>
      </c>
    </row>
    <row r="36" spans="1:3">
      <c r="A36" s="62">
        <v>2.2000000000000002</v>
      </c>
      <c r="B36" s="57">
        <f t="shared" si="1"/>
        <v>2.2000000000000002</v>
      </c>
      <c r="C36">
        <v>34</v>
      </c>
    </row>
    <row r="37" spans="1:3">
      <c r="A37" s="62">
        <v>2</v>
      </c>
      <c r="B37" s="57">
        <f t="shared" si="1"/>
        <v>2</v>
      </c>
      <c r="C37">
        <v>35</v>
      </c>
    </row>
    <row r="38" spans="1:3">
      <c r="A38" s="62">
        <f t="shared" ref="A38:A69" si="2">A37-0.03</f>
        <v>1.97</v>
      </c>
      <c r="B38" s="57">
        <f t="shared" si="1"/>
        <v>1.97</v>
      </c>
      <c r="C38">
        <v>36</v>
      </c>
    </row>
    <row r="39" spans="1:3">
      <c r="A39" s="62">
        <f t="shared" si="2"/>
        <v>1.94</v>
      </c>
      <c r="B39" s="57">
        <f t="shared" si="1"/>
        <v>1.94</v>
      </c>
      <c r="C39">
        <v>37</v>
      </c>
    </row>
    <row r="40" spans="1:3">
      <c r="A40" s="62">
        <f t="shared" si="2"/>
        <v>1.91</v>
      </c>
      <c r="B40" s="57">
        <f t="shared" si="1"/>
        <v>1.91</v>
      </c>
      <c r="C40">
        <v>38</v>
      </c>
    </row>
    <row r="41" spans="1:3">
      <c r="A41" s="62">
        <f t="shared" si="2"/>
        <v>1.88</v>
      </c>
      <c r="B41" s="57">
        <f t="shared" si="1"/>
        <v>1.88</v>
      </c>
      <c r="C41">
        <v>39</v>
      </c>
    </row>
    <row r="42" spans="1:3">
      <c r="A42" s="62">
        <f t="shared" si="2"/>
        <v>1.8499999999999999</v>
      </c>
      <c r="B42" s="57">
        <f t="shared" si="1"/>
        <v>1.8499999999999999</v>
      </c>
      <c r="C42">
        <v>40</v>
      </c>
    </row>
    <row r="43" spans="1:3">
      <c r="A43" s="62">
        <f t="shared" si="2"/>
        <v>1.8199999999999998</v>
      </c>
      <c r="B43" s="57">
        <f t="shared" si="1"/>
        <v>1.8199999999999998</v>
      </c>
      <c r="C43">
        <v>41</v>
      </c>
    </row>
    <row r="44" spans="1:3">
      <c r="A44" s="62">
        <f t="shared" si="2"/>
        <v>1.7899999999999998</v>
      </c>
      <c r="B44" s="57">
        <f t="shared" si="1"/>
        <v>1.7899999999999998</v>
      </c>
      <c r="C44">
        <v>42</v>
      </c>
    </row>
    <row r="45" spans="1:3">
      <c r="A45" s="62">
        <f t="shared" si="2"/>
        <v>1.7599999999999998</v>
      </c>
      <c r="B45" s="57">
        <f t="shared" si="1"/>
        <v>1.7599999999999998</v>
      </c>
      <c r="C45">
        <v>43</v>
      </c>
    </row>
    <row r="46" spans="1:3">
      <c r="A46" s="62">
        <f t="shared" si="2"/>
        <v>1.7299999999999998</v>
      </c>
      <c r="B46" s="57">
        <f t="shared" si="1"/>
        <v>1.7299999999999998</v>
      </c>
      <c r="C46">
        <v>44</v>
      </c>
    </row>
    <row r="47" spans="1:3">
      <c r="A47" s="62">
        <f t="shared" si="2"/>
        <v>1.6999999999999997</v>
      </c>
      <c r="B47" s="57">
        <f t="shared" si="1"/>
        <v>1.6999999999999997</v>
      </c>
      <c r="C47">
        <v>45</v>
      </c>
    </row>
    <row r="48" spans="1:3">
      <c r="A48" s="62">
        <f t="shared" si="2"/>
        <v>1.6699999999999997</v>
      </c>
      <c r="B48" s="57">
        <f t="shared" si="1"/>
        <v>1.6699999999999997</v>
      </c>
      <c r="C48">
        <v>46</v>
      </c>
    </row>
    <row r="49" spans="1:3">
      <c r="A49" s="62">
        <f t="shared" si="2"/>
        <v>1.6399999999999997</v>
      </c>
      <c r="B49" s="57">
        <f t="shared" si="1"/>
        <v>1.6399999999999997</v>
      </c>
      <c r="C49">
        <v>47</v>
      </c>
    </row>
    <row r="50" spans="1:3">
      <c r="A50" s="62">
        <f t="shared" si="2"/>
        <v>1.6099999999999997</v>
      </c>
      <c r="B50" s="57">
        <f t="shared" si="1"/>
        <v>1.6099999999999997</v>
      </c>
      <c r="C50">
        <v>48</v>
      </c>
    </row>
    <row r="51" spans="1:3">
      <c r="A51" s="62">
        <f t="shared" si="2"/>
        <v>1.5799999999999996</v>
      </c>
      <c r="B51" s="57">
        <f t="shared" si="1"/>
        <v>1.5799999999999996</v>
      </c>
      <c r="C51">
        <v>49</v>
      </c>
    </row>
    <row r="52" spans="1:3">
      <c r="A52" s="62">
        <f t="shared" si="2"/>
        <v>1.5499999999999996</v>
      </c>
      <c r="B52" s="57">
        <f t="shared" si="1"/>
        <v>1.5499999999999996</v>
      </c>
      <c r="C52">
        <v>50</v>
      </c>
    </row>
    <row r="53" spans="1:3">
      <c r="A53" s="62">
        <f t="shared" si="2"/>
        <v>1.5199999999999996</v>
      </c>
      <c r="B53" s="57">
        <f t="shared" si="1"/>
        <v>1.5199999999999996</v>
      </c>
      <c r="C53">
        <v>51</v>
      </c>
    </row>
    <row r="54" spans="1:3">
      <c r="A54" s="62">
        <f t="shared" si="2"/>
        <v>1.4899999999999995</v>
      </c>
      <c r="B54" s="57">
        <f t="shared" si="1"/>
        <v>1.4899999999999995</v>
      </c>
      <c r="C54">
        <v>52</v>
      </c>
    </row>
    <row r="55" spans="1:3">
      <c r="A55" s="62">
        <f t="shared" si="2"/>
        <v>1.4599999999999995</v>
      </c>
      <c r="B55" s="57">
        <f t="shared" si="1"/>
        <v>1.4599999999999995</v>
      </c>
      <c r="C55">
        <v>53</v>
      </c>
    </row>
    <row r="56" spans="1:3">
      <c r="A56" s="62">
        <f t="shared" si="2"/>
        <v>1.4299999999999995</v>
      </c>
      <c r="B56" s="57">
        <f t="shared" si="1"/>
        <v>1.4299999999999995</v>
      </c>
      <c r="C56">
        <v>54</v>
      </c>
    </row>
    <row r="57" spans="1:3">
      <c r="A57" s="62">
        <f t="shared" si="2"/>
        <v>1.3999999999999995</v>
      </c>
      <c r="B57" s="57">
        <f t="shared" si="1"/>
        <v>1.3999999999999995</v>
      </c>
      <c r="C57">
        <v>55</v>
      </c>
    </row>
    <row r="58" spans="1:3">
      <c r="A58" s="62">
        <f t="shared" si="2"/>
        <v>1.3699999999999994</v>
      </c>
      <c r="B58" s="57">
        <f t="shared" si="1"/>
        <v>1.3699999999999994</v>
      </c>
      <c r="C58">
        <v>56</v>
      </c>
    </row>
    <row r="59" spans="1:3">
      <c r="A59" s="62">
        <f t="shared" si="2"/>
        <v>1.3399999999999994</v>
      </c>
      <c r="B59" s="57">
        <f t="shared" si="1"/>
        <v>1.3399999999999994</v>
      </c>
      <c r="C59">
        <v>57</v>
      </c>
    </row>
    <row r="60" spans="1:3">
      <c r="A60" s="62">
        <f t="shared" si="2"/>
        <v>1.3099999999999994</v>
      </c>
      <c r="B60" s="57">
        <f t="shared" si="1"/>
        <v>1.3099999999999994</v>
      </c>
      <c r="C60">
        <v>58</v>
      </c>
    </row>
    <row r="61" spans="1:3">
      <c r="A61" s="62">
        <f t="shared" si="2"/>
        <v>1.2799999999999994</v>
      </c>
      <c r="B61" s="57">
        <f t="shared" si="1"/>
        <v>1.2799999999999994</v>
      </c>
      <c r="C61">
        <v>59</v>
      </c>
    </row>
    <row r="62" spans="1:3">
      <c r="A62" s="62">
        <f t="shared" si="2"/>
        <v>1.2499999999999993</v>
      </c>
      <c r="B62" s="57">
        <f t="shared" si="1"/>
        <v>1.2499999999999993</v>
      </c>
      <c r="C62">
        <v>60</v>
      </c>
    </row>
    <row r="63" spans="1:3">
      <c r="A63" s="62">
        <f t="shared" si="2"/>
        <v>1.2199999999999993</v>
      </c>
      <c r="B63" s="57">
        <f t="shared" si="1"/>
        <v>1.2199999999999993</v>
      </c>
      <c r="C63">
        <v>61</v>
      </c>
    </row>
    <row r="64" spans="1:3">
      <c r="A64" s="62">
        <f t="shared" si="2"/>
        <v>1.1899999999999993</v>
      </c>
      <c r="B64" s="57">
        <f t="shared" si="1"/>
        <v>1.1899999999999993</v>
      </c>
      <c r="C64">
        <v>62</v>
      </c>
    </row>
    <row r="65" spans="1:3">
      <c r="A65" s="62">
        <f t="shared" si="2"/>
        <v>1.1599999999999993</v>
      </c>
      <c r="B65" s="57">
        <f t="shared" si="1"/>
        <v>1.1599999999999993</v>
      </c>
      <c r="C65">
        <v>63</v>
      </c>
    </row>
    <row r="66" spans="1:3">
      <c r="A66" s="62">
        <f t="shared" si="2"/>
        <v>1.1299999999999992</v>
      </c>
      <c r="B66" s="57">
        <f t="shared" si="1"/>
        <v>1.1299999999999992</v>
      </c>
      <c r="C66">
        <v>64</v>
      </c>
    </row>
    <row r="67" spans="1:3">
      <c r="A67" s="62">
        <f t="shared" si="2"/>
        <v>1.0999999999999992</v>
      </c>
      <c r="B67" s="57">
        <f t="shared" ref="B67:B98" si="3">($D$1/100)*A67</f>
        <v>1.0999999999999992</v>
      </c>
      <c r="C67">
        <v>65</v>
      </c>
    </row>
    <row r="68" spans="1:3">
      <c r="A68" s="62">
        <f t="shared" si="2"/>
        <v>1.0699999999999992</v>
      </c>
      <c r="B68" s="57">
        <f t="shared" si="3"/>
        <v>1.0699999999999992</v>
      </c>
      <c r="C68">
        <v>66</v>
      </c>
    </row>
    <row r="69" spans="1:3">
      <c r="A69" s="62">
        <f t="shared" si="2"/>
        <v>1.0399999999999991</v>
      </c>
      <c r="B69" s="57">
        <f t="shared" si="3"/>
        <v>1.0399999999999991</v>
      </c>
      <c r="C69">
        <v>67</v>
      </c>
    </row>
    <row r="70" spans="1:3">
      <c r="A70" s="62">
        <f t="shared" ref="A70:A102" si="4">A69-0.03</f>
        <v>1.0099999999999991</v>
      </c>
      <c r="B70" s="57">
        <f t="shared" si="3"/>
        <v>1.0099999999999991</v>
      </c>
      <c r="C70">
        <v>68</v>
      </c>
    </row>
    <row r="71" spans="1:3">
      <c r="A71" s="62">
        <f t="shared" si="4"/>
        <v>0.97999999999999909</v>
      </c>
      <c r="B71" s="57">
        <f t="shared" si="3"/>
        <v>0.97999999999999909</v>
      </c>
      <c r="C71">
        <v>69</v>
      </c>
    </row>
    <row r="72" spans="1:3">
      <c r="A72" s="62">
        <f t="shared" si="4"/>
        <v>0.94999999999999907</v>
      </c>
      <c r="B72" s="57">
        <f t="shared" si="3"/>
        <v>0.94999999999999907</v>
      </c>
      <c r="C72">
        <v>70</v>
      </c>
    </row>
    <row r="73" spans="1:3">
      <c r="A73" s="62">
        <f t="shared" si="4"/>
        <v>0.91999999999999904</v>
      </c>
      <c r="B73" s="57">
        <f t="shared" si="3"/>
        <v>0.91999999999999904</v>
      </c>
      <c r="C73">
        <v>71</v>
      </c>
    </row>
    <row r="74" spans="1:3">
      <c r="A74" s="62">
        <f t="shared" si="4"/>
        <v>0.88999999999999901</v>
      </c>
      <c r="B74" s="57">
        <f t="shared" si="3"/>
        <v>0.88999999999999901</v>
      </c>
      <c r="C74">
        <v>72</v>
      </c>
    </row>
    <row r="75" spans="1:3">
      <c r="A75" s="62">
        <f t="shared" si="4"/>
        <v>0.85999999999999899</v>
      </c>
      <c r="B75" s="57">
        <f t="shared" si="3"/>
        <v>0.85999999999999899</v>
      </c>
      <c r="C75">
        <v>73</v>
      </c>
    </row>
    <row r="76" spans="1:3">
      <c r="A76" s="62">
        <f t="shared" si="4"/>
        <v>0.82999999999999896</v>
      </c>
      <c r="B76" s="57">
        <f t="shared" si="3"/>
        <v>0.82999999999999896</v>
      </c>
      <c r="C76">
        <v>74</v>
      </c>
    </row>
    <row r="77" spans="1:3">
      <c r="A77" s="62">
        <f t="shared" si="4"/>
        <v>0.79999999999999893</v>
      </c>
      <c r="B77" s="57">
        <f t="shared" si="3"/>
        <v>0.79999999999999893</v>
      </c>
      <c r="C77">
        <v>75</v>
      </c>
    </row>
    <row r="78" spans="1:3">
      <c r="A78" s="62">
        <f t="shared" si="4"/>
        <v>0.76999999999999891</v>
      </c>
      <c r="B78" s="57">
        <f t="shared" si="3"/>
        <v>0.76999999999999891</v>
      </c>
      <c r="C78">
        <v>76</v>
      </c>
    </row>
    <row r="79" spans="1:3">
      <c r="A79" s="62">
        <f t="shared" si="4"/>
        <v>0.73999999999999888</v>
      </c>
      <c r="B79" s="57">
        <f t="shared" si="3"/>
        <v>0.73999999999999888</v>
      </c>
      <c r="C79">
        <v>77</v>
      </c>
    </row>
    <row r="80" spans="1:3">
      <c r="A80" s="62">
        <f t="shared" si="4"/>
        <v>0.70999999999999885</v>
      </c>
      <c r="B80" s="57">
        <f t="shared" si="3"/>
        <v>0.70999999999999885</v>
      </c>
      <c r="C80">
        <v>78</v>
      </c>
    </row>
    <row r="81" spans="1:3">
      <c r="A81" s="62">
        <f t="shared" si="4"/>
        <v>0.67999999999999883</v>
      </c>
      <c r="B81" s="57">
        <f t="shared" si="3"/>
        <v>0.67999999999999883</v>
      </c>
      <c r="C81">
        <v>79</v>
      </c>
    </row>
    <row r="82" spans="1:3">
      <c r="A82" s="62">
        <f t="shared" si="4"/>
        <v>0.6499999999999988</v>
      </c>
      <c r="B82" s="57">
        <f t="shared" si="3"/>
        <v>0.6499999999999988</v>
      </c>
      <c r="C82">
        <v>80</v>
      </c>
    </row>
    <row r="83" spans="1:3">
      <c r="A83" s="62">
        <f t="shared" si="4"/>
        <v>0.61999999999999877</v>
      </c>
      <c r="B83" s="57">
        <f t="shared" si="3"/>
        <v>0.61999999999999877</v>
      </c>
      <c r="C83">
        <v>81</v>
      </c>
    </row>
    <row r="84" spans="1:3">
      <c r="A84" s="62">
        <f t="shared" si="4"/>
        <v>0.58999999999999875</v>
      </c>
      <c r="B84" s="57">
        <f t="shared" si="3"/>
        <v>0.58999999999999875</v>
      </c>
      <c r="C84">
        <v>82</v>
      </c>
    </row>
    <row r="85" spans="1:3">
      <c r="A85" s="62">
        <f t="shared" si="4"/>
        <v>0.55999999999999872</v>
      </c>
      <c r="B85" s="57">
        <f t="shared" si="3"/>
        <v>0.55999999999999872</v>
      </c>
      <c r="C85">
        <v>83</v>
      </c>
    </row>
    <row r="86" spans="1:3">
      <c r="A86" s="62">
        <f t="shared" si="4"/>
        <v>0.52999999999999869</v>
      </c>
      <c r="B86" s="57">
        <f t="shared" si="3"/>
        <v>0.52999999999999869</v>
      </c>
      <c r="C86">
        <v>84</v>
      </c>
    </row>
    <row r="87" spans="1:3">
      <c r="A87" s="62">
        <f t="shared" si="4"/>
        <v>0.49999999999999867</v>
      </c>
      <c r="B87" s="57">
        <f t="shared" si="3"/>
        <v>0.49999999999999867</v>
      </c>
      <c r="C87">
        <v>85</v>
      </c>
    </row>
    <row r="88" spans="1:3">
      <c r="A88" s="62">
        <f t="shared" si="4"/>
        <v>0.46999999999999864</v>
      </c>
      <c r="B88" s="57">
        <f t="shared" si="3"/>
        <v>0.46999999999999864</v>
      </c>
      <c r="C88">
        <v>86</v>
      </c>
    </row>
    <row r="89" spans="1:3">
      <c r="A89" s="62">
        <f t="shared" si="4"/>
        <v>0.43999999999999861</v>
      </c>
      <c r="B89" s="57">
        <f t="shared" si="3"/>
        <v>0.43999999999999861</v>
      </c>
      <c r="C89">
        <v>87</v>
      </c>
    </row>
    <row r="90" spans="1:3">
      <c r="A90" s="62">
        <f t="shared" si="4"/>
        <v>0.40999999999999859</v>
      </c>
      <c r="B90" s="57">
        <f t="shared" si="3"/>
        <v>0.40999999999999859</v>
      </c>
      <c r="C90">
        <v>88</v>
      </c>
    </row>
    <row r="91" spans="1:3">
      <c r="A91" s="62">
        <f t="shared" si="4"/>
        <v>0.37999999999999856</v>
      </c>
      <c r="B91" s="57">
        <f t="shared" si="3"/>
        <v>0.37999999999999856</v>
      </c>
      <c r="C91">
        <v>89</v>
      </c>
    </row>
    <row r="92" spans="1:3">
      <c r="A92" s="62">
        <f t="shared" si="4"/>
        <v>0.34999999999999853</v>
      </c>
      <c r="B92" s="57">
        <f t="shared" si="3"/>
        <v>0.34999999999999853</v>
      </c>
      <c r="C92">
        <v>90</v>
      </c>
    </row>
    <row r="93" spans="1:3">
      <c r="A93" s="62">
        <f t="shared" si="4"/>
        <v>0.31999999999999851</v>
      </c>
      <c r="B93" s="57">
        <f t="shared" si="3"/>
        <v>0.31999999999999851</v>
      </c>
      <c r="C93">
        <v>91</v>
      </c>
    </row>
    <row r="94" spans="1:3">
      <c r="A94" s="62">
        <f t="shared" si="4"/>
        <v>0.28999999999999848</v>
      </c>
      <c r="B94" s="57">
        <f t="shared" si="3"/>
        <v>0.28999999999999848</v>
      </c>
      <c r="C94">
        <v>92</v>
      </c>
    </row>
    <row r="95" spans="1:3">
      <c r="A95" s="62">
        <f t="shared" si="4"/>
        <v>0.25999999999999845</v>
      </c>
      <c r="B95" s="57">
        <f t="shared" si="3"/>
        <v>0.25999999999999845</v>
      </c>
      <c r="C95">
        <v>93</v>
      </c>
    </row>
    <row r="96" spans="1:3">
      <c r="A96" s="62">
        <f t="shared" si="4"/>
        <v>0.22999999999999846</v>
      </c>
      <c r="B96" s="57">
        <f t="shared" si="3"/>
        <v>0.22999999999999846</v>
      </c>
      <c r="C96">
        <v>94</v>
      </c>
    </row>
    <row r="97" spans="1:3">
      <c r="A97" s="62">
        <f t="shared" si="4"/>
        <v>0.19999999999999846</v>
      </c>
      <c r="B97" s="57">
        <f t="shared" si="3"/>
        <v>0.19999999999999846</v>
      </c>
      <c r="C97">
        <v>95</v>
      </c>
    </row>
    <row r="98" spans="1:3">
      <c r="A98" s="62">
        <f t="shared" si="4"/>
        <v>0.16999999999999846</v>
      </c>
      <c r="B98" s="57">
        <f t="shared" si="3"/>
        <v>0.16999999999999846</v>
      </c>
      <c r="C98">
        <v>96</v>
      </c>
    </row>
    <row r="99" spans="1:3">
      <c r="A99" s="62">
        <f t="shared" si="4"/>
        <v>0.13999999999999846</v>
      </c>
      <c r="B99" s="57">
        <f t="shared" ref="B99:B102" si="5">($D$1/100)*A99</f>
        <v>0.13999999999999846</v>
      </c>
      <c r="C99">
        <v>97</v>
      </c>
    </row>
    <row r="100" spans="1:3">
      <c r="A100" s="62">
        <f t="shared" si="4"/>
        <v>0.10999999999999846</v>
      </c>
      <c r="B100" s="57">
        <f t="shared" si="5"/>
        <v>0.10999999999999846</v>
      </c>
      <c r="C100">
        <v>98</v>
      </c>
    </row>
    <row r="101" spans="1:3">
      <c r="A101" s="62">
        <f t="shared" si="4"/>
        <v>7.9999999999998461E-2</v>
      </c>
      <c r="B101" s="57">
        <f t="shared" si="5"/>
        <v>7.9999999999998461E-2</v>
      </c>
      <c r="C101">
        <v>99</v>
      </c>
    </row>
    <row r="102" spans="1:3">
      <c r="A102" s="62">
        <f t="shared" si="4"/>
        <v>4.9999999999998462E-2</v>
      </c>
      <c r="B102" s="57">
        <f t="shared" si="5"/>
        <v>4.9999999999998462E-2</v>
      </c>
      <c r="C102">
        <v>100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ČP2026</vt:lpstr>
      <vt:lpstr>VU</vt:lpstr>
      <vt:lpstr>SVEXP</vt:lpstr>
      <vt:lpstr>FS</vt:lpstr>
      <vt:lpstr>SPF1</vt:lpstr>
      <vt:lpstr>SPF2</vt:lpstr>
      <vt:lpstr>KLP1</vt:lpstr>
      <vt:lpstr>KLP2</vt:lpstr>
      <vt:lpstr>DM1</vt:lpstr>
      <vt:lpstr>DM2</vt:lpstr>
      <vt:lpstr>KLS2</vt:lpstr>
      <vt:lpstr>KLS1</vt:lpstr>
      <vt:lpstr>DMSBX1</vt:lpstr>
      <vt:lpstr>DMSBX2</vt:lpstr>
      <vt:lpstr>SP1</vt:lpstr>
      <vt:lpstr>SP2</vt:lpstr>
      <vt:lpstr>KLSBX1</vt:lpstr>
      <vt:lpstr>KLSBX2</vt:lpstr>
      <vt:lpstr>DMSBXNC</vt:lpstr>
      <vt:lpstr>DMSBX1_3</vt:lpstr>
      <vt:lpstr>FIS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</dc:creator>
  <cp:lastModifiedBy>Lenka Dvořáková</cp:lastModifiedBy>
  <cp:revision>0</cp:revision>
  <cp:lastPrinted>2026-03-21T20:29:14Z</cp:lastPrinted>
  <dcterms:created xsi:type="dcterms:W3CDTF">2025-01-26T16:16:09Z</dcterms:created>
  <dcterms:modified xsi:type="dcterms:W3CDTF">2026-10-26T09:09:32Z</dcterms:modified>
  <dc:language>en-US</dc:language>
</cp:coreProperties>
</file>